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0" windowHeight="0"/>
  </bookViews>
  <sheets>
    <sheet name="Rekapitulace stavby" sheetId="1" r:id="rId1"/>
    <sheet name="SO-01 - LBC 4" sheetId="2" r:id="rId2"/>
    <sheet name="SO-011 - 1. rok pěstevní ..." sheetId="3" r:id="rId3"/>
    <sheet name="SO-012 - 2. rok pěstební ..." sheetId="4" r:id="rId4"/>
    <sheet name="SO-013 - 3. rok pěstební ..." sheetId="5" r:id="rId5"/>
    <sheet name="VRN - vedlejší rozpočtové..." sheetId="6" r:id="rId6"/>
    <sheet name="SO-02 - LBK 4" sheetId="7" r:id="rId7"/>
    <sheet name="SO-021 - 1. rok pěstební ..." sheetId="8" r:id="rId8"/>
    <sheet name="SO-022 - 2. rok pěstební ..." sheetId="9" r:id="rId9"/>
    <sheet name="SO-023 - 3. rok pěstební ..." sheetId="10" r:id="rId10"/>
    <sheet name="VRN - vedlejší rozpočtové..._01" sheetId="11" r:id="rId11"/>
    <sheet name="Pokyny pro vyplnění" sheetId="12" r:id="rId12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'SO-01 - LBC 4'!$C$78:$K$277</definedName>
    <definedName name="_xlnm.Print_Area" localSheetId="1">'SO-01 - LBC 4'!$C$4:$J$39,'SO-01 - LBC 4'!$C$45:$J$60,'SO-01 - LBC 4'!$C$66:$K$277</definedName>
    <definedName name="_xlnm.Print_Titles" localSheetId="1">'SO-01 - LBC 4'!$78:$78</definedName>
    <definedName name="_xlnm._FilterDatabase" localSheetId="2" hidden="1">'SO-011 - 1. rok pěstevní ...'!$C$84:$K$120</definedName>
    <definedName name="_xlnm.Print_Area" localSheetId="2">'SO-011 - 1. rok pěstevní ...'!$C$4:$J$41,'SO-011 - 1. rok pěstevní ...'!$C$47:$J$64,'SO-011 - 1. rok pěstevní ...'!$C$70:$K$120</definedName>
    <definedName name="_xlnm.Print_Titles" localSheetId="2">'SO-011 - 1. rok pěstevní ...'!$84:$84</definedName>
    <definedName name="_xlnm._FilterDatabase" localSheetId="3" hidden="1">'SO-012 - 2. rok pěstební ...'!$C$84:$K$116</definedName>
    <definedName name="_xlnm.Print_Area" localSheetId="3">'SO-012 - 2. rok pěstební ...'!$C$4:$J$41,'SO-012 - 2. rok pěstební ...'!$C$47:$J$64,'SO-012 - 2. rok pěstební ...'!$C$70:$K$116</definedName>
    <definedName name="_xlnm.Print_Titles" localSheetId="3">'SO-012 - 2. rok pěstební ...'!$84:$84</definedName>
    <definedName name="_xlnm._FilterDatabase" localSheetId="4" hidden="1">'SO-013 - 3. rok pěstební ...'!$C$84:$K$120</definedName>
    <definedName name="_xlnm.Print_Area" localSheetId="4">'SO-013 - 3. rok pěstební ...'!$C$4:$J$41,'SO-013 - 3. rok pěstební ...'!$C$47:$J$64,'SO-013 - 3. rok pěstební ...'!$C$70:$K$120</definedName>
    <definedName name="_xlnm.Print_Titles" localSheetId="4">'SO-013 - 3. rok pěstební ...'!$84:$84</definedName>
    <definedName name="_xlnm._FilterDatabase" localSheetId="5" hidden="1">'VRN - vedlejší rozpočtové...'!$C$84:$K$110</definedName>
    <definedName name="_xlnm.Print_Area" localSheetId="5">'VRN - vedlejší rozpočtové...'!$C$4:$J$41,'VRN - vedlejší rozpočtové...'!$C$47:$J$64,'VRN - vedlejší rozpočtové...'!$C$70:$K$110</definedName>
    <definedName name="_xlnm.Print_Titles" localSheetId="5">'VRN - vedlejší rozpočtové...'!$84:$84</definedName>
    <definedName name="_xlnm._FilterDatabase" localSheetId="6" hidden="1">'SO-02 - LBK 4'!$C$78:$K$237</definedName>
    <definedName name="_xlnm.Print_Area" localSheetId="6">'SO-02 - LBK 4'!$C$4:$J$39,'SO-02 - LBK 4'!$C$45:$J$60,'SO-02 - LBK 4'!$C$66:$K$237</definedName>
    <definedName name="_xlnm.Print_Titles" localSheetId="6">'SO-02 - LBK 4'!$78:$78</definedName>
    <definedName name="_xlnm._FilterDatabase" localSheetId="7" hidden="1">'SO-021 - 1. rok pěstební ...'!$C$84:$K$112</definedName>
    <definedName name="_xlnm.Print_Area" localSheetId="7">'SO-021 - 1. rok pěstební ...'!$C$4:$J$41,'SO-021 - 1. rok pěstební ...'!$C$47:$J$64,'SO-021 - 1. rok pěstební ...'!$C$70:$K$112</definedName>
    <definedName name="_xlnm.Print_Titles" localSheetId="7">'SO-021 - 1. rok pěstební ...'!$84:$84</definedName>
    <definedName name="_xlnm._FilterDatabase" localSheetId="8" hidden="1">'SO-022 - 2. rok pěstební ...'!$C$84:$K$108</definedName>
    <definedName name="_xlnm.Print_Area" localSheetId="8">'SO-022 - 2. rok pěstební ...'!$C$4:$J$41,'SO-022 - 2. rok pěstební ...'!$C$47:$J$64,'SO-022 - 2. rok pěstební ...'!$C$70:$K$108</definedName>
    <definedName name="_xlnm.Print_Titles" localSheetId="8">'SO-022 - 2. rok pěstební ...'!$84:$84</definedName>
    <definedName name="_xlnm._FilterDatabase" localSheetId="9" hidden="1">'SO-023 - 3. rok pěstební ...'!$C$84:$K$111</definedName>
    <definedName name="_xlnm.Print_Area" localSheetId="9">'SO-023 - 3. rok pěstební ...'!$C$4:$J$41,'SO-023 - 3. rok pěstební ...'!$C$47:$J$64,'SO-023 - 3. rok pěstební ...'!$C$70:$K$111</definedName>
    <definedName name="_xlnm.Print_Titles" localSheetId="9">'SO-023 - 3. rok pěstební ...'!$84:$84</definedName>
    <definedName name="_xlnm._FilterDatabase" localSheetId="10" hidden="1">'VRN - vedlejší rozpočtové..._01'!$C$84:$K$103</definedName>
    <definedName name="_xlnm.Print_Area" localSheetId="10">'VRN - vedlejší rozpočtové..._01'!$C$4:$J$41,'VRN - vedlejší rozpočtové..._01'!$C$47:$J$64,'VRN - vedlejší rozpočtové..._01'!$C$70:$K$103</definedName>
    <definedName name="_xlnm.Print_Titles" localSheetId="10">'VRN - vedlejší rozpočtové..._01'!$84:$84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J39"/>
  <c r="J38"/>
  <c i="1" r="AY66"/>
  <c i="11" r="J37"/>
  <c i="1" r="AX66"/>
  <c i="11"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10" r="J39"/>
  <c r="J38"/>
  <c i="1" r="AY65"/>
  <c i="10" r="J37"/>
  <c i="1" r="AX65"/>
  <c i="10"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9" r="J39"/>
  <c r="J38"/>
  <c i="1" r="AY64"/>
  <c i="9" r="J37"/>
  <c i="1" r="AX64"/>
  <c i="9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8" r="J39"/>
  <c r="J38"/>
  <c i="1" r="AY63"/>
  <c i="8" r="J37"/>
  <c i="1" r="AX63"/>
  <c i="8"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7" r="J37"/>
  <c r="J36"/>
  <c i="1" r="AY62"/>
  <c i="7" r="J35"/>
  <c i="1" r="AX62"/>
  <c i="7"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6" r="J39"/>
  <c r="J38"/>
  <c i="1" r="AY60"/>
  <c i="6" r="J37"/>
  <c i="1" r="AX60"/>
  <c i="6"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5" r="J39"/>
  <c r="J38"/>
  <c i="1" r="AY59"/>
  <c i="5" r="J37"/>
  <c i="1" r="AX59"/>
  <c i="5"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4" r="J39"/>
  <c r="J38"/>
  <c i="1" r="AY58"/>
  <c i="4" r="J37"/>
  <c i="1" r="AX58"/>
  <c i="4"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3" r="J39"/>
  <c r="J38"/>
  <c i="1" r="AY57"/>
  <c i="3" r="J37"/>
  <c i="1" r="AX57"/>
  <c i="3"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2" r="J37"/>
  <c r="J36"/>
  <c i="1" r="AY56"/>
  <c i="2" r="J35"/>
  <c i="1" r="AX56"/>
  <c i="2"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73"/>
  <c r="E7"/>
  <c r="E69"/>
  <c i="1" r="L50"/>
  <c r="AM50"/>
  <c r="AM49"/>
  <c r="L49"/>
  <c r="AM47"/>
  <c r="L47"/>
  <c r="L45"/>
  <c r="L44"/>
  <c i="2" r="BK189"/>
  <c r="BK128"/>
  <c r="J232"/>
  <c r="J128"/>
  <c r="BK269"/>
  <c r="J199"/>
  <c r="J158"/>
  <c r="BK273"/>
  <c r="J215"/>
  <c r="BK121"/>
  <c i="3" r="J110"/>
  <c i="4" r="J102"/>
  <c r="BK102"/>
  <c i="5" r="J113"/>
  <c r="BK98"/>
  <c i="6" r="J86"/>
  <c r="J90"/>
  <c i="7" r="J163"/>
  <c r="J229"/>
  <c i="2" r="J275"/>
  <c r="BK195"/>
  <c r="J151"/>
  <c r="BK217"/>
  <c r="BK139"/>
  <c r="J239"/>
  <c r="J161"/>
  <c r="J253"/>
  <c r="BK209"/>
  <c r="J113"/>
  <c r="J260"/>
  <c r="J131"/>
  <c r="BK215"/>
  <c r="BK147"/>
  <c r="J211"/>
  <c r="J125"/>
  <c r="J213"/>
  <c r="BK131"/>
  <c i="3" r="J117"/>
  <c r="BK90"/>
  <c i="5" r="J110"/>
  <c r="BK86"/>
  <c i="6" r="J103"/>
  <c i="7" r="J233"/>
  <c r="BK206"/>
  <c r="J175"/>
  <c r="BK135"/>
  <c r="BK223"/>
  <c r="BK167"/>
  <c r="J131"/>
  <c r="J105"/>
  <c r="J216"/>
  <c r="J153"/>
  <c r="J117"/>
  <c r="BK163"/>
  <c r="BK105"/>
  <c i="8" r="J94"/>
  <c r="J109"/>
  <c i="9" r="BK90"/>
  <c r="BK98"/>
  <c i="10" r="BK94"/>
  <c i="11" r="BK96"/>
  <c i="2" r="J269"/>
  <c r="BK197"/>
  <c r="J267"/>
  <c r="J197"/>
  <c r="J105"/>
  <c r="BK193"/>
  <c r="BK154"/>
  <c r="BK250"/>
  <c r="BK201"/>
  <c r="BK80"/>
  <c i="3" r="J102"/>
  <c i="4" r="BK90"/>
  <c r="J90"/>
  <c i="5" r="J90"/>
  <c r="BK94"/>
  <c i="6" r="J97"/>
  <c i="7" r="J210"/>
  <c r="BK147"/>
  <c r="BK233"/>
  <c r="BK175"/>
  <c r="J147"/>
  <c r="BK113"/>
  <c r="BK227"/>
  <c r="J155"/>
  <c r="BK87"/>
  <c r="BK179"/>
  <c r="J157"/>
  <c r="BK99"/>
  <c i="8" r="BK106"/>
  <c r="J98"/>
  <c i="9" r="BK94"/>
  <c r="J105"/>
  <c i="10" r="J98"/>
  <c i="11" r="BK86"/>
  <c r="J86"/>
  <c i="2" r="BK203"/>
  <c r="BK179"/>
  <c r="BK205"/>
  <c r="J97"/>
  <c r="J219"/>
  <c r="BK169"/>
  <c r="BK91"/>
  <c r="J228"/>
  <c r="J173"/>
  <c r="J94"/>
  <c i="3" r="BK114"/>
  <c i="4" r="J94"/>
  <c r="BK94"/>
  <c i="5" r="J86"/>
  <c i="6" r="J107"/>
  <c r="BK86"/>
  <c i="7" r="J192"/>
  <c r="BK131"/>
  <c r="BK210"/>
  <c i="2" r="BK228"/>
  <c r="J171"/>
  <c r="BK260"/>
  <c r="J201"/>
  <c r="BK109"/>
  <c r="J189"/>
  <c r="J143"/>
  <c r="BK232"/>
  <c r="J195"/>
  <c i="3" r="J90"/>
  <c i="2" r="J205"/>
  <c r="J121"/>
  <c r="BK253"/>
  <c r="J175"/>
  <c r="BK267"/>
  <c r="BK173"/>
  <c r="J235"/>
  <c r="BK177"/>
  <c r="BK101"/>
  <c i="3" r="BK98"/>
  <c i="5" r="J98"/>
  <c r="BK110"/>
  <c i="6" r="BK94"/>
  <c i="7" r="J227"/>
  <c r="BK199"/>
  <c r="BK155"/>
  <c r="BK121"/>
  <c r="J185"/>
  <c r="BK141"/>
  <c r="J109"/>
  <c r="J84"/>
  <c r="J165"/>
  <c r="J135"/>
  <c r="J169"/>
  <c r="BK153"/>
  <c r="BK96"/>
  <c i="8" r="J106"/>
  <c i="9" r="BK105"/>
  <c r="J90"/>
  <c i="10" r="BK109"/>
  <c r="J105"/>
  <c i="11" r="J90"/>
  <c i="2" r="BK246"/>
  <c r="J154"/>
  <c r="BK256"/>
  <c r="J183"/>
  <c r="J87"/>
  <c r="BK187"/>
  <c r="BK97"/>
  <c r="BK239"/>
  <c r="J169"/>
  <c i="3" r="BK110"/>
  <c r="BK86"/>
  <c i="4" r="BK98"/>
  <c r="J106"/>
  <c i="5" r="J117"/>
  <c r="BK90"/>
  <c i="6" r="BK103"/>
  <c i="7" r="J223"/>
  <c r="BK171"/>
  <c r="BK90"/>
  <c r="J195"/>
  <c r="J151"/>
  <c r="J121"/>
  <c r="J235"/>
  <c r="BK161"/>
  <c r="BK128"/>
  <c r="BK185"/>
  <c r="J167"/>
  <c r="J113"/>
  <c r="J87"/>
  <c i="8" r="BK94"/>
  <c i="9" r="BK86"/>
  <c r="J98"/>
  <c i="10" r="BK98"/>
  <c i="11" r="J93"/>
  <c r="BK93"/>
  <c i="2" r="J221"/>
  <c r="BK105"/>
  <c r="J193"/>
  <c r="J83"/>
  <c r="J177"/>
  <c r="BK117"/>
  <c r="BK242"/>
  <c r="J203"/>
  <c i="3" r="BK106"/>
  <c r="J98"/>
  <c i="4" r="BK86"/>
  <c r="J86"/>
  <c i="5" r="BK117"/>
  <c r="J102"/>
  <c i="6" r="BK100"/>
  <c i="7" r="J179"/>
  <c r="BK109"/>
  <c r="J202"/>
  <c i="2" r="J209"/>
  <c r="BK83"/>
  <c r="J250"/>
  <c r="BK151"/>
  <c r="J273"/>
  <c r="BK171"/>
  <c r="J101"/>
  <c r="J246"/>
  <c r="BK158"/>
  <c i="3" r="J114"/>
  <c i="2" r="J225"/>
  <c r="J165"/>
  <c r="BK263"/>
  <c r="J187"/>
  <c r="J80"/>
  <c r="J191"/>
  <c r="J109"/>
  <c r="BK221"/>
  <c r="J147"/>
  <c i="3" r="BK102"/>
  <c r="J106"/>
  <c i="5" r="J94"/>
  <c i="6" r="J100"/>
  <c r="J94"/>
  <c i="7" r="BK220"/>
  <c r="J181"/>
  <c r="J145"/>
  <c r="BK235"/>
  <c r="BK192"/>
  <c r="BK149"/>
  <c r="BK117"/>
  <c r="J99"/>
  <c r="J199"/>
  <c r="J149"/>
  <c r="J173"/>
  <c r="BK159"/>
  <c r="J90"/>
  <c i="8" r="J102"/>
  <c r="BK90"/>
  <c i="9" r="BK102"/>
  <c i="10" r="J90"/>
  <c r="BK86"/>
  <c i="11" r="J100"/>
  <c i="2" r="BK183"/>
  <c r="BK94"/>
  <c r="BK213"/>
  <c r="BK161"/>
  <c r="J217"/>
  <c r="BK165"/>
  <c r="J256"/>
  <c r="J181"/>
  <c r="J117"/>
  <c i="3" r="J86"/>
  <c i="4" r="BK106"/>
  <c r="BK113"/>
  <c i="5" r="J106"/>
  <c i="6" r="BK90"/>
  <c i="7" r="BK202"/>
  <c r="J141"/>
  <c r="J213"/>
  <c r="BK169"/>
  <c r="J139"/>
  <c r="BK93"/>
  <c r="BK173"/>
  <c r="BK139"/>
  <c r="BK195"/>
  <c r="J171"/>
  <c r="BK145"/>
  <c r="J93"/>
  <c i="8" r="J90"/>
  <c r="BK98"/>
  <c i="9" r="J94"/>
  <c i="10" r="BK105"/>
  <c r="BK90"/>
  <c r="J94"/>
  <c i="11" r="BK90"/>
  <c i="2" r="J263"/>
  <c i="1" r="AS61"/>
  <c i="2" r="BK191"/>
  <c i="3" r="J94"/>
  <c i="4" r="J110"/>
  <c r="BK110"/>
  <c i="5" r="BK102"/>
  <c r="BK113"/>
  <c i="6" r="BK97"/>
  <c i="7" r="BK216"/>
  <c r="BK143"/>
  <c r="J80"/>
  <c r="J188"/>
  <c i="2" r="BK181"/>
  <c r="BK235"/>
  <c r="J91"/>
  <c r="J179"/>
  <c r="BK113"/>
  <c r="BK219"/>
  <c r="BK135"/>
  <c r="J185"/>
  <c r="BK87"/>
  <c r="BK199"/>
  <c r="J135"/>
  <c r="BK185"/>
  <c i="1" r="AS55"/>
  <c i="3" r="BK117"/>
  <c i="4" r="F38"/>
  <c i="7" r="J206"/>
  <c r="BK157"/>
  <c r="J124"/>
  <c r="J220"/>
  <c r="J159"/>
  <c r="J96"/>
  <c r="J143"/>
  <c r="BK84"/>
  <c i="8" r="J86"/>
  <c r="BK102"/>
  <c i="9" r="J102"/>
  <c i="10" r="J102"/>
  <c r="BK102"/>
  <c i="11" r="J96"/>
  <c i="2" r="BK211"/>
  <c r="BK125"/>
  <c r="J242"/>
  <c r="BK143"/>
  <c r="BK175"/>
  <c r="BK275"/>
  <c r="BK225"/>
  <c r="J139"/>
  <c i="3" r="BK94"/>
  <c i="4" r="J113"/>
  <c r="J98"/>
  <c i="5" r="BK106"/>
  <c i="6" r="BK107"/>
  <c i="7" r="BK229"/>
  <c r="BK188"/>
  <c r="BK124"/>
  <c r="BK165"/>
  <c r="J128"/>
  <c r="BK102"/>
  <c r="BK213"/>
  <c r="BK151"/>
  <c r="J102"/>
  <c r="BK181"/>
  <c r="J161"/>
  <c r="BK80"/>
  <c i="8" r="BK109"/>
  <c r="BK86"/>
  <c i="9" r="J86"/>
  <c i="10" r="J86"/>
  <c r="J109"/>
  <c i="11" r="BK100"/>
  <c i="2" l="1" r="BK79"/>
  <c r="J79"/>
  <c i="3" r="T85"/>
  <c i="4" r="P85"/>
  <c i="1" r="AU58"/>
  <c i="5" r="BK85"/>
  <c r="J85"/>
  <c i="6" r="R85"/>
  <c i="7" r="T79"/>
  <c i="8" r="BK85"/>
  <c r="J85"/>
  <c i="9" r="BK85"/>
  <c r="J85"/>
  <c r="J63"/>
  <c i="10" r="P85"/>
  <c i="1" r="AU65"/>
  <c i="2" r="P79"/>
  <c i="1" r="AU56"/>
  <c i="4" r="BK85"/>
  <c r="J85"/>
  <c r="J63"/>
  <c i="5" r="T85"/>
  <c i="6" r="P85"/>
  <c i="1" r="AU60"/>
  <c i="7" r="R79"/>
  <c i="8" r="P85"/>
  <c i="1" r="AU63"/>
  <c i="9" r="T85"/>
  <c i="10" r="BK85"/>
  <c r="J85"/>
  <c i="11" r="P85"/>
  <c i="1" r="AU66"/>
  <c i="2" r="T79"/>
  <c i="3" r="R85"/>
  <c i="4" r="R85"/>
  <c i="5" r="P85"/>
  <c i="1" r="AU59"/>
  <c i="6" r="BK85"/>
  <c r="J85"/>
  <c i="7" r="BK79"/>
  <c r="J79"/>
  <c r="J59"/>
  <c i="8" r="R85"/>
  <c i="9" r="R85"/>
  <c i="10" r="T85"/>
  <c i="11" r="R85"/>
  <c i="2" r="R79"/>
  <c i="3" r="BK85"/>
  <c r="J85"/>
  <c r="J63"/>
  <c r="P85"/>
  <c i="1" r="AU57"/>
  <c i="4" r="T85"/>
  <c i="5" r="R85"/>
  <c i="6" r="T85"/>
  <c i="7" r="P79"/>
  <c i="1" r="AU62"/>
  <c i="8" r="T85"/>
  <c i="9" r="P85"/>
  <c i="1" r="AU64"/>
  <c i="10" r="R85"/>
  <c i="11" r="BK85"/>
  <c r="J85"/>
  <c r="J63"/>
  <c r="T85"/>
  <c i="10" r="J63"/>
  <c i="11" r="E50"/>
  <c r="F59"/>
  <c r="J79"/>
  <c r="BE90"/>
  <c r="BE93"/>
  <c r="BE96"/>
  <c r="BE86"/>
  <c r="BE100"/>
  <c i="10" r="E73"/>
  <c r="F82"/>
  <c r="BE86"/>
  <c r="BE98"/>
  <c r="BE102"/>
  <c r="J56"/>
  <c r="BE90"/>
  <c r="BE94"/>
  <c r="BE105"/>
  <c r="BE109"/>
  <c i="8" r="J63"/>
  <c i="9" r="BE86"/>
  <c r="BE90"/>
  <c r="E73"/>
  <c r="F82"/>
  <c r="BE105"/>
  <c r="J56"/>
  <c r="BE94"/>
  <c r="BE98"/>
  <c r="BE102"/>
  <c i="8" r="E50"/>
  <c r="J56"/>
  <c r="F82"/>
  <c r="BE86"/>
  <c r="BE106"/>
  <c r="BE109"/>
  <c r="BE94"/>
  <c r="BE98"/>
  <c r="BE102"/>
  <c r="BE90"/>
  <c i="7" r="F55"/>
  <c r="BE117"/>
  <c r="BE124"/>
  <c r="BE128"/>
  <c r="BE131"/>
  <c r="BE135"/>
  <c r="BE139"/>
  <c r="BE147"/>
  <c r="BE149"/>
  <c r="BE173"/>
  <c r="BE199"/>
  <c r="BE202"/>
  <c r="J52"/>
  <c r="BE80"/>
  <c r="BE90"/>
  <c r="BE105"/>
  <c r="BE109"/>
  <c r="BE121"/>
  <c r="BE141"/>
  <c r="BE143"/>
  <c r="BE145"/>
  <c r="BE155"/>
  <c r="BE163"/>
  <c r="BE165"/>
  <c r="BE169"/>
  <c r="BE175"/>
  <c r="BE179"/>
  <c r="BE185"/>
  <c r="BE188"/>
  <c r="BE206"/>
  <c r="BE210"/>
  <c r="BE216"/>
  <c r="BE223"/>
  <c r="BE235"/>
  <c i="6" r="J63"/>
  <c i="7" r="BE87"/>
  <c r="BE153"/>
  <c r="BE171"/>
  <c r="BE195"/>
  <c r="BE220"/>
  <c r="BE227"/>
  <c r="BE229"/>
  <c r="BE233"/>
  <c r="E48"/>
  <c r="BE84"/>
  <c r="BE93"/>
  <c r="BE96"/>
  <c r="BE99"/>
  <c r="BE102"/>
  <c r="BE113"/>
  <c r="BE151"/>
  <c r="BE157"/>
  <c r="BE159"/>
  <c r="BE161"/>
  <c r="BE167"/>
  <c r="BE181"/>
  <c r="BE192"/>
  <c r="BE213"/>
  <c i="5" r="J63"/>
  <c i="6" r="E50"/>
  <c r="F59"/>
  <c r="BE103"/>
  <c r="J79"/>
  <c r="BE107"/>
  <c r="BE86"/>
  <c r="BE90"/>
  <c r="BE94"/>
  <c r="BE97"/>
  <c r="BE100"/>
  <c i="5" r="J56"/>
  <c r="F82"/>
  <c r="BE90"/>
  <c r="BE94"/>
  <c r="BE106"/>
  <c r="BE110"/>
  <c r="BE117"/>
  <c r="E50"/>
  <c r="BE86"/>
  <c r="BE113"/>
  <c r="BE98"/>
  <c r="BE102"/>
  <c i="4" r="F59"/>
  <c r="E73"/>
  <c r="BE86"/>
  <c r="BE98"/>
  <c r="BE102"/>
  <c r="BE106"/>
  <c r="BE110"/>
  <c r="BE113"/>
  <c r="J56"/>
  <c r="BE90"/>
  <c r="BE94"/>
  <c i="1" r="BC58"/>
  <c i="2" r="J59"/>
  <c i="3" r="F59"/>
  <c r="J79"/>
  <c r="BE90"/>
  <c r="BE94"/>
  <c r="BE106"/>
  <c r="BE114"/>
  <c r="E50"/>
  <c r="BE86"/>
  <c r="BE98"/>
  <c r="BE102"/>
  <c r="BE110"/>
  <c r="BE117"/>
  <c i="2" r="F76"/>
  <c r="BE87"/>
  <c r="BE94"/>
  <c r="BE125"/>
  <c r="BE151"/>
  <c r="BE161"/>
  <c r="BE175"/>
  <c r="BE183"/>
  <c r="BE193"/>
  <c r="BE197"/>
  <c r="BE211"/>
  <c r="BE263"/>
  <c r="BE267"/>
  <c r="E48"/>
  <c r="J52"/>
  <c r="BE80"/>
  <c r="BE83"/>
  <c r="BE105"/>
  <c r="BE128"/>
  <c r="BE131"/>
  <c r="BE135"/>
  <c r="BE147"/>
  <c r="BE177"/>
  <c r="BE185"/>
  <c r="BE195"/>
  <c r="BE201"/>
  <c r="BE205"/>
  <c r="BE213"/>
  <c r="BE221"/>
  <c r="BE228"/>
  <c r="BE235"/>
  <c r="BE246"/>
  <c r="BE253"/>
  <c r="BE256"/>
  <c r="BE260"/>
  <c r="BE275"/>
  <c r="BE91"/>
  <c r="BE101"/>
  <c r="BE113"/>
  <c r="BE117"/>
  <c r="BE121"/>
  <c r="BE154"/>
  <c r="BE165"/>
  <c r="BE169"/>
  <c r="BE171"/>
  <c r="BE179"/>
  <c r="BE181"/>
  <c r="BE203"/>
  <c r="BE209"/>
  <c r="BE219"/>
  <c r="BE225"/>
  <c r="BE242"/>
  <c r="BE269"/>
  <c r="BE97"/>
  <c r="BE109"/>
  <c r="BE139"/>
  <c r="BE143"/>
  <c r="BE158"/>
  <c r="BE173"/>
  <c r="BE187"/>
  <c r="BE189"/>
  <c r="BE191"/>
  <c r="BE199"/>
  <c r="BE215"/>
  <c r="BE217"/>
  <c r="BE232"/>
  <c r="BE239"/>
  <c r="BE250"/>
  <c r="BE273"/>
  <c i="3" r="F38"/>
  <c i="1" r="BC57"/>
  <c i="7" r="F35"/>
  <c i="1" r="BB62"/>
  <c i="11" r="F39"/>
  <c i="1" r="BD66"/>
  <c i="6" r="F38"/>
  <c i="1" r="BC60"/>
  <c i="9" r="J36"/>
  <c i="1" r="AW64"/>
  <c i="9" r="J32"/>
  <c i="11" r="F38"/>
  <c i="1" r="BC66"/>
  <c i="3" r="J36"/>
  <c i="1" r="AW57"/>
  <c i="4" r="J36"/>
  <c i="1" r="AW58"/>
  <c i="5" r="F38"/>
  <c i="1" r="BC59"/>
  <c i="6" r="F36"/>
  <c i="1" r="BA60"/>
  <c i="7" r="F36"/>
  <c i="1" r="BC62"/>
  <c i="5" r="F36"/>
  <c i="1" r="BA59"/>
  <c i="8" r="F37"/>
  <c i="1" r="BB63"/>
  <c i="9" r="F39"/>
  <c i="1" r="BD64"/>
  <c i="2" r="J30"/>
  <c i="3" r="J32"/>
  <c i="4" r="F37"/>
  <c i="1" r="BB58"/>
  <c i="6" r="F37"/>
  <c i="1" r="BB60"/>
  <c i="7" r="J34"/>
  <c i="1" r="AW62"/>
  <c r="AS54"/>
  <c i="2" r="F36"/>
  <c i="1" r="BC56"/>
  <c i="4" r="F39"/>
  <c i="1" r="BD58"/>
  <c i="4" r="J32"/>
  <c i="6" r="F39"/>
  <c i="1" r="BD60"/>
  <c i="10" r="F37"/>
  <c i="1" r="BB65"/>
  <c i="11" r="F36"/>
  <c i="1" r="BA66"/>
  <c i="10" r="J32"/>
  <c i="3" r="F37"/>
  <c i="1" r="BB57"/>
  <c i="5" r="J36"/>
  <c i="1" r="AW59"/>
  <c i="8" r="F36"/>
  <c i="1" r="BA63"/>
  <c i="10" r="F39"/>
  <c i="1" r="BD65"/>
  <c i="3" r="F36"/>
  <c i="1" r="BA57"/>
  <c i="5" r="F39"/>
  <c i="1" r="BD59"/>
  <c i="7" r="J30"/>
  <c i="8" r="F38"/>
  <c i="1" r="BC63"/>
  <c i="8" r="F39"/>
  <c i="1" r="BD63"/>
  <c i="9" r="F38"/>
  <c i="1" r="BC64"/>
  <c i="10" r="J36"/>
  <c i="1" r="AW65"/>
  <c i="5" r="F37"/>
  <c i="1" r="BB59"/>
  <c i="7" r="F34"/>
  <c i="1" r="BA62"/>
  <c i="10" r="F36"/>
  <c i="1" r="BA65"/>
  <c i="2" r="F37"/>
  <c i="1" r="BD56"/>
  <c i="10" r="F38"/>
  <c i="1" r="BC65"/>
  <c i="11" r="F37"/>
  <c i="1" r="BB66"/>
  <c i="5" r="J32"/>
  <c i="6" r="J32"/>
  <c i="2" r="J34"/>
  <c i="1" r="AW56"/>
  <c i="4" r="F36"/>
  <c i="1" r="BA58"/>
  <c i="6" r="J36"/>
  <c i="1" r="AW60"/>
  <c i="8" r="J36"/>
  <c i="1" r="AW63"/>
  <c i="9" r="F36"/>
  <c i="1" r="BA64"/>
  <c i="11" r="J36"/>
  <c i="1" r="AW66"/>
  <c i="2" r="F35"/>
  <c i="1" r="BB56"/>
  <c i="9" r="F37"/>
  <c i="1" r="BB64"/>
  <c i="8" r="J32"/>
  <c i="2" r="F34"/>
  <c i="1" r="BA56"/>
  <c i="3" r="F39"/>
  <c i="1" r="BD57"/>
  <c i="7" r="F37"/>
  <c i="1" r="BD62"/>
  <c l="1" r="AG59"/>
  <c r="AG60"/>
  <c r="AG63"/>
  <c r="AG65"/>
  <c r="AG56"/>
  <c r="AG64"/>
  <c r="AG62"/>
  <c r="AG58"/>
  <c r="AG57"/>
  <c r="AU61"/>
  <c i="7" r="F33"/>
  <c i="1" r="AZ62"/>
  <c r="BC61"/>
  <c r="AY61"/>
  <c i="6" r="J35"/>
  <c i="1" r="AV60"/>
  <c r="AT60"/>
  <c r="AN60"/>
  <c i="9" r="J35"/>
  <c i="1" r="AV64"/>
  <c r="AT64"/>
  <c r="AN64"/>
  <c r="BB55"/>
  <c r="BA55"/>
  <c r="AW55"/>
  <c i="10" r="J35"/>
  <c i="1" r="AV65"/>
  <c r="AT65"/>
  <c r="AN65"/>
  <c i="6" r="F35"/>
  <c i="1" r="AZ60"/>
  <c i="11" r="J32"/>
  <c i="1" r="AG66"/>
  <c r="AG61"/>
  <c r="AU55"/>
  <c r="AU54"/>
  <c r="BC55"/>
  <c r="AY55"/>
  <c i="7" r="J33"/>
  <c i="1" r="AV62"/>
  <c r="AT62"/>
  <c r="AN62"/>
  <c i="3" r="F35"/>
  <c i="1" r="AZ57"/>
  <c r="AG55"/>
  <c i="11" r="F35"/>
  <c i="1" r="AZ66"/>
  <c i="4" r="J35"/>
  <c i="1" r="AV58"/>
  <c r="AT58"/>
  <c r="AN58"/>
  <c i="8" r="F35"/>
  <c i="1" r="AZ63"/>
  <c r="BA61"/>
  <c r="AW61"/>
  <c i="2" r="J33"/>
  <c i="1" r="AV56"/>
  <c r="AT56"/>
  <c r="AN56"/>
  <c i="5" r="F35"/>
  <c i="1" r="AZ59"/>
  <c i="10" r="F35"/>
  <c i="1" r="AZ65"/>
  <c i="5" r="J35"/>
  <c i="1" r="AV59"/>
  <c r="AT59"/>
  <c r="AN59"/>
  <c i="9" r="F35"/>
  <c i="1" r="AZ64"/>
  <c r="BD61"/>
  <c i="11" r="J35"/>
  <c i="1" r="AV66"/>
  <c r="AT66"/>
  <c i="2" r="F33"/>
  <c i="1" r="AZ56"/>
  <c i="4" r="F35"/>
  <c i="1" r="AZ58"/>
  <c i="8" r="J35"/>
  <c i="1" r="AV63"/>
  <c r="AT63"/>
  <c r="AN63"/>
  <c i="3" r="J35"/>
  <c i="1" r="AV57"/>
  <c r="AT57"/>
  <c r="AN57"/>
  <c r="BD55"/>
  <c r="BB61"/>
  <c r="AX61"/>
  <c i="11" l="1" r="J41"/>
  <c i="10" r="J41"/>
  <c i="9" r="J41"/>
  <c i="8" r="J41"/>
  <c i="7" r="J39"/>
  <c i="6" r="J41"/>
  <c i="5" r="J41"/>
  <c i="4" r="J41"/>
  <c i="3" r="J41"/>
  <c i="2" r="J39"/>
  <c i="1" r="AN66"/>
  <c r="BB54"/>
  <c r="W31"/>
  <c r="BC54"/>
  <c r="AY54"/>
  <c r="AX55"/>
  <c r="AG54"/>
  <c r="AK26"/>
  <c r="BA54"/>
  <c r="W30"/>
  <c r="BD54"/>
  <c r="W33"/>
  <c r="AZ61"/>
  <c r="AV61"/>
  <c r="AT61"/>
  <c r="AN61"/>
  <c r="AZ55"/>
  <c r="AV55"/>
  <c r="AT55"/>
  <c r="AN55"/>
  <c l="1" r="AX54"/>
  <c r="AW54"/>
  <c r="AK30"/>
  <c r="W32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<sst xmlns="http://schemas.openxmlformats.org/spreadsheetml/2006/main">
  <si>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</si>
  <si>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</si>
  <si>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</si>
  <si>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</si>
  <si>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</si>
  <si>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{dad3d6e3-a194-4ce5-b390-97f86cfb1970}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</si>
  <si>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</si>
  <si>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</si>
  <si>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</si>
  <si>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</si>
  <si>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</si>
  <si>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</si>
  <si>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</si>
  <si>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</si>
  <si>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117-3251-21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</si>
  <si>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</si>
  <si>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</si>
  <si>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PD - realizace výsadby LBC 4 a LBK 4, k.ú. Kostice</t>
  </si>
  <si>
    <t>KSO:</t>
  </si>
  <si>
    <t>823</t>
  </si>
  <si>
    <t>CC-CZ:</t>
  </si>
  <si>
    <t/>
  </si>
  <si>
    <t>Místo:</t>
  </si>
  <si>
    <t>k.ú. Kostice</t>
  </si>
  <si>
    <t>Datum:</t>
  </si>
  <si>
    <t>9. 3. 2022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</si>
  <si>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</si>
  <si>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</si>
  <si>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</si>
  <si>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</si>
  <si>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</si>
  <si>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</si>
  <si>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</si>
  <si>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</si>
  <si>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</si>
  <si>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</si>
  <si>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</si>
  <si>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</si>
  <si>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</si>
  <si>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</si>
  <si>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</si>
  <si>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</si>
  <si>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</si>
  <si>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</si>
  <si>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</si>
  <si>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</si>
  <si>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</si>
  <si>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</si>
  <si>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</si>
  <si>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</si>
  <si>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</si>
  <si>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</si>
  <si>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</si>
  <si>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</si>
  <si>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</si>
  <si>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</si>
  <si>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</si>
  <si>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</si>
  <si>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</si>
  <si>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</si>
  <si>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</si>
  <si>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</si>
  <si>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</si>
  <si>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</si>
  <si>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</si>
  <si>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</si>
  <si>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</si>
  <si>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</si>
  <si>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</si>
  <si>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</si>
  <si>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</si>
  <si>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</si>
  <si>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</si>
  <si>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</si>
  <si>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</si>
  <si>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</si>
  <si>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</si>
  <si>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</si>
  <si>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</si>
  <si>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LBC 4</t>
  </si>
  <si>
    <t>STA</t>
  </si>
  <si>
    <t>1</t>
  </si>
  <si>
    <t>{d8858a80-f3ee-422d-8d46-566a12e12c99}</t>
  </si>
  <si>
    <t>2</t>
  </si>
  <si>
    <t>/</t>
  </si>
  <si>
    <t>Soupis</t>
  </si>
  <si>
    <t>###NOINSERT###</t>
  </si>
  <si>
    <t>SO-011</t>
  </si>
  <si>
    <t>1. rok pěstevní péče</t>
  </si>
  <si>
    <t>{268146c8-5b7c-4902-91f4-c781a0f47f29}</t>
  </si>
  <si>
    <t>SO-012</t>
  </si>
  <si>
    <t>2. rok pěstební péče</t>
  </si>
  <si>
    <t>{b932876c-854a-412e-b06b-0772c7a75d19}</t>
  </si>
  <si>
    <t>SO-013</t>
  </si>
  <si>
    <t>3. rok pěstební péče</t>
  </si>
  <si>
    <t>{4f1d8921-6911-4672-9ccb-0155c55ce10d}</t>
  </si>
  <si>
    <t>VRN</t>
  </si>
  <si>
    <t>vedlejší rozpočtové náklady</t>
  </si>
  <si>
    <t>{e4f59857-d601-4267-a14d-49c328ad0c5b}</t>
  </si>
  <si>
    <t>SO-02</t>
  </si>
  <si>
    <t>LBK 4</t>
  </si>
  <si>
    <t>{d0efef28-ca93-481f-b820-ccf63463a518}</t>
  </si>
  <si>
    <t>SO-021</t>
  </si>
  <si>
    <t>1. rok pěstební péče</t>
  </si>
  <si>
    <t>{374b735f-dad4-4cb9-a907-7d2b070b3b6f}</t>
  </si>
  <si>
    <t>SO-022</t>
  </si>
  <si>
    <t>{acdf19d6-6b78-48a3-bd2f-6794d1306df1}</t>
  </si>
  <si>
    <t>SO-023</t>
  </si>
  <si>
    <t>{2fe7bd2b-0dbd-402a-9063-0d3a187e5968}</t>
  </si>
  <si>
    <t>{ff774d35-a9cb-4391-a4dd-2ca0f49ecc52}</t>
  </si>
  <si>
    <t>KRYCÍ LIST SOUPISU PRACÍ</t>
  </si>
  <si>
    <t>Objekt:</t>
  </si>
  <si>
    <t>SO-01 - LBC 4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</si>
  <si>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</si>
  <si>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</si>
  <si>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</si>
  <si>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</si>
  <si>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</si>
  <si>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</si>
  <si>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</si>
  <si>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</si>
  <si>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</si>
  <si>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</si>
  <si>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</si>
  <si>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</si>
  <si>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</si>
  <si>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</si>
  <si>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</si>
  <si>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</si>
  <si>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</si>
  <si>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</si>
  <si>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184802111</t>
  </si>
  <si>
    <t>Chemické odplevelení před založením kultury nad 20 m2 postřikem na široko v rovině a svahu do 1:5</t>
  </si>
  <si>
    <t>m2</t>
  </si>
  <si>
    <t>CS ÚRS 2022 01</t>
  </si>
  <si>
    <t>4</t>
  </si>
  <si>
    <t>ROZPOCET</t>
  </si>
  <si>
    <t>-1480371784</t>
  </si>
  <si>
    <t>PP</t>
  </si>
  <si>
    <t>Chemické odplevelení půdy před založením kultury, trávníku nebo zpevněných ploch o výměře jednotlivě přes 20 m2 v rovině nebo na svahu do 1:5 postřikem na široko</t>
  </si>
  <si>
    <t>Online PSC</t>
  </si>
  <si>
    <t>https://podminky.urs.cz/item/CS_URS_2022_01/184802111</t>
  </si>
  <si>
    <t>121151103</t>
  </si>
  <si>
    <t>Sejmutí ornice plochy do 100 m2 tl vrstvy do 200 mm strojně</t>
  </si>
  <si>
    <t>1513352200</t>
  </si>
  <si>
    <t>Sejmutí ornice strojně při souvislé ploše do 100 m2, tl. vrstvy do 200 mm</t>
  </si>
  <si>
    <t>https://podminky.urs.cz/item/CS_URS_2022_01/121151103</t>
  </si>
  <si>
    <t>VV</t>
  </si>
  <si>
    <t>"mikrotůně" 276</t>
  </si>
  <si>
    <t>3</t>
  </si>
  <si>
    <t>127253115</t>
  </si>
  <si>
    <t>Vykopávky pod vodou dozerem v hornině třídy těžitelnosti I skupiny 1 až 3 s přemístěním výkopku přes 50 do 100 m</t>
  </si>
  <si>
    <t>m3</t>
  </si>
  <si>
    <t>1159943847</t>
  </si>
  <si>
    <t>Vykopávky pod vodou dozerem s vodorovným přemístěním výkopku a jeho složením v hloubce do 6 m pod projektem stanovenou pracovní hladinou vody v hornině třídy těžitelnosti I skupiny 1 až 3, na vzdálenost přes 50 do 100 m</t>
  </si>
  <si>
    <t>https://podminky.urs.cz/item/CS_URS_2022_01/127253115</t>
  </si>
  <si>
    <t>"mikrotůně" (276+36)/2*0,8</t>
  </si>
  <si>
    <t>167151111</t>
  </si>
  <si>
    <t>Nakládání výkopku z hornin třídy těžitelnosti I skupiny 1 až 3 přes 100 m3</t>
  </si>
  <si>
    <t>-2022905559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</si>
  <si>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</si>
  <si>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</si>
  <si>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5</t>
  </si>
  <si>
    <t>171151103</t>
  </si>
  <si>
    <t>Uložení sypaniny z hornin soudržných do násypů zhutněných strojně</t>
  </si>
  <si>
    <t>-2014787140</t>
  </si>
  <si>
    <t>Uložení sypanin do násypů strojně s rozprostřením sypaniny ve vrstvách a s hrubým urovnáním zhutněných z hornin soudržných jakékoliv třídy těžitelnosti</t>
  </si>
  <si>
    <t>https://podminky.urs.cz/item/CS_URS_2022_01/171151103</t>
  </si>
  <si>
    <t>6</t>
  </si>
  <si>
    <t>182151111</t>
  </si>
  <si>
    <t>Svahování v zářezech v hornině třídy těžitelnosti I skupiny 1 až 3 strojně</t>
  </si>
  <si>
    <t>924076439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</si>
  <si>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</si>
  <si>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https://podminky.urs.cz/item/CS_URS_2022_01/182151111</t>
  </si>
  <si>
    <t>7</t>
  </si>
  <si>
    <t>182251101</t>
  </si>
  <si>
    <t>Svahování násypů strojně</t>
  </si>
  <si>
    <t>-96441130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</si>
  <si>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</si>
  <si>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</si>
  <si>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"Uložení v bezprostřední blízkosti tůní v rámci pozemku" 140+135</t>
  </si>
  <si>
    <t>8</t>
  </si>
  <si>
    <t>181351003</t>
  </si>
  <si>
    <t>Rozprostření ornice tl vrstvy do 200 mm pl do 100 m2 v rovině nebo ve svahu do 1:5 strojně</t>
  </si>
  <si>
    <t>1591736258</t>
  </si>
  <si>
    <t>Rozprostření a urovnání ornice v rovině nebo ve svahu sklonu do 1:5 strojně při souvislé ploše do 100 m2, tl. vrstvy do 200 mm</t>
  </si>
  <si>
    <t>https://podminky.urs.cz/item/CS_URS_2022_01/181351003</t>
  </si>
  <si>
    <t>9</t>
  </si>
  <si>
    <t>183403112</t>
  </si>
  <si>
    <t>Obdělání půdy oráním na hl přes 0,1 do 0,2 m v rovině a svahu do 1:5</t>
  </si>
  <si>
    <t>870835975</t>
  </si>
  <si>
    <t>Obdělání půdy oráním hl. přes 100 do 200 mm v rovině nebo na svahu do 1:5</t>
  </si>
  <si>
    <t>https://podminky.urs.cz/item/CS_URS_2022_01/183403112</t>
  </si>
  <si>
    <t>9535+9511</t>
  </si>
  <si>
    <t>10</t>
  </si>
  <si>
    <t>183403151</t>
  </si>
  <si>
    <t>Obdělání půdy smykováním v rovině a svahu do 1:5</t>
  </si>
  <si>
    <t>-1306002354</t>
  </si>
  <si>
    <t>Obdělání půdy smykováním v rovině nebo na svahu do 1:5</t>
  </si>
  <si>
    <t>https://podminky.urs.cz/item/CS_URS_2022_01/183403151</t>
  </si>
  <si>
    <t>11</t>
  </si>
  <si>
    <t>183403152</t>
  </si>
  <si>
    <t>Obdělání půdy vláčením v rovině a svahu do 1:5</t>
  </si>
  <si>
    <t>-1298806274</t>
  </si>
  <si>
    <t>Obdělání půdy vláčením v rovině nebo na svahu do 1:5</t>
  </si>
  <si>
    <t>https://podminky.urs.cz/item/CS_URS_2022_01/183403152</t>
  </si>
  <si>
    <t>12</t>
  </si>
  <si>
    <t>181451121</t>
  </si>
  <si>
    <t>Založení lučního trávníku výsevem pl přes 1000 m2 v rovině a ve svahu do 1:5</t>
  </si>
  <si>
    <t>-1313413163</t>
  </si>
  <si>
    <t>Založení trávníku na půdě předem připravené plochy přes 1000 m2 výsevem včetně utažení lučního v rovině nebo na svahu do 1:5</t>
  </si>
  <si>
    <t>https://podminky.urs.cz/item/CS_URS_2022_01/181451121</t>
  </si>
  <si>
    <t>13</t>
  </si>
  <si>
    <t>M</t>
  </si>
  <si>
    <t>00572472</t>
  </si>
  <si>
    <t>osivo směs travní krajinná-rovinná</t>
  </si>
  <si>
    <t>kg</t>
  </si>
  <si>
    <t>1238337235</t>
  </si>
  <si>
    <t>"založení trávobylinného podrostu viz TZ" (9511)/100*2,5</t>
  </si>
  <si>
    <t>14</t>
  </si>
  <si>
    <t>00572521_R</t>
  </si>
  <si>
    <t xml:space="preserve">osivo trávobylinná louka </t>
  </si>
  <si>
    <t>-380653769</t>
  </si>
  <si>
    <t>"květnatá louka - viz TZ; 4-6g/m2" 9535/(1000/4)</t>
  </si>
  <si>
    <t>111151231</t>
  </si>
  <si>
    <t>Pokosení trávníku lučního pl do 10000 m2 s odvozem do 20 km v rovině a svahu do 1:5</t>
  </si>
  <si>
    <t>-143819210</t>
  </si>
  <si>
    <t>Pokosení trávníku při souvislé ploše přes 1000 do 10000 m2 lučního v rovině nebo svahu do 1:5</t>
  </si>
  <si>
    <t>https://podminky.urs.cz/item/CS_URS_2022_01/111151231</t>
  </si>
  <si>
    <t>16</t>
  </si>
  <si>
    <t>171201211_R</t>
  </si>
  <si>
    <t>Poplatek za uložení shrabku v kompostárně</t>
  </si>
  <si>
    <t>t</t>
  </si>
  <si>
    <t>-2045415415</t>
  </si>
  <si>
    <t>"včetně odvozu do 30 km" (9535)/10000</t>
  </si>
  <si>
    <t>Součet</t>
  </si>
  <si>
    <t>17</t>
  </si>
  <si>
    <t>183101113</t>
  </si>
  <si>
    <t>Hloubení jamek bez výměny půdy zeminy tř 1 až 4 obj přes 0,02 do 0,05 m3 v rovině a svahu do 1:5</t>
  </si>
  <si>
    <t>kus</t>
  </si>
  <si>
    <t>1475035865</t>
  </si>
  <si>
    <t>Hloubení jamek pro vysazování rostlin v zemině tř.1 až 4 bez výměny půdy v rovině nebo na svahu do 1:5, objemu přes 0,02 do 0,05 m3</t>
  </si>
  <si>
    <t>https://podminky.urs.cz/item/CS_URS_2022_01/183101113</t>
  </si>
  <si>
    <t>"Stromy (ne soliterní), keře" 240+130+1480+560</t>
  </si>
  <si>
    <t>18</t>
  </si>
  <si>
    <t>183101114</t>
  </si>
  <si>
    <t>Hloubení jamek bez výměny půdy zeminy tř 1 až 4 obj přes 0,05 do 0,125 m3 v rovině a svahu do 1:5</t>
  </si>
  <si>
    <t>2132145498</t>
  </si>
  <si>
    <t>Hloubení jamek pro vysazování rostlin v zemině tř.1 až 4 bez výměny půdy v rovině nebo na svahu do 1:5, objemu přes 0,05 do 0,125 m3</t>
  </si>
  <si>
    <t>https://podminky.urs.cz/item/CS_URS_2022_01/183101114</t>
  </si>
  <si>
    <t>"soliterní stromy" 57</t>
  </si>
  <si>
    <t>19</t>
  </si>
  <si>
    <t>185802113</t>
  </si>
  <si>
    <t>Hnojení půdy umělým hnojivem na široko v rovině a svahu do 1:5</t>
  </si>
  <si>
    <t>-1185331223</t>
  </si>
  <si>
    <t>Hnojení půdy nebo trávníku v rovině nebo na svahu do 1:5 umělým hnojivem na široko</t>
  </si>
  <si>
    <t>https://podminky.urs.cz/item/CS_URS_2022_01/185802113</t>
  </si>
  <si>
    <t>"použití u soliterních stromů a v ploše trojřad (mulčovaná plocha); plošně 100g/m2" (1563+57)*0,0001</t>
  </si>
  <si>
    <t>20</t>
  </si>
  <si>
    <t>251111110_R</t>
  </si>
  <si>
    <t>půdní kondicionér na bázi silkátových koloidů (aplikace půdního kondicionéru viz. TZ)</t>
  </si>
  <si>
    <t>-2047453492</t>
  </si>
  <si>
    <t>půdní kondicionér</t>
  </si>
  <si>
    <t>"půdní kondicionér 100g/m2 viz TZ" (1563+57)*0,0001*1000</t>
  </si>
  <si>
    <t>185802114</t>
  </si>
  <si>
    <t>Hnojení půdy umělým hnojivem k jednotlivým rostlinám v rovině a svahu do 1:5</t>
  </si>
  <si>
    <t>-623763184</t>
  </si>
  <si>
    <t>Hnojení půdy nebo trávníku v rovině nebo na svahu do 1:5 umělým hnojivem s rozdělením k jednotlivým rostlinám</t>
  </si>
  <si>
    <t>https://podminky.urs.cz/item/CS_URS_2022_01/185802114</t>
  </si>
  <si>
    <t>"50 dkg/ks nebo odpovídající množství tablet" (2467)*50/1000000</t>
  </si>
  <si>
    <t>22</t>
  </si>
  <si>
    <t>25191155_R</t>
  </si>
  <si>
    <t>hnojivo průmyslové</t>
  </si>
  <si>
    <t>-265377454</t>
  </si>
  <si>
    <t>(2467)*50/1000</t>
  </si>
  <si>
    <t>23</t>
  </si>
  <si>
    <t>184102110</t>
  </si>
  <si>
    <t>Výsadba dřeviny s balem D do 0,1 m do jamky se zalitím v rovině a svahu do 1:5</t>
  </si>
  <si>
    <t>-1157306968</t>
  </si>
  <si>
    <t>Výsadba dřeviny s balem do předem vyhloubené jamky se zalitím v rovině nebo na svahu do 1:5, při průměru balu do 100 mm</t>
  </si>
  <si>
    <t>https://podminky.urs.cz/item/CS_URS_2022_01/184102110</t>
  </si>
  <si>
    <t>"keře podsadbové a keře výplňové" 1480+560</t>
  </si>
  <si>
    <t>24</t>
  </si>
  <si>
    <t>184102111</t>
  </si>
  <si>
    <t>Výsadba dřeviny s balem D přes 0,1 do 0,2 m do jamky se zalitím v rovině a svahu do 1:5</t>
  </si>
  <si>
    <t>43859943</t>
  </si>
  <si>
    <t>Výsadba dřeviny s balem do předem vyhloubené jamky se zalitím v rovině nebo na svahu do 1:5, při průměru balu přes 100 do 200 mm</t>
  </si>
  <si>
    <t>https://podminky.urs.cz/item/CS_URS_2022_01/184102111</t>
  </si>
  <si>
    <t>"stromy listnaté do skupin; keře a stromovité keře" 240+130</t>
  </si>
  <si>
    <t>25</t>
  </si>
  <si>
    <t>0265300_D</t>
  </si>
  <si>
    <t>Acer platanoides (javor mléč); 125-150 cm; KK</t>
  </si>
  <si>
    <t>591939382</t>
  </si>
  <si>
    <t>26</t>
  </si>
  <si>
    <t>0265301_D</t>
  </si>
  <si>
    <t>Carpinus betulus (habr obecný); 125-150 cm; KK</t>
  </si>
  <si>
    <t>-1799163173</t>
  </si>
  <si>
    <t>27</t>
  </si>
  <si>
    <t>0265302_D</t>
  </si>
  <si>
    <t>Prunus avium (třešeň ptačí); 125-150 cm; KK</t>
  </si>
  <si>
    <t>-1478846396</t>
  </si>
  <si>
    <t>28</t>
  </si>
  <si>
    <t>0265303_D</t>
  </si>
  <si>
    <t>Quercus petraea (dub zimní); 125-150 cm; KK</t>
  </si>
  <si>
    <t>45566611</t>
  </si>
  <si>
    <t>29</t>
  </si>
  <si>
    <t>0265304_D</t>
  </si>
  <si>
    <t>Sorbus torminalis (jeřáb břek); 125-150 cm; KK</t>
  </si>
  <si>
    <t>-643061243</t>
  </si>
  <si>
    <t>30</t>
  </si>
  <si>
    <t>0265306_D</t>
  </si>
  <si>
    <t>Tilia cordata (lípa malolistá); 125-150 cm; KK</t>
  </si>
  <si>
    <t>-762548917</t>
  </si>
  <si>
    <t>31</t>
  </si>
  <si>
    <t>0265330_D</t>
  </si>
  <si>
    <t>Ulmus minor (jilm habrolistý); 125-150 cm; KK</t>
  </si>
  <si>
    <t>-620767602</t>
  </si>
  <si>
    <t>32</t>
  </si>
  <si>
    <t>0265320_D</t>
  </si>
  <si>
    <t>Acer campestre (javor babyka); 125-150 cm; KK</t>
  </si>
  <si>
    <t>773687456</t>
  </si>
  <si>
    <t>33</t>
  </si>
  <si>
    <t>0265322_D</t>
  </si>
  <si>
    <t>Crateagus monogyna (hloh jednosemenný); 125-150 cm; KK</t>
  </si>
  <si>
    <t>-63750356</t>
  </si>
  <si>
    <t>34</t>
  </si>
  <si>
    <t>0265324_D</t>
  </si>
  <si>
    <t>Rhamnus cathartica (řeštlák počistivý); 125-150 cm; KK</t>
  </si>
  <si>
    <t>-331310114</t>
  </si>
  <si>
    <t>35</t>
  </si>
  <si>
    <t>0265161_D</t>
  </si>
  <si>
    <t>Cornus sanguinea (svída obecná); 40-60 cm; KK</t>
  </si>
  <si>
    <t>-1912631743</t>
  </si>
  <si>
    <t>36</t>
  </si>
  <si>
    <t>0265163_D</t>
  </si>
  <si>
    <t>Lonicera xylosteum (zimolez obecný); 40-60 cm; KK</t>
  </si>
  <si>
    <t>-1707351740</t>
  </si>
  <si>
    <t>37</t>
  </si>
  <si>
    <t>0265162_D</t>
  </si>
  <si>
    <t>Ligustrum vulgare (ptačí zob); 40-60 cm; KK</t>
  </si>
  <si>
    <t>-817513271</t>
  </si>
  <si>
    <t>38</t>
  </si>
  <si>
    <t>0265164_D</t>
  </si>
  <si>
    <t>Prunus spinosa (trnka obecná); 40-60 cm; KK</t>
  </si>
  <si>
    <t>-226540939</t>
  </si>
  <si>
    <t>39</t>
  </si>
  <si>
    <t>0265165_D</t>
  </si>
  <si>
    <t>Rosa canina (růže šípková); 40-60 cm; KK</t>
  </si>
  <si>
    <t>587221332</t>
  </si>
  <si>
    <t>40</t>
  </si>
  <si>
    <t>0265173_D</t>
  </si>
  <si>
    <t>Berberis vulgaris (dřišťál obecný); 40-60 cm; KK</t>
  </si>
  <si>
    <t>-1351970806</t>
  </si>
  <si>
    <t>41</t>
  </si>
  <si>
    <t>0265166_D</t>
  </si>
  <si>
    <t>Corylus avellana (líska obecná); 40-60 cm; KK</t>
  </si>
  <si>
    <t>-758805826</t>
  </si>
  <si>
    <t>42</t>
  </si>
  <si>
    <t>0265172_D</t>
  </si>
  <si>
    <t>Euonymus europaeus (brslen evropský); 40-60 cm; KK</t>
  </si>
  <si>
    <t>-1915309576</t>
  </si>
  <si>
    <t>43</t>
  </si>
  <si>
    <t>184102113</t>
  </si>
  <si>
    <t>Výsadba dřeviny s balem D přes 0,3 do 0,4 m do jamky se zalitím v rovině a svahu do 1:5</t>
  </si>
  <si>
    <t>-1857859767</t>
  </si>
  <si>
    <t>Výsadba dřeviny s balem do předem vyhloubené jamky se zalitím v rovině nebo na svahu do 1:5, při průměru balu přes 300 do 400 mm</t>
  </si>
  <si>
    <t>https://podminky.urs.cz/item/CS_URS_2022_01/184102113</t>
  </si>
  <si>
    <t>"stromy soliterní" 57</t>
  </si>
  <si>
    <t>44</t>
  </si>
  <si>
    <t>0265404_D</t>
  </si>
  <si>
    <t>Juglans regia (ořešák královský); 150 - 200 cm; ZB</t>
  </si>
  <si>
    <t>1026050226</t>
  </si>
  <si>
    <t>45</t>
  </si>
  <si>
    <t>0265400_D</t>
  </si>
  <si>
    <t>Malus sp. (jabloň); Jadernička moravská; podnož semenáč, vysokokmen</t>
  </si>
  <si>
    <t>2101975607</t>
  </si>
  <si>
    <t>46</t>
  </si>
  <si>
    <t>0265402_D</t>
  </si>
  <si>
    <t>Prunus avium (třešeň ptačí); 150 - 200 cm; ZB</t>
  </si>
  <si>
    <t>-1283747961</t>
  </si>
  <si>
    <t>47</t>
  </si>
  <si>
    <t>0265410_D</t>
  </si>
  <si>
    <t>Prunus amygdalus (mandloň obecná); 150 - 200 cm; ZB</t>
  </si>
  <si>
    <t>-36161919</t>
  </si>
  <si>
    <t>48</t>
  </si>
  <si>
    <t>0265401_D</t>
  </si>
  <si>
    <t>Pyrus pyraster (hrušeň planá); 150 - 200 cm; ZB</t>
  </si>
  <si>
    <t>97367325</t>
  </si>
  <si>
    <t>49</t>
  </si>
  <si>
    <t>0265406_D</t>
  </si>
  <si>
    <t>Sorbus torminalis (jeřáb břek); 150 - 200 cm; ZB</t>
  </si>
  <si>
    <t>-1859026965</t>
  </si>
  <si>
    <t>50</t>
  </si>
  <si>
    <t>184215112</t>
  </si>
  <si>
    <t>Ukotvení kmene dřevin jedním kůlem D do 0,1 m dl přes 1 do 2 m</t>
  </si>
  <si>
    <t>866466495</t>
  </si>
  <si>
    <t>Ukotvení dřeviny kůly jedním kůlem, délky přes 1 do 2 m</t>
  </si>
  <si>
    <t>https://podminky.urs.cz/item/CS_URS_2022_01/184215112</t>
  </si>
  <si>
    <t>"jen stromy a stromovité keře do skupin" 240+130</t>
  </si>
  <si>
    <t>51</t>
  </si>
  <si>
    <t>60591253</t>
  </si>
  <si>
    <t>kůl vyvazovací dřevěný impregnovaný D 8cm dl 2m</t>
  </si>
  <si>
    <t>-763001884</t>
  </si>
  <si>
    <t>"lze použít hranol obdobných parametrů" 240+130</t>
  </si>
  <si>
    <t>52</t>
  </si>
  <si>
    <t>184215133</t>
  </si>
  <si>
    <t>Ukotvení kmene dřevin třemi kůly D do 0,1 m dl přes 2 do 3 m</t>
  </si>
  <si>
    <t>1571741375</t>
  </si>
  <si>
    <t>Ukotvení dřeviny kůly třemi kůly, délky přes 2 do 3 m</t>
  </si>
  <si>
    <t>https://podminky.urs.cz/item/CS_URS_2022_01/184215133</t>
  </si>
  <si>
    <t>"slouží jako kotvení, ale i jako základ ochranného pláště soliterní dřeviny" 57</t>
  </si>
  <si>
    <t>53</t>
  </si>
  <si>
    <t>60591257</t>
  </si>
  <si>
    <t>kůl vyvazovací dřevěný impregnovaný D 8cm dl 3m</t>
  </si>
  <si>
    <t>-1770722486</t>
  </si>
  <si>
    <t>3*57</t>
  </si>
  <si>
    <t>54</t>
  </si>
  <si>
    <t>184813121</t>
  </si>
  <si>
    <t>Ochrana dřevin před okusem ručně pletivem v rovině a svahu do 1:5</t>
  </si>
  <si>
    <t>2051692145</t>
  </si>
  <si>
    <t>Ochrana dřevin před okusem zvěří ručně v rovině nebo ve svahu do 1:5, pletivem, výšky do 2 m</t>
  </si>
  <si>
    <t>https://podminky.urs.cz/item/CS_URS_2022_01/184813121</t>
  </si>
  <si>
    <t>240+130</t>
  </si>
  <si>
    <t>55</t>
  </si>
  <si>
    <t>1848131_R</t>
  </si>
  <si>
    <t>Ochrana dřevin před okusem mechanicky pletivem v rovině a svahu do 1:5</t>
  </si>
  <si>
    <t>525904164</t>
  </si>
  <si>
    <t>Ochrana dřevin před okusem zvěří mechanicky v rovině nebo ve svahu do 1:5, pletivem, výšky do 2 m</t>
  </si>
  <si>
    <t>"ochranná konstrukce z pletiva a opory soliterní dřeviny ze tří kůlů spojených příčkami dole i nahoře; včetně potřebného materiálu" 57</t>
  </si>
  <si>
    <t>56</t>
  </si>
  <si>
    <t>184813133</t>
  </si>
  <si>
    <t>Ochrana listnatých dřevin do 70 cm před okusem chemickým nátěrem v rovině a svahu do 1:5</t>
  </si>
  <si>
    <t>100 kus</t>
  </si>
  <si>
    <t>-932650494</t>
  </si>
  <si>
    <t>Ochrana dřevin před okusem zvěří chemicky nátěrem, v rovině nebo ve svahu do 1:5 listnatých, výšky do 70 cm</t>
  </si>
  <si>
    <t>https://podminky.urs.cz/item/CS_URS_2022_01/184813133</t>
  </si>
  <si>
    <t>(1480+560)/100</t>
  </si>
  <si>
    <t>57</t>
  </si>
  <si>
    <t>184813134</t>
  </si>
  <si>
    <t>Ochrana listnatých dřevin přes 70 cm před okusem chemickým nátěrem v rovině a svahu do 1:5</t>
  </si>
  <si>
    <t>-2060345067</t>
  </si>
  <si>
    <t>Ochrana dřevin před okusem zvěří chemicky nátěrem, v rovině nebo ve svahu do 1:5 listnatých, výšky přes 70 cm</t>
  </si>
  <si>
    <t>https://podminky.urs.cz/item/CS_URS_2022_01/184813134</t>
  </si>
  <si>
    <t>(240+130)/100</t>
  </si>
  <si>
    <t>58</t>
  </si>
  <si>
    <t>184911421</t>
  </si>
  <si>
    <t>Mulčování rostlin kůrou tl do 0,1 m v rovině a svahu do 1:5</t>
  </si>
  <si>
    <t>58058763</t>
  </si>
  <si>
    <t>Mulčování vysazených rostlin mulčovací kůrou, tl. do 100 mm v rovině nebo na svahu do 1:5</t>
  </si>
  <si>
    <t>https://podminky.urs.cz/item/CS_URS_2022_01/184911421</t>
  </si>
  <si>
    <t>59</t>
  </si>
  <si>
    <t>103911001_R</t>
  </si>
  <si>
    <t>štěpka mulčovací VL</t>
  </si>
  <si>
    <t>1979009844</t>
  </si>
  <si>
    <t xml:space="preserve">štěpka mulčovací VL </t>
  </si>
  <si>
    <t>1563/10</t>
  </si>
  <si>
    <t>60</t>
  </si>
  <si>
    <t>185804312</t>
  </si>
  <si>
    <t>Zalití rostlin vodou plocha přes 20 m2</t>
  </si>
  <si>
    <t>892760034</t>
  </si>
  <si>
    <t>Zalití rostlin vodou plochy záhonů jednotlivě přes 20 m2</t>
  </si>
  <si>
    <t>https://podminky.urs.cz/item/CS_URS_2022_01/185804312</t>
  </si>
  <si>
    <t>"soliterní stromy 30l, stromy 15l a keře 5l (2x)" (57*0,03+(240+130)*0,015+(1480+560)*0,005)*2</t>
  </si>
  <si>
    <t>61</t>
  </si>
  <si>
    <t>185851121</t>
  </si>
  <si>
    <t>Dovoz vody pro zálivku rostlin za vzdálenost do 1000 m</t>
  </si>
  <si>
    <t>897466856</t>
  </si>
  <si>
    <t>Dovoz vody pro zálivku rostlin na vzdálenost do 1000 m</t>
  </si>
  <si>
    <t>https://podminky.urs.cz/item/CS_URS_2022_01/185851121</t>
  </si>
  <si>
    <t>62</t>
  </si>
  <si>
    <t>185851129</t>
  </si>
  <si>
    <t>Příplatek k dovozu vody pro zálivku rostlin do 1000 m ZKD 1000 m</t>
  </si>
  <si>
    <t>-229768096</t>
  </si>
  <si>
    <t>Dovoz vody pro zálivku rostlin Příplatek k ceně za každých dalších i započatých 1000 m</t>
  </si>
  <si>
    <t>https://podminky.urs.cz/item/CS_URS_2022_01/185851129</t>
  </si>
  <si>
    <t>"+ 4km" 4*34,92</t>
  </si>
  <si>
    <t>63</t>
  </si>
  <si>
    <t>348951250_R</t>
  </si>
  <si>
    <t>Oplocení kultur v 1,6 m s drátěným pletivem</t>
  </si>
  <si>
    <t>m</t>
  </si>
  <si>
    <t>451739558</t>
  </si>
  <si>
    <t>Oplocení lesních kultur dřevěnými kůly z tvrdého dřeva, bez impregnace, v osové vzdálenosti 3 m, v oplocení výšky 1,6 m, s drátěným pletivem výšky 1,6</t>
  </si>
  <si>
    <t>64</t>
  </si>
  <si>
    <t>348952262</t>
  </si>
  <si>
    <t>Osazení vrat z plotových tyček výšky do 1,5 m plochy do 10 m2</t>
  </si>
  <si>
    <t>-335454963</t>
  </si>
  <si>
    <t>Osazení oplocení lesních kultur vrata z plotových tyček výšky do 1,5 m plochy přes 2 do 10 m2</t>
  </si>
  <si>
    <t>https://podminky.urs.cz/item/CS_URS_2022_01/348952262</t>
  </si>
  <si>
    <t>"1ks bran šířky cca 4m, lze použít pletivo" 4*4</t>
  </si>
  <si>
    <t>65</t>
  </si>
  <si>
    <t>R konstrukce</t>
  </si>
  <si>
    <t>Přelez tvaru "A" z dřevěných kuláčů přes oplocenku u každé brány v 1,6 m; zřízení, včetně materiálu</t>
  </si>
  <si>
    <t>ks</t>
  </si>
  <si>
    <t>19664409</t>
  </si>
  <si>
    <t>66</t>
  </si>
  <si>
    <t>998231311</t>
  </si>
  <si>
    <t>Přesun hmot pro sadovnické a krajinářské úpravy vodorovně do 5000 m</t>
  </si>
  <si>
    <t>-107933805</t>
  </si>
  <si>
    <t>Přesun hmot pro sadovnické a krajinářské úpravy - strojně dopravní vzdálenost do 5000 m</t>
  </si>
  <si>
    <t>https://podminky.urs.cz/item/CS_URS_2022_01/998231311</t>
  </si>
  <si>
    <t>Soupis:</t>
  </si>
  <si>
    <t>SO-011 - 1. rok pěstevní péče</t>
  </si>
  <si>
    <t>184851256</t>
  </si>
  <si>
    <t>Ruční ožínání sazenic celoplošné sklon do 1:5 střední viditelnost a v buřeně od 30 do 60 cm</t>
  </si>
  <si>
    <t>ha</t>
  </si>
  <si>
    <t>1708390243</t>
  </si>
  <si>
    <t>Strojní ožínání sazenic celoplošné sklon do 1:5 při viditelnosti střední, výšky od 30 do 60 cm</t>
  </si>
  <si>
    <t>https://podminky.urs.cz/item/CS_URS_2022_01/184851256</t>
  </si>
  <si>
    <t>"ožínání plošných výsadeb (oplocenky) 3x ročně" 9511*3*0,0001</t>
  </si>
  <si>
    <t>-1001567271</t>
  </si>
  <si>
    <t>"kosení květnaté louky 2x ročně" 9535*2</t>
  </si>
  <si>
    <t>-1641744734</t>
  </si>
  <si>
    <t>"včetně odvozu do 30 km" (9535)/10000*2</t>
  </si>
  <si>
    <t>185804214</t>
  </si>
  <si>
    <t>Vypletí záhonu dřevin ve skupinách s naložením a odvozem odpadu do 20 km v rovině a svahu do 1:5</t>
  </si>
  <si>
    <t>-1697711039</t>
  </si>
  <si>
    <t>Vypletí v rovině nebo na svahu do 1:5 dřevin ve skupinách</t>
  </si>
  <si>
    <t>https://podminky.urs.cz/item/CS_URS_2022_01/185804214</t>
  </si>
  <si>
    <t>"zálivkové mísy soliterních dřevin, mulčovaná plocha"1563</t>
  </si>
  <si>
    <t>184911111</t>
  </si>
  <si>
    <t>Znovuuvázání dřeviny ke kůlům</t>
  </si>
  <si>
    <t>966015333</t>
  </si>
  <si>
    <t>Znovuuvázání dřeviny jedním úvazkem ke stávajícímu kůlu</t>
  </si>
  <si>
    <t>https://podminky.urs.cz/item/CS_URS_2022_01/184911111</t>
  </si>
  <si>
    <t>"1x ročně" 57+240+130</t>
  </si>
  <si>
    <t>184808211</t>
  </si>
  <si>
    <t>Ochrana sazenic proti škodám zvěří nátěrem nebo postřikem</t>
  </si>
  <si>
    <t>-1269831863</t>
  </si>
  <si>
    <t>Ochrana sazenic proti škodám zvěří nátěrem nebo postřikem ochranným prostředkem</t>
  </si>
  <si>
    <t>https://podminky.urs.cz/item/CS_URS_2022_01/184808211</t>
  </si>
  <si>
    <t>"1x ročně" 2467</t>
  </si>
  <si>
    <t>285632542</t>
  </si>
  <si>
    <t>"soliterní stromy 30l, stromy 15l a keře 5l (10x)" (57*0,03+(240+130)*0,015+(1480+560)*0,005)*10</t>
  </si>
  <si>
    <t>713156932</t>
  </si>
  <si>
    <t>1759299066</t>
  </si>
  <si>
    <t>"+ 4km" 4*174,6</t>
  </si>
  <si>
    <t>SO-012 - 2. rok pěstební péče</t>
  </si>
  <si>
    <t>2107174071</t>
  </si>
  <si>
    <t>"ožínání plošných výsadeb (oplocenky) 2x ročně" 9511*2*0,0001</t>
  </si>
  <si>
    <t>-1801153998</t>
  </si>
  <si>
    <t>850009375</t>
  </si>
  <si>
    <t>-834430427</t>
  </si>
  <si>
    <t>2010679134</t>
  </si>
  <si>
    <t>886651569</t>
  </si>
  <si>
    <t>"soliterní stromy 30l, stromy 15l a keře 5l (6x)" (57*0,03+(240+130)*0,015+(1480+560)*0,005)*6</t>
  </si>
  <si>
    <t>-1348918531</t>
  </si>
  <si>
    <t>-1007858224</t>
  </si>
  <si>
    <t>"+ 4km" 4*104,7</t>
  </si>
  <si>
    <t>SO-013 - 3. rok pěstební péče</t>
  </si>
  <si>
    <t>-1752501243</t>
  </si>
  <si>
    <t>1359437069</t>
  </si>
  <si>
    <t>-1963454628</t>
  </si>
  <si>
    <t>-180918331</t>
  </si>
  <si>
    <t>282616821</t>
  </si>
  <si>
    <t>42050483</t>
  </si>
  <si>
    <t>262795684</t>
  </si>
  <si>
    <t>694849243</t>
  </si>
  <si>
    <t>184806111</t>
  </si>
  <si>
    <t>Řez stromů netrnitých průklestem D koruny do 2 m</t>
  </si>
  <si>
    <t>-1913917531</t>
  </si>
  <si>
    <t>Řez stromů, keřů nebo růží průklestem stromů netrnitých, o průměru koruny do 2 m</t>
  </si>
  <si>
    <t>https://podminky.urs.cz/item/CS_URS_2022_01/184806111</t>
  </si>
  <si>
    <t>VRN - vedlejší rozpočtové náklady</t>
  </si>
  <si>
    <t>012002000</t>
  </si>
  <si>
    <t>Geodetické práce</t>
  </si>
  <si>
    <t>soubor</t>
  </si>
  <si>
    <t>1024</t>
  </si>
  <si>
    <t>2026696505</t>
  </si>
  <si>
    <t>https://podminky.urs.cz/item/CS_URS_2022_01/012002000</t>
  </si>
  <si>
    <t>"vytyčení pozemku před výsadbou; vytyčení inženýrských sítí" 1</t>
  </si>
  <si>
    <t>091504000</t>
  </si>
  <si>
    <t>Náklady související s publikační činností</t>
  </si>
  <si>
    <t>…</t>
  </si>
  <si>
    <t>-122846154</t>
  </si>
  <si>
    <t>https://podminky.urs.cz/item/CS_URS_2022_01/091504000</t>
  </si>
  <si>
    <t>"umístění kamene s informační tabulkou" 1</t>
  </si>
  <si>
    <t>011303000</t>
  </si>
  <si>
    <t>Archeologická činnost bez rozlišení</t>
  </si>
  <si>
    <t>23565550</t>
  </si>
  <si>
    <t>https://podminky.urs.cz/item/CS_URS_2022_01/011303000</t>
  </si>
  <si>
    <t>25000</t>
  </si>
  <si>
    <t>Zařízení staveniště</t>
  </si>
  <si>
    <t>stavba</t>
  </si>
  <si>
    <t>332184552</t>
  </si>
  <si>
    <t>https://podminky.urs.cz/item/CS_URS_2022_01/25000</t>
  </si>
  <si>
    <t>039002000</t>
  </si>
  <si>
    <t>Zrušení zařízení staveniště</t>
  </si>
  <si>
    <t>-1640204685</t>
  </si>
  <si>
    <t>https://podminky.urs.cz/item/CS_URS_2022_01/039002000</t>
  </si>
  <si>
    <t>075002000</t>
  </si>
  <si>
    <t>Ochranná pásma</t>
  </si>
  <si>
    <t>-630768150</t>
  </si>
  <si>
    <t>https://podminky.urs.cz/item/CS_URS_2022_01/075002000</t>
  </si>
  <si>
    <t>"práce v OP sdělovacího kabelu" 1</t>
  </si>
  <si>
    <t>075603000</t>
  </si>
  <si>
    <t>Jiná ochranná pásma</t>
  </si>
  <si>
    <t>-1026262450</t>
  </si>
  <si>
    <t>https://podminky.urs.cz/item/CS_URS_2022_01/075603000</t>
  </si>
  <si>
    <t>"práce v OP plynovodu, ropovodu" 1</t>
  </si>
  <si>
    <t>SO-02 - LBK 4</t>
  </si>
  <si>
    <t>111103212</t>
  </si>
  <si>
    <t>Kosení ve vegetačním období divokého porostu středně hustého</t>
  </si>
  <si>
    <t>-83852186</t>
  </si>
  <si>
    <t>Kosení travin a vodních rostlin ve vegetačním období divokého porostu středně hustého</t>
  </si>
  <si>
    <t>https://podminky.urs.cz/item/CS_URS_2022_01/111103212</t>
  </si>
  <si>
    <t>"stávající trávobylinné porosty před započetím prací" 100/10000</t>
  </si>
  <si>
    <t>-1580434557</t>
  </si>
  <si>
    <t>676708844</t>
  </si>
  <si>
    <t>2070175244</t>
  </si>
  <si>
    <t>-177502654</t>
  </si>
  <si>
    <t>-275168209</t>
  </si>
  <si>
    <t>-667380599</t>
  </si>
  <si>
    <t>"založení trávobylinného podrostu viz TZ" (12420)/100*2,5</t>
  </si>
  <si>
    <t>1069007722</t>
  </si>
  <si>
    <t>-223010793</t>
  </si>
  <si>
    <t>"včetně odvozu do 30 km" (12420)/10000</t>
  </si>
  <si>
    <t>-969691271</t>
  </si>
  <si>
    <t>"Stromy (ne soliterní), keře" 400+270+2680+950</t>
  </si>
  <si>
    <t>-5132478</t>
  </si>
  <si>
    <t>"soliterní stromy" 6</t>
  </si>
  <si>
    <t>1987484525</t>
  </si>
  <si>
    <t>"použití u soliterních stromů a v ploše trojřad (mulčovaná plocha); plošně 100g/m2" (2695)*0,0001</t>
  </si>
  <si>
    <t>466960756</t>
  </si>
  <si>
    <t>"půdní kondicionér 100g/m2 viz TZ" (2695)*0,0001*1000</t>
  </si>
  <si>
    <t>-1237765650</t>
  </si>
  <si>
    <t>"50 dkg/ks nebo odpovídající množství tablet" (4306)*50/1000000</t>
  </si>
  <si>
    <t>-1924922472</t>
  </si>
  <si>
    <t>(4306)*50/1000</t>
  </si>
  <si>
    <t>312586349</t>
  </si>
  <si>
    <t>"keře podsadbové a keře výplňové" 2680+950</t>
  </si>
  <si>
    <t>-2146476964</t>
  </si>
  <si>
    <t>"stromy listnaté do skupin; keře a stromovité keře" 400+270</t>
  </si>
  <si>
    <t>696724630</t>
  </si>
  <si>
    <t>-1449744482</t>
  </si>
  <si>
    <t>256279629</t>
  </si>
  <si>
    <t>-2086674830</t>
  </si>
  <si>
    <t>-757020927</t>
  </si>
  <si>
    <t>1242039097</t>
  </si>
  <si>
    <t>-258176559</t>
  </si>
  <si>
    <t>-2084333812</t>
  </si>
  <si>
    <t>-1753507310</t>
  </si>
  <si>
    <t>-314411787</t>
  </si>
  <si>
    <t>901651974</t>
  </si>
  <si>
    <t>-794863071</t>
  </si>
  <si>
    <t>-1005635959</t>
  </si>
  <si>
    <t>-1112153005</t>
  </si>
  <si>
    <t>-1433800545</t>
  </si>
  <si>
    <t>2028265892</t>
  </si>
  <si>
    <t>827630055</t>
  </si>
  <si>
    <t>-1704373620</t>
  </si>
  <si>
    <t>-2006686242</t>
  </si>
  <si>
    <t>"stromy soliterní" 6</t>
  </si>
  <si>
    <t>551581830</t>
  </si>
  <si>
    <t>-1906294561</t>
  </si>
  <si>
    <t>"jen stromy a stromovité keře do skupin" 400+270</t>
  </si>
  <si>
    <t>1431749004</t>
  </si>
  <si>
    <t>"lze použít hranol obdobných parametrů" 400+270</t>
  </si>
  <si>
    <t>2061693129</t>
  </si>
  <si>
    <t>"slouží jako kotvení, ale i jako základ ochranného pláště soliterní dřeviny" 6</t>
  </si>
  <si>
    <t>-307715822</t>
  </si>
  <si>
    <t>3*6</t>
  </si>
  <si>
    <t>-1441904284</t>
  </si>
  <si>
    <t>400+270</t>
  </si>
  <si>
    <t>1973250661</t>
  </si>
  <si>
    <t>"ochranná konstrukce z pletiva a opory soliterní dřeviny ze tří kůlů spojených příčkami dole i nahoře; včetně potřebného materiálu" 6</t>
  </si>
  <si>
    <t>1363498224</t>
  </si>
  <si>
    <t>(2680+950)/100</t>
  </si>
  <si>
    <t>613759209</t>
  </si>
  <si>
    <t>(400+270)/100</t>
  </si>
  <si>
    <t>2109712429</t>
  </si>
  <si>
    <t>416279342</t>
  </si>
  <si>
    <t>2695/10</t>
  </si>
  <si>
    <t>1765445671</t>
  </si>
  <si>
    <t>"soliterní stromy 30l, stromy 15l a keře 5l (2x)" (6*0,03+(400+270)*0,015+(2680+950)*0,005)*2</t>
  </si>
  <si>
    <t>-772450275</t>
  </si>
  <si>
    <t>-47615245</t>
  </si>
  <si>
    <t>"+ 4km" 4*56,76</t>
  </si>
  <si>
    <t>1422951336</t>
  </si>
  <si>
    <t>490218519</t>
  </si>
  <si>
    <t>"1ks bran šířky cca 4m, lze použít pletivo" 8*4</t>
  </si>
  <si>
    <t>-152108177</t>
  </si>
  <si>
    <t>-594772746</t>
  </si>
  <si>
    <t>SO-021 - 1. rok pěstební péče</t>
  </si>
  <si>
    <t>1479263933</t>
  </si>
  <si>
    <t>"ožínání plošných výsadeb (oplocenky) 3x ročně" 12656*3*0,0001</t>
  </si>
  <si>
    <t>-399910287</t>
  </si>
  <si>
    <t>"zálivkové mísy soliterních dřevin, mulčovaná plocha"2695</t>
  </si>
  <si>
    <t>271668081</t>
  </si>
  <si>
    <t>"1x ročně" 6+400+270</t>
  </si>
  <si>
    <t>-451382518</t>
  </si>
  <si>
    <t>"1x ročně" 4306</t>
  </si>
  <si>
    <t>-1972868502</t>
  </si>
  <si>
    <t>"soliterní stromy 30l, stromy 15l a keře 5l (10x)" (6*0,03+(400+270)*0,015+(2680+950)*0,005)*10</t>
  </si>
  <si>
    <t>1632844706</t>
  </si>
  <si>
    <t>994805094</t>
  </si>
  <si>
    <t>"+ 4km" 4*283,8</t>
  </si>
  <si>
    <t>SO-022 - 2. rok pěstební péče</t>
  </si>
  <si>
    <t>-1313925580</t>
  </si>
  <si>
    <t>"ožínání plošných výsadeb (oplocenky) 2x ročně" 12656*2*0,0001</t>
  </si>
  <si>
    <t>-295330292</t>
  </si>
  <si>
    <t>1226677162</t>
  </si>
  <si>
    <t>-1331475728</t>
  </si>
  <si>
    <t>"soliterní stromy 30l, stromy 15l a keře 5l (6x)" (6*0,03+(400+270)*0,015+(2680+950)*0,005)*6</t>
  </si>
  <si>
    <t>690298690</t>
  </si>
  <si>
    <t>-1900516965</t>
  </si>
  <si>
    <t>"+ 4km" 4*170,28</t>
  </si>
  <si>
    <t>SO-023 - 3. rok pěstební péče</t>
  </si>
  <si>
    <t>1112907878</t>
  </si>
  <si>
    <t>265226625</t>
  </si>
  <si>
    <t>144851019</t>
  </si>
  <si>
    <t>-2117300201</t>
  </si>
  <si>
    <t>735713362</t>
  </si>
  <si>
    <t>-1716964159</t>
  </si>
  <si>
    <t>1775275476</t>
  </si>
  <si>
    <t>43342485</t>
  </si>
  <si>
    <t>1063614861</t>
  </si>
  <si>
    <t>2109528476</t>
  </si>
  <si>
    <t>-1100192977</t>
  </si>
  <si>
    <t>2107757132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</si>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</sst>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4911111" TargetMode="External" /><Relationship Id="rId3" Type="http://schemas.openxmlformats.org/officeDocument/2006/relationships/hyperlink" Target="https://podminky.urs.cz/item/CS_URS_2022_01/1848082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hyperlink" Target="https://podminky.urs.cz/item/CS_URS_2022_01/184806111" TargetMode="External" /><Relationship Id="rId8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002000" TargetMode="External" /><Relationship Id="rId2" Type="http://schemas.openxmlformats.org/officeDocument/2006/relationships/hyperlink" Target="https://podminky.urs.cz/item/CS_URS_2022_01/25000" TargetMode="External" /><Relationship Id="rId3" Type="http://schemas.openxmlformats.org/officeDocument/2006/relationships/hyperlink" Target="https://podminky.urs.cz/item/CS_URS_2022_01/039002000" TargetMode="External" /><Relationship Id="rId4" Type="http://schemas.openxmlformats.org/officeDocument/2006/relationships/hyperlink" Target="https://podminky.urs.cz/item/CS_URS_2022_01/075002000" TargetMode="External" /><Relationship Id="rId5" Type="http://schemas.openxmlformats.org/officeDocument/2006/relationships/hyperlink" Target="https://podminky.urs.cz/item/CS_URS_2022_01/075603000" TargetMode="External" /><Relationship Id="rId6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2111" TargetMode="External" /><Relationship Id="rId2" Type="http://schemas.openxmlformats.org/officeDocument/2006/relationships/hyperlink" Target="https://podminky.urs.cz/item/CS_URS_2022_01/121151103" TargetMode="External" /><Relationship Id="rId3" Type="http://schemas.openxmlformats.org/officeDocument/2006/relationships/hyperlink" Target="https://podminky.urs.cz/item/CS_URS_2022_01/127253115" TargetMode="External" /><Relationship Id="rId4" Type="http://schemas.openxmlformats.org/officeDocument/2006/relationships/hyperlink" Target="https://podminky.urs.cz/item/CS_URS_2022_01/167151111" TargetMode="External" /><Relationship Id="rId5" Type="http://schemas.openxmlformats.org/officeDocument/2006/relationships/hyperlink" Target="https://podminky.urs.cz/item/CS_URS_2022_01/171151103" TargetMode="External" /><Relationship Id="rId6" Type="http://schemas.openxmlformats.org/officeDocument/2006/relationships/hyperlink" Target="https://podminky.urs.cz/item/CS_URS_2022_01/182151111" TargetMode="External" /><Relationship Id="rId7" Type="http://schemas.openxmlformats.org/officeDocument/2006/relationships/hyperlink" Target="https://podminky.urs.cz/item/CS_URS_2022_01/182251101" TargetMode="External" /><Relationship Id="rId8" Type="http://schemas.openxmlformats.org/officeDocument/2006/relationships/hyperlink" Target="https://podminky.urs.cz/item/CS_URS_2022_01/181351003" TargetMode="External" /><Relationship Id="rId9" Type="http://schemas.openxmlformats.org/officeDocument/2006/relationships/hyperlink" Target="https://podminky.urs.cz/item/CS_URS_2022_01/183403112" TargetMode="External" /><Relationship Id="rId10" Type="http://schemas.openxmlformats.org/officeDocument/2006/relationships/hyperlink" Target="https://podminky.urs.cz/item/CS_URS_2022_01/183403151" TargetMode="External" /><Relationship Id="rId11" Type="http://schemas.openxmlformats.org/officeDocument/2006/relationships/hyperlink" Target="https://podminky.urs.cz/item/CS_URS_2022_01/183403152" TargetMode="External" /><Relationship Id="rId12" Type="http://schemas.openxmlformats.org/officeDocument/2006/relationships/hyperlink" Target="https://podminky.urs.cz/item/CS_URS_2022_01/181451121" TargetMode="External" /><Relationship Id="rId13" Type="http://schemas.openxmlformats.org/officeDocument/2006/relationships/hyperlink" Target="https://podminky.urs.cz/item/CS_URS_2022_01/111151231" TargetMode="External" /><Relationship Id="rId14" Type="http://schemas.openxmlformats.org/officeDocument/2006/relationships/hyperlink" Target="https://podminky.urs.cz/item/CS_URS_2022_01/183101113" TargetMode="External" /><Relationship Id="rId15" Type="http://schemas.openxmlformats.org/officeDocument/2006/relationships/hyperlink" Target="https://podminky.urs.cz/item/CS_URS_2022_01/183101114" TargetMode="External" /><Relationship Id="rId16" Type="http://schemas.openxmlformats.org/officeDocument/2006/relationships/hyperlink" Target="https://podminky.urs.cz/item/CS_URS_2022_01/185802113" TargetMode="External" /><Relationship Id="rId17" Type="http://schemas.openxmlformats.org/officeDocument/2006/relationships/hyperlink" Target="https://podminky.urs.cz/item/CS_URS_2022_01/185802114" TargetMode="External" /><Relationship Id="rId18" Type="http://schemas.openxmlformats.org/officeDocument/2006/relationships/hyperlink" Target="https://podminky.urs.cz/item/CS_URS_2022_01/184102110" TargetMode="External" /><Relationship Id="rId19" Type="http://schemas.openxmlformats.org/officeDocument/2006/relationships/hyperlink" Target="https://podminky.urs.cz/item/CS_URS_2022_01/184102111" TargetMode="External" /><Relationship Id="rId20" Type="http://schemas.openxmlformats.org/officeDocument/2006/relationships/hyperlink" Target="https://podminky.urs.cz/item/CS_URS_2022_01/184102113" TargetMode="External" /><Relationship Id="rId21" Type="http://schemas.openxmlformats.org/officeDocument/2006/relationships/hyperlink" Target="https://podminky.urs.cz/item/CS_URS_2022_01/184215112" TargetMode="External" /><Relationship Id="rId22" Type="http://schemas.openxmlformats.org/officeDocument/2006/relationships/hyperlink" Target="https://podminky.urs.cz/item/CS_URS_2022_01/184215133" TargetMode="External" /><Relationship Id="rId23" Type="http://schemas.openxmlformats.org/officeDocument/2006/relationships/hyperlink" Target="https://podminky.urs.cz/item/CS_URS_2022_01/184813121" TargetMode="External" /><Relationship Id="rId24" Type="http://schemas.openxmlformats.org/officeDocument/2006/relationships/hyperlink" Target="https://podminky.urs.cz/item/CS_URS_2022_01/184813133" TargetMode="External" /><Relationship Id="rId25" Type="http://schemas.openxmlformats.org/officeDocument/2006/relationships/hyperlink" Target="https://podminky.urs.cz/item/CS_URS_2022_01/184813134" TargetMode="External" /><Relationship Id="rId26" Type="http://schemas.openxmlformats.org/officeDocument/2006/relationships/hyperlink" Target="https://podminky.urs.cz/item/CS_URS_2022_01/184911421" TargetMode="External" /><Relationship Id="rId27" Type="http://schemas.openxmlformats.org/officeDocument/2006/relationships/hyperlink" Target="https://podminky.urs.cz/item/CS_URS_2022_01/185804312" TargetMode="External" /><Relationship Id="rId28" Type="http://schemas.openxmlformats.org/officeDocument/2006/relationships/hyperlink" Target="https://podminky.urs.cz/item/CS_URS_2022_01/185851121" TargetMode="External" /><Relationship Id="rId29" Type="http://schemas.openxmlformats.org/officeDocument/2006/relationships/hyperlink" Target="https://podminky.urs.cz/item/CS_URS_2022_01/185851129" TargetMode="External" /><Relationship Id="rId30" Type="http://schemas.openxmlformats.org/officeDocument/2006/relationships/hyperlink" Target="https://podminky.urs.cz/item/CS_URS_2022_01/348952262" TargetMode="External" /><Relationship Id="rId31" Type="http://schemas.openxmlformats.org/officeDocument/2006/relationships/hyperlink" Target="https://podminky.urs.cz/item/CS_URS_2022_01/99823131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5804214" TargetMode="External" /><Relationship Id="rId4" Type="http://schemas.openxmlformats.org/officeDocument/2006/relationships/hyperlink" Target="https://podminky.urs.cz/item/CS_URS_2022_01/184911111" TargetMode="External" /><Relationship Id="rId5" Type="http://schemas.openxmlformats.org/officeDocument/2006/relationships/hyperlink" Target="https://podminky.urs.cz/item/CS_URS_2022_01/184808211" TargetMode="External" /><Relationship Id="rId6" Type="http://schemas.openxmlformats.org/officeDocument/2006/relationships/hyperlink" Target="https://podminky.urs.cz/item/CS_URS_2022_01/185804312" TargetMode="External" /><Relationship Id="rId7" Type="http://schemas.openxmlformats.org/officeDocument/2006/relationships/hyperlink" Target="https://podminky.urs.cz/item/CS_URS_2022_01/185851121" TargetMode="External" /><Relationship Id="rId8" Type="http://schemas.openxmlformats.org/officeDocument/2006/relationships/hyperlink" Target="https://podminky.urs.cz/item/CS_URS_2022_01/185851129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82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82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hyperlink" Target="https://podminky.urs.cz/item/CS_URS_2022_01/184806111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002000" TargetMode="External" /><Relationship Id="rId2" Type="http://schemas.openxmlformats.org/officeDocument/2006/relationships/hyperlink" Target="https://podminky.urs.cz/item/CS_URS_2022_01/091504000" TargetMode="External" /><Relationship Id="rId3" Type="http://schemas.openxmlformats.org/officeDocument/2006/relationships/hyperlink" Target="https://podminky.urs.cz/item/CS_URS_2022_01/011303000" TargetMode="External" /><Relationship Id="rId4" Type="http://schemas.openxmlformats.org/officeDocument/2006/relationships/hyperlink" Target="https://podminky.urs.cz/item/CS_URS_2022_01/25000" TargetMode="External" /><Relationship Id="rId5" Type="http://schemas.openxmlformats.org/officeDocument/2006/relationships/hyperlink" Target="https://podminky.urs.cz/item/CS_URS_2022_01/039002000" TargetMode="External" /><Relationship Id="rId6" Type="http://schemas.openxmlformats.org/officeDocument/2006/relationships/hyperlink" Target="https://podminky.urs.cz/item/CS_URS_2022_01/075002000" TargetMode="External" /><Relationship Id="rId7" Type="http://schemas.openxmlformats.org/officeDocument/2006/relationships/hyperlink" Target="https://podminky.urs.cz/item/CS_URS_2022_01/075603000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03212" TargetMode="External" /><Relationship Id="rId2" Type="http://schemas.openxmlformats.org/officeDocument/2006/relationships/hyperlink" Target="https://podminky.urs.cz/item/CS_URS_2022_01/184802111" TargetMode="External" /><Relationship Id="rId3" Type="http://schemas.openxmlformats.org/officeDocument/2006/relationships/hyperlink" Target="https://podminky.urs.cz/item/CS_URS_2022_01/183403112" TargetMode="External" /><Relationship Id="rId4" Type="http://schemas.openxmlformats.org/officeDocument/2006/relationships/hyperlink" Target="https://podminky.urs.cz/item/CS_URS_2022_01/183403151" TargetMode="External" /><Relationship Id="rId5" Type="http://schemas.openxmlformats.org/officeDocument/2006/relationships/hyperlink" Target="https://podminky.urs.cz/item/CS_URS_2022_01/183403152" TargetMode="External" /><Relationship Id="rId6" Type="http://schemas.openxmlformats.org/officeDocument/2006/relationships/hyperlink" Target="https://podminky.urs.cz/item/CS_URS_2022_01/181451121" TargetMode="External" /><Relationship Id="rId7" Type="http://schemas.openxmlformats.org/officeDocument/2006/relationships/hyperlink" Target="https://podminky.urs.cz/item/CS_URS_2022_01/111151231" TargetMode="External" /><Relationship Id="rId8" Type="http://schemas.openxmlformats.org/officeDocument/2006/relationships/hyperlink" Target="https://podminky.urs.cz/item/CS_URS_2022_01/183101113" TargetMode="External" /><Relationship Id="rId9" Type="http://schemas.openxmlformats.org/officeDocument/2006/relationships/hyperlink" Target="https://podminky.urs.cz/item/CS_URS_2022_01/183101114" TargetMode="External" /><Relationship Id="rId10" Type="http://schemas.openxmlformats.org/officeDocument/2006/relationships/hyperlink" Target="https://podminky.urs.cz/item/CS_URS_2022_01/185802113" TargetMode="External" /><Relationship Id="rId11" Type="http://schemas.openxmlformats.org/officeDocument/2006/relationships/hyperlink" Target="https://podminky.urs.cz/item/CS_URS_2022_01/185802114" TargetMode="External" /><Relationship Id="rId12" Type="http://schemas.openxmlformats.org/officeDocument/2006/relationships/hyperlink" Target="https://podminky.urs.cz/item/CS_URS_2022_01/184102110" TargetMode="External" /><Relationship Id="rId13" Type="http://schemas.openxmlformats.org/officeDocument/2006/relationships/hyperlink" Target="https://podminky.urs.cz/item/CS_URS_2022_01/184102111" TargetMode="External" /><Relationship Id="rId14" Type="http://schemas.openxmlformats.org/officeDocument/2006/relationships/hyperlink" Target="https://podminky.urs.cz/item/CS_URS_2022_01/184102113" TargetMode="External" /><Relationship Id="rId15" Type="http://schemas.openxmlformats.org/officeDocument/2006/relationships/hyperlink" Target="https://podminky.urs.cz/item/CS_URS_2022_01/184215112" TargetMode="External" /><Relationship Id="rId16" Type="http://schemas.openxmlformats.org/officeDocument/2006/relationships/hyperlink" Target="https://podminky.urs.cz/item/CS_URS_2022_01/184215133" TargetMode="External" /><Relationship Id="rId17" Type="http://schemas.openxmlformats.org/officeDocument/2006/relationships/hyperlink" Target="https://podminky.urs.cz/item/CS_URS_2022_01/184813121" TargetMode="External" /><Relationship Id="rId18" Type="http://schemas.openxmlformats.org/officeDocument/2006/relationships/hyperlink" Target="https://podminky.urs.cz/item/CS_URS_2022_01/184813133" TargetMode="External" /><Relationship Id="rId19" Type="http://schemas.openxmlformats.org/officeDocument/2006/relationships/hyperlink" Target="https://podminky.urs.cz/item/CS_URS_2022_01/184813134" TargetMode="External" /><Relationship Id="rId20" Type="http://schemas.openxmlformats.org/officeDocument/2006/relationships/hyperlink" Target="https://podminky.urs.cz/item/CS_URS_2022_01/184911421" TargetMode="External" /><Relationship Id="rId21" Type="http://schemas.openxmlformats.org/officeDocument/2006/relationships/hyperlink" Target="https://podminky.urs.cz/item/CS_URS_2022_01/185804312" TargetMode="External" /><Relationship Id="rId22" Type="http://schemas.openxmlformats.org/officeDocument/2006/relationships/hyperlink" Target="https://podminky.urs.cz/item/CS_URS_2022_01/185851121" TargetMode="External" /><Relationship Id="rId23" Type="http://schemas.openxmlformats.org/officeDocument/2006/relationships/hyperlink" Target="https://podminky.urs.cz/item/CS_URS_2022_01/185851129" TargetMode="External" /><Relationship Id="rId24" Type="http://schemas.openxmlformats.org/officeDocument/2006/relationships/hyperlink" Target="https://podminky.urs.cz/item/CS_URS_2022_01/348952262" TargetMode="External" /><Relationship Id="rId25" Type="http://schemas.openxmlformats.org/officeDocument/2006/relationships/hyperlink" Target="https://podminky.urs.cz/item/CS_URS_2022_01/998231311" TargetMode="External" /><Relationship Id="rId2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5804214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82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4911111" TargetMode="External" /><Relationship Id="rId3" Type="http://schemas.openxmlformats.org/officeDocument/2006/relationships/hyperlink" Target="https://podminky.urs.cz/item/CS_URS_2022_01/1848082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28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21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34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21</v>
      </c>
      <c r="AO17" s="19"/>
      <c r="AP17" s="19"/>
      <c r="AQ17" s="19"/>
      <c r="AR17" s="17"/>
      <c r="BE17" s="28"/>
      <c r="BS17" s="14" t="s">
        <v>36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21</v>
      </c>
      <c r="AO20" s="19"/>
      <c r="AP20" s="19"/>
      <c r="AQ20" s="19"/>
      <c r="AR20" s="17"/>
      <c r="BE20" s="28"/>
      <c r="BS20" s="14" t="s">
        <v>36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117-3251-21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PD - realizace výsadby LBC 4 a LBK 4, k.ú. Kostice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k.ú. Kostice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9. 3. 2022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ČR-Státní pozemkový úřad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Agroprojekt PSO s.r.o.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37</v>
      </c>
      <c r="AJ50" s="37"/>
      <c r="AK50" s="37"/>
      <c r="AL50" s="37"/>
      <c r="AM50" s="70" t="str">
        <f>IF(E20="","",E20)</f>
        <v>Agroprojekt PSO s.r.o.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1" t="s">
        <v>71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ROUND(AG55+AG61,2)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21</v>
      </c>
      <c r="AR54" s="101"/>
      <c r="AS54" s="102">
        <f>ROUND(AS55+AS61,2)</f>
        <v>0</v>
      </c>
      <c r="AT54" s="103">
        <f>ROUND(SUM(AV54:AW54),2)</f>
        <v>0</v>
      </c>
      <c r="AU54" s="104">
        <f>ROUND(AU55+AU61,5)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ROUND(AZ55+AZ61,2)</f>
        <v>0</v>
      </c>
      <c r="BA54" s="103">
        <f>ROUND(BA55+BA61,2)</f>
        <v>0</v>
      </c>
      <c r="BB54" s="103">
        <f>ROUND(BB55+BB61,2)</f>
        <v>0</v>
      </c>
      <c r="BC54" s="103">
        <f>ROUND(BC55+BC61,2)</f>
        <v>0</v>
      </c>
      <c r="BD54" s="105">
        <f>ROUND(BD55+BD61,2)</f>
        <v>0</v>
      </c>
      <c r="BE54" s="6"/>
      <c r="BS54" s="106" t="s">
        <v>73</v>
      </c>
      <c r="BT54" s="106" t="s">
        <v>74</v>
      </c>
      <c r="BU54" s="107" t="s">
        <v>75</v>
      </c>
      <c r="BV54" s="106" t="s">
        <v>76</v>
      </c>
      <c r="BW54" s="106" t="s">
        <v>5</v>
      </c>
      <c r="BX54" s="106" t="s">
        <v>77</v>
      </c>
      <c r="CL54" s="106" t="s">
        <v>19</v>
      </c>
    </row>
    <row r="55" s="7" customFormat="1" ht="16.5" customHeight="1">
      <c r="A55" s="7"/>
      <c r="B55" s="108"/>
      <c r="C55" s="109"/>
      <c r="D55" s="110" t="s">
        <v>78</v>
      </c>
      <c r="E55" s="110"/>
      <c r="F55" s="110"/>
      <c r="G55" s="110"/>
      <c r="H55" s="110"/>
      <c r="I55" s="111"/>
      <c r="J55" s="110" t="s">
        <v>79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ROUND(SUM(AG56:AG60),2)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80</v>
      </c>
      <c r="AR55" s="115"/>
      <c r="AS55" s="116">
        <f>ROUND(SUM(AS56:AS60),2)</f>
        <v>0</v>
      </c>
      <c r="AT55" s="117">
        <f>ROUND(SUM(AV55:AW55),2)</f>
        <v>0</v>
      </c>
      <c r="AU55" s="118">
        <f>ROUND(SUM(AU56:AU60),5)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ROUND(SUM(AZ56:AZ60),2)</f>
        <v>0</v>
      </c>
      <c r="BA55" s="117">
        <f>ROUND(SUM(BA56:BA60),2)</f>
        <v>0</v>
      </c>
      <c r="BB55" s="117">
        <f>ROUND(SUM(BB56:BB60),2)</f>
        <v>0</v>
      </c>
      <c r="BC55" s="117">
        <f>ROUND(SUM(BC56:BC60),2)</f>
        <v>0</v>
      </c>
      <c r="BD55" s="119">
        <f>ROUND(SUM(BD56:BD60),2)</f>
        <v>0</v>
      </c>
      <c r="BE55" s="7"/>
      <c r="BS55" s="120" t="s">
        <v>73</v>
      </c>
      <c r="BT55" s="120" t="s">
        <v>81</v>
      </c>
      <c r="BV55" s="120" t="s">
        <v>76</v>
      </c>
      <c r="BW55" s="120" t="s">
        <v>82</v>
      </c>
      <c r="BX55" s="120" t="s">
        <v>5</v>
      </c>
      <c r="CL55" s="120" t="s">
        <v>19</v>
      </c>
      <c r="CM55" s="120" t="s">
        <v>83</v>
      </c>
    </row>
    <row r="56" s="4" customFormat="1" ht="16.5" customHeight="1">
      <c r="A56" s="121" t="s">
        <v>84</v>
      </c>
      <c r="B56" s="60"/>
      <c r="C56" s="122"/>
      <c r="D56" s="122"/>
      <c r="E56" s="123" t="s">
        <v>78</v>
      </c>
      <c r="F56" s="123"/>
      <c r="G56" s="123"/>
      <c r="H56" s="123"/>
      <c r="I56" s="123"/>
      <c r="J56" s="122"/>
      <c r="K56" s="123" t="s">
        <v>79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'SO-01 - LBC 4'!J30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85</v>
      </c>
      <c r="AR56" s="62"/>
      <c r="AS56" s="126">
        <v>0</v>
      </c>
      <c r="AT56" s="127">
        <f>ROUND(SUM(AV56:AW56),2)</f>
        <v>0</v>
      </c>
      <c r="AU56" s="128">
        <f>'SO-01 - LBC 4'!P79</f>
        <v>0</v>
      </c>
      <c r="AV56" s="127">
        <f>'SO-01 - LBC 4'!J33</f>
        <v>0</v>
      </c>
      <c r="AW56" s="127">
        <f>'SO-01 - LBC 4'!J34</f>
        <v>0</v>
      </c>
      <c r="AX56" s="127">
        <f>'SO-01 - LBC 4'!J35</f>
        <v>0</v>
      </c>
      <c r="AY56" s="127">
        <f>'SO-01 - LBC 4'!J36</f>
        <v>0</v>
      </c>
      <c r="AZ56" s="127">
        <f>'SO-01 - LBC 4'!F33</f>
        <v>0</v>
      </c>
      <c r="BA56" s="127">
        <f>'SO-01 - LBC 4'!F34</f>
        <v>0</v>
      </c>
      <c r="BB56" s="127">
        <f>'SO-01 - LBC 4'!F35</f>
        <v>0</v>
      </c>
      <c r="BC56" s="127">
        <f>'SO-01 - LBC 4'!F36</f>
        <v>0</v>
      </c>
      <c r="BD56" s="129">
        <f>'SO-01 - LBC 4'!F37</f>
        <v>0</v>
      </c>
      <c r="BE56" s="4"/>
      <c r="BT56" s="130" t="s">
        <v>83</v>
      </c>
      <c r="BU56" s="130" t="s">
        <v>86</v>
      </c>
      <c r="BV56" s="130" t="s">
        <v>76</v>
      </c>
      <c r="BW56" s="130" t="s">
        <v>82</v>
      </c>
      <c r="BX56" s="130" t="s">
        <v>5</v>
      </c>
      <c r="CL56" s="130" t="s">
        <v>19</v>
      </c>
      <c r="CM56" s="130" t="s">
        <v>83</v>
      </c>
    </row>
    <row r="57" s="4" customFormat="1" ht="16.5" customHeight="1">
      <c r="A57" s="121" t="s">
        <v>84</v>
      </c>
      <c r="B57" s="60"/>
      <c r="C57" s="122"/>
      <c r="D57" s="122"/>
      <c r="E57" s="123" t="s">
        <v>87</v>
      </c>
      <c r="F57" s="123"/>
      <c r="G57" s="123"/>
      <c r="H57" s="123"/>
      <c r="I57" s="123"/>
      <c r="J57" s="122"/>
      <c r="K57" s="123" t="s">
        <v>88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'SO-011 - 1. rok pěstevní ...'!J32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85</v>
      </c>
      <c r="AR57" s="62"/>
      <c r="AS57" s="126">
        <v>0</v>
      </c>
      <c r="AT57" s="127">
        <f>ROUND(SUM(AV57:AW57),2)</f>
        <v>0</v>
      </c>
      <c r="AU57" s="128">
        <f>'SO-011 - 1. rok pěstevní ...'!P85</f>
        <v>0</v>
      </c>
      <c r="AV57" s="127">
        <f>'SO-011 - 1. rok pěstevní ...'!J35</f>
        <v>0</v>
      </c>
      <c r="AW57" s="127">
        <f>'SO-011 - 1. rok pěstevní ...'!J36</f>
        <v>0</v>
      </c>
      <c r="AX57" s="127">
        <f>'SO-011 - 1. rok pěstevní ...'!J37</f>
        <v>0</v>
      </c>
      <c r="AY57" s="127">
        <f>'SO-011 - 1. rok pěstevní ...'!J38</f>
        <v>0</v>
      </c>
      <c r="AZ57" s="127">
        <f>'SO-011 - 1. rok pěstevní ...'!F35</f>
        <v>0</v>
      </c>
      <c r="BA57" s="127">
        <f>'SO-011 - 1. rok pěstevní ...'!F36</f>
        <v>0</v>
      </c>
      <c r="BB57" s="127">
        <f>'SO-011 - 1. rok pěstevní ...'!F37</f>
        <v>0</v>
      </c>
      <c r="BC57" s="127">
        <f>'SO-011 - 1. rok pěstevní ...'!F38</f>
        <v>0</v>
      </c>
      <c r="BD57" s="129">
        <f>'SO-011 - 1. rok pěstevní ...'!F39</f>
        <v>0</v>
      </c>
      <c r="BE57" s="4"/>
      <c r="BT57" s="130" t="s">
        <v>83</v>
      </c>
      <c r="BV57" s="130" t="s">
        <v>76</v>
      </c>
      <c r="BW57" s="130" t="s">
        <v>89</v>
      </c>
      <c r="BX57" s="130" t="s">
        <v>82</v>
      </c>
      <c r="CL57" s="130" t="s">
        <v>19</v>
      </c>
    </row>
    <row r="58" s="4" customFormat="1" ht="16.5" customHeight="1">
      <c r="A58" s="121" t="s">
        <v>84</v>
      </c>
      <c r="B58" s="60"/>
      <c r="C58" s="122"/>
      <c r="D58" s="122"/>
      <c r="E58" s="123" t="s">
        <v>90</v>
      </c>
      <c r="F58" s="123"/>
      <c r="G58" s="123"/>
      <c r="H58" s="123"/>
      <c r="I58" s="123"/>
      <c r="J58" s="122"/>
      <c r="K58" s="123" t="s">
        <v>91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'SO-012 - 2. rok pěstební ...'!J32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85</v>
      </c>
      <c r="AR58" s="62"/>
      <c r="AS58" s="126">
        <v>0</v>
      </c>
      <c r="AT58" s="127">
        <f>ROUND(SUM(AV58:AW58),2)</f>
        <v>0</v>
      </c>
      <c r="AU58" s="128">
        <f>'SO-012 - 2. rok pěstební ...'!P85</f>
        <v>0</v>
      </c>
      <c r="AV58" s="127">
        <f>'SO-012 - 2. rok pěstební ...'!J35</f>
        <v>0</v>
      </c>
      <c r="AW58" s="127">
        <f>'SO-012 - 2. rok pěstební ...'!J36</f>
        <v>0</v>
      </c>
      <c r="AX58" s="127">
        <f>'SO-012 - 2. rok pěstební ...'!J37</f>
        <v>0</v>
      </c>
      <c r="AY58" s="127">
        <f>'SO-012 - 2. rok pěstební ...'!J38</f>
        <v>0</v>
      </c>
      <c r="AZ58" s="127">
        <f>'SO-012 - 2. rok pěstební ...'!F35</f>
        <v>0</v>
      </c>
      <c r="BA58" s="127">
        <f>'SO-012 - 2. rok pěstební ...'!F36</f>
        <v>0</v>
      </c>
      <c r="BB58" s="127">
        <f>'SO-012 - 2. rok pěstební ...'!F37</f>
        <v>0</v>
      </c>
      <c r="BC58" s="127">
        <f>'SO-012 - 2. rok pěstební ...'!F38</f>
        <v>0</v>
      </c>
      <c r="BD58" s="129">
        <f>'SO-012 - 2. rok pěstební ...'!F39</f>
        <v>0</v>
      </c>
      <c r="BE58" s="4"/>
      <c r="BT58" s="130" t="s">
        <v>83</v>
      </c>
      <c r="BV58" s="130" t="s">
        <v>76</v>
      </c>
      <c r="BW58" s="130" t="s">
        <v>92</v>
      </c>
      <c r="BX58" s="130" t="s">
        <v>82</v>
      </c>
      <c r="CL58" s="130" t="s">
        <v>19</v>
      </c>
    </row>
    <row r="59" s="4" customFormat="1" ht="16.5" customHeight="1">
      <c r="A59" s="121" t="s">
        <v>84</v>
      </c>
      <c r="B59" s="60"/>
      <c r="C59" s="122"/>
      <c r="D59" s="122"/>
      <c r="E59" s="123" t="s">
        <v>93</v>
      </c>
      <c r="F59" s="123"/>
      <c r="G59" s="123"/>
      <c r="H59" s="123"/>
      <c r="I59" s="123"/>
      <c r="J59" s="122"/>
      <c r="K59" s="123" t="s">
        <v>94</v>
      </c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4">
        <f>'SO-013 - 3. rok pěstební ...'!J32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85</v>
      </c>
      <c r="AR59" s="62"/>
      <c r="AS59" s="126">
        <v>0</v>
      </c>
      <c r="AT59" s="127">
        <f>ROUND(SUM(AV59:AW59),2)</f>
        <v>0</v>
      </c>
      <c r="AU59" s="128">
        <f>'SO-013 - 3. rok pěstební ...'!P85</f>
        <v>0</v>
      </c>
      <c r="AV59" s="127">
        <f>'SO-013 - 3. rok pěstební ...'!J35</f>
        <v>0</v>
      </c>
      <c r="AW59" s="127">
        <f>'SO-013 - 3. rok pěstební ...'!J36</f>
        <v>0</v>
      </c>
      <c r="AX59" s="127">
        <f>'SO-013 - 3. rok pěstební ...'!J37</f>
        <v>0</v>
      </c>
      <c r="AY59" s="127">
        <f>'SO-013 - 3. rok pěstební ...'!J38</f>
        <v>0</v>
      </c>
      <c r="AZ59" s="127">
        <f>'SO-013 - 3. rok pěstební ...'!F35</f>
        <v>0</v>
      </c>
      <c r="BA59" s="127">
        <f>'SO-013 - 3. rok pěstební ...'!F36</f>
        <v>0</v>
      </c>
      <c r="BB59" s="127">
        <f>'SO-013 - 3. rok pěstební ...'!F37</f>
        <v>0</v>
      </c>
      <c r="BC59" s="127">
        <f>'SO-013 - 3. rok pěstební ...'!F38</f>
        <v>0</v>
      </c>
      <c r="BD59" s="129">
        <f>'SO-013 - 3. rok pěstební ...'!F39</f>
        <v>0</v>
      </c>
      <c r="BE59" s="4"/>
      <c r="BT59" s="130" t="s">
        <v>83</v>
      </c>
      <c r="BV59" s="130" t="s">
        <v>76</v>
      </c>
      <c r="BW59" s="130" t="s">
        <v>95</v>
      </c>
      <c r="BX59" s="130" t="s">
        <v>82</v>
      </c>
      <c r="CL59" s="130" t="s">
        <v>19</v>
      </c>
    </row>
    <row r="60" s="4" customFormat="1" ht="16.5" customHeight="1">
      <c r="A60" s="121" t="s">
        <v>84</v>
      </c>
      <c r="B60" s="60"/>
      <c r="C60" s="122"/>
      <c r="D60" s="122"/>
      <c r="E60" s="123" t="s">
        <v>96</v>
      </c>
      <c r="F60" s="123"/>
      <c r="G60" s="123"/>
      <c r="H60" s="123"/>
      <c r="I60" s="123"/>
      <c r="J60" s="122"/>
      <c r="K60" s="123" t="s">
        <v>97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4">
        <f>'VRN - vedlejší rozpočtové...'!J32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85</v>
      </c>
      <c r="AR60" s="62"/>
      <c r="AS60" s="126">
        <v>0</v>
      </c>
      <c r="AT60" s="127">
        <f>ROUND(SUM(AV60:AW60),2)</f>
        <v>0</v>
      </c>
      <c r="AU60" s="128">
        <f>'VRN - vedlejší rozpočtové...'!P85</f>
        <v>0</v>
      </c>
      <c r="AV60" s="127">
        <f>'VRN - vedlejší rozpočtové...'!J35</f>
        <v>0</v>
      </c>
      <c r="AW60" s="127">
        <f>'VRN - vedlejší rozpočtové...'!J36</f>
        <v>0</v>
      </c>
      <c r="AX60" s="127">
        <f>'VRN - vedlejší rozpočtové...'!J37</f>
        <v>0</v>
      </c>
      <c r="AY60" s="127">
        <f>'VRN - vedlejší rozpočtové...'!J38</f>
        <v>0</v>
      </c>
      <c r="AZ60" s="127">
        <f>'VRN - vedlejší rozpočtové...'!F35</f>
        <v>0</v>
      </c>
      <c r="BA60" s="127">
        <f>'VRN - vedlejší rozpočtové...'!F36</f>
        <v>0</v>
      </c>
      <c r="BB60" s="127">
        <f>'VRN - vedlejší rozpočtové...'!F37</f>
        <v>0</v>
      </c>
      <c r="BC60" s="127">
        <f>'VRN - vedlejší rozpočtové...'!F38</f>
        <v>0</v>
      </c>
      <c r="BD60" s="129">
        <f>'VRN - vedlejší rozpočtové...'!F39</f>
        <v>0</v>
      </c>
      <c r="BE60" s="4"/>
      <c r="BT60" s="130" t="s">
        <v>83</v>
      </c>
      <c r="BV60" s="130" t="s">
        <v>76</v>
      </c>
      <c r="BW60" s="130" t="s">
        <v>98</v>
      </c>
      <c r="BX60" s="130" t="s">
        <v>82</v>
      </c>
      <c r="CL60" s="130" t="s">
        <v>19</v>
      </c>
    </row>
    <row r="61" s="7" customFormat="1" ht="16.5" customHeight="1">
      <c r="A61" s="7"/>
      <c r="B61" s="108"/>
      <c r="C61" s="109"/>
      <c r="D61" s="110" t="s">
        <v>99</v>
      </c>
      <c r="E61" s="110"/>
      <c r="F61" s="110"/>
      <c r="G61" s="110"/>
      <c r="H61" s="110"/>
      <c r="I61" s="111"/>
      <c r="J61" s="110" t="s">
        <v>100</v>
      </c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2">
        <f>ROUND(SUM(AG62:AG66),2)</f>
        <v>0</v>
      </c>
      <c r="AH61" s="111"/>
      <c r="AI61" s="111"/>
      <c r="AJ61" s="111"/>
      <c r="AK61" s="111"/>
      <c r="AL61" s="111"/>
      <c r="AM61" s="111"/>
      <c r="AN61" s="113">
        <f>SUM(AG61,AT61)</f>
        <v>0</v>
      </c>
      <c r="AO61" s="111"/>
      <c r="AP61" s="111"/>
      <c r="AQ61" s="114" t="s">
        <v>80</v>
      </c>
      <c r="AR61" s="115"/>
      <c r="AS61" s="116">
        <f>ROUND(SUM(AS62:AS66),2)</f>
        <v>0</v>
      </c>
      <c r="AT61" s="117">
        <f>ROUND(SUM(AV61:AW61),2)</f>
        <v>0</v>
      </c>
      <c r="AU61" s="118">
        <f>ROUND(SUM(AU62:AU66),5)</f>
        <v>0</v>
      </c>
      <c r="AV61" s="117">
        <f>ROUND(AZ61*L29,2)</f>
        <v>0</v>
      </c>
      <c r="AW61" s="117">
        <f>ROUND(BA61*L30,2)</f>
        <v>0</v>
      </c>
      <c r="AX61" s="117">
        <f>ROUND(BB61*L29,2)</f>
        <v>0</v>
      </c>
      <c r="AY61" s="117">
        <f>ROUND(BC61*L30,2)</f>
        <v>0</v>
      </c>
      <c r="AZ61" s="117">
        <f>ROUND(SUM(AZ62:AZ66),2)</f>
        <v>0</v>
      </c>
      <c r="BA61" s="117">
        <f>ROUND(SUM(BA62:BA66),2)</f>
        <v>0</v>
      </c>
      <c r="BB61" s="117">
        <f>ROUND(SUM(BB62:BB66),2)</f>
        <v>0</v>
      </c>
      <c r="BC61" s="117">
        <f>ROUND(SUM(BC62:BC66),2)</f>
        <v>0</v>
      </c>
      <c r="BD61" s="119">
        <f>ROUND(SUM(BD62:BD66),2)</f>
        <v>0</v>
      </c>
      <c r="BE61" s="7"/>
      <c r="BS61" s="120" t="s">
        <v>73</v>
      </c>
      <c r="BT61" s="120" t="s">
        <v>81</v>
      </c>
      <c r="BV61" s="120" t="s">
        <v>76</v>
      </c>
      <c r="BW61" s="120" t="s">
        <v>101</v>
      </c>
      <c r="BX61" s="120" t="s">
        <v>5</v>
      </c>
      <c r="CL61" s="120" t="s">
        <v>19</v>
      </c>
      <c r="CM61" s="120" t="s">
        <v>83</v>
      </c>
    </row>
    <row r="62" s="4" customFormat="1" ht="16.5" customHeight="1">
      <c r="A62" s="121" t="s">
        <v>84</v>
      </c>
      <c r="B62" s="60"/>
      <c r="C62" s="122"/>
      <c r="D62" s="122"/>
      <c r="E62" s="123" t="s">
        <v>99</v>
      </c>
      <c r="F62" s="123"/>
      <c r="G62" s="123"/>
      <c r="H62" s="123"/>
      <c r="I62" s="123"/>
      <c r="J62" s="122"/>
      <c r="K62" s="123" t="s">
        <v>100</v>
      </c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23"/>
      <c r="AG62" s="124">
        <f>'SO-02 - LBK 4'!J30</f>
        <v>0</v>
      </c>
      <c r="AH62" s="122"/>
      <c r="AI62" s="122"/>
      <c r="AJ62" s="122"/>
      <c r="AK62" s="122"/>
      <c r="AL62" s="122"/>
      <c r="AM62" s="122"/>
      <c r="AN62" s="124">
        <f>SUM(AG62,AT62)</f>
        <v>0</v>
      </c>
      <c r="AO62" s="122"/>
      <c r="AP62" s="122"/>
      <c r="AQ62" s="125" t="s">
        <v>85</v>
      </c>
      <c r="AR62" s="62"/>
      <c r="AS62" s="126">
        <v>0</v>
      </c>
      <c r="AT62" s="127">
        <f>ROUND(SUM(AV62:AW62),2)</f>
        <v>0</v>
      </c>
      <c r="AU62" s="128">
        <f>'SO-02 - LBK 4'!P79</f>
        <v>0</v>
      </c>
      <c r="AV62" s="127">
        <f>'SO-02 - LBK 4'!J33</f>
        <v>0</v>
      </c>
      <c r="AW62" s="127">
        <f>'SO-02 - LBK 4'!J34</f>
        <v>0</v>
      </c>
      <c r="AX62" s="127">
        <f>'SO-02 - LBK 4'!J35</f>
        <v>0</v>
      </c>
      <c r="AY62" s="127">
        <f>'SO-02 - LBK 4'!J36</f>
        <v>0</v>
      </c>
      <c r="AZ62" s="127">
        <f>'SO-02 - LBK 4'!F33</f>
        <v>0</v>
      </c>
      <c r="BA62" s="127">
        <f>'SO-02 - LBK 4'!F34</f>
        <v>0</v>
      </c>
      <c r="BB62" s="127">
        <f>'SO-02 - LBK 4'!F35</f>
        <v>0</v>
      </c>
      <c r="BC62" s="127">
        <f>'SO-02 - LBK 4'!F36</f>
        <v>0</v>
      </c>
      <c r="BD62" s="129">
        <f>'SO-02 - LBK 4'!F37</f>
        <v>0</v>
      </c>
      <c r="BE62" s="4"/>
      <c r="BT62" s="130" t="s">
        <v>83</v>
      </c>
      <c r="BU62" s="130" t="s">
        <v>86</v>
      </c>
      <c r="BV62" s="130" t="s">
        <v>76</v>
      </c>
      <c r="BW62" s="130" t="s">
        <v>101</v>
      </c>
      <c r="BX62" s="130" t="s">
        <v>5</v>
      </c>
      <c r="CL62" s="130" t="s">
        <v>19</v>
      </c>
      <c r="CM62" s="130" t="s">
        <v>83</v>
      </c>
    </row>
    <row r="63" s="4" customFormat="1" ht="16.5" customHeight="1">
      <c r="A63" s="121" t="s">
        <v>84</v>
      </c>
      <c r="B63" s="60"/>
      <c r="C63" s="122"/>
      <c r="D63" s="122"/>
      <c r="E63" s="123" t="s">
        <v>102</v>
      </c>
      <c r="F63" s="123"/>
      <c r="G63" s="123"/>
      <c r="H63" s="123"/>
      <c r="I63" s="123"/>
      <c r="J63" s="122"/>
      <c r="K63" s="123" t="s">
        <v>103</v>
      </c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  <c r="AG63" s="124">
        <f>'SO-021 - 1. rok pěstební ...'!J32</f>
        <v>0</v>
      </c>
      <c r="AH63" s="122"/>
      <c r="AI63" s="122"/>
      <c r="AJ63" s="122"/>
      <c r="AK63" s="122"/>
      <c r="AL63" s="122"/>
      <c r="AM63" s="122"/>
      <c r="AN63" s="124">
        <f>SUM(AG63,AT63)</f>
        <v>0</v>
      </c>
      <c r="AO63" s="122"/>
      <c r="AP63" s="122"/>
      <c r="AQ63" s="125" t="s">
        <v>85</v>
      </c>
      <c r="AR63" s="62"/>
      <c r="AS63" s="126">
        <v>0</v>
      </c>
      <c r="AT63" s="127">
        <f>ROUND(SUM(AV63:AW63),2)</f>
        <v>0</v>
      </c>
      <c r="AU63" s="128">
        <f>'SO-021 - 1. rok pěstební ...'!P85</f>
        <v>0</v>
      </c>
      <c r="AV63" s="127">
        <f>'SO-021 - 1. rok pěstební ...'!J35</f>
        <v>0</v>
      </c>
      <c r="AW63" s="127">
        <f>'SO-021 - 1. rok pěstební ...'!J36</f>
        <v>0</v>
      </c>
      <c r="AX63" s="127">
        <f>'SO-021 - 1. rok pěstební ...'!J37</f>
        <v>0</v>
      </c>
      <c r="AY63" s="127">
        <f>'SO-021 - 1. rok pěstební ...'!J38</f>
        <v>0</v>
      </c>
      <c r="AZ63" s="127">
        <f>'SO-021 - 1. rok pěstební ...'!F35</f>
        <v>0</v>
      </c>
      <c r="BA63" s="127">
        <f>'SO-021 - 1. rok pěstební ...'!F36</f>
        <v>0</v>
      </c>
      <c r="BB63" s="127">
        <f>'SO-021 - 1. rok pěstební ...'!F37</f>
        <v>0</v>
      </c>
      <c r="BC63" s="127">
        <f>'SO-021 - 1. rok pěstební ...'!F38</f>
        <v>0</v>
      </c>
      <c r="BD63" s="129">
        <f>'SO-021 - 1. rok pěstební ...'!F39</f>
        <v>0</v>
      </c>
      <c r="BE63" s="4"/>
      <c r="BT63" s="130" t="s">
        <v>83</v>
      </c>
      <c r="BV63" s="130" t="s">
        <v>76</v>
      </c>
      <c r="BW63" s="130" t="s">
        <v>104</v>
      </c>
      <c r="BX63" s="130" t="s">
        <v>101</v>
      </c>
      <c r="CL63" s="130" t="s">
        <v>19</v>
      </c>
    </row>
    <row r="64" s="4" customFormat="1" ht="16.5" customHeight="1">
      <c r="A64" s="121" t="s">
        <v>84</v>
      </c>
      <c r="B64" s="60"/>
      <c r="C64" s="122"/>
      <c r="D64" s="122"/>
      <c r="E64" s="123" t="s">
        <v>105</v>
      </c>
      <c r="F64" s="123"/>
      <c r="G64" s="123"/>
      <c r="H64" s="123"/>
      <c r="I64" s="123"/>
      <c r="J64" s="122"/>
      <c r="K64" s="123" t="s">
        <v>91</v>
      </c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4">
        <f>'SO-022 - 2. rok pěstební ...'!J32</f>
        <v>0</v>
      </c>
      <c r="AH64" s="122"/>
      <c r="AI64" s="122"/>
      <c r="AJ64" s="122"/>
      <c r="AK64" s="122"/>
      <c r="AL64" s="122"/>
      <c r="AM64" s="122"/>
      <c r="AN64" s="124">
        <f>SUM(AG64,AT64)</f>
        <v>0</v>
      </c>
      <c r="AO64" s="122"/>
      <c r="AP64" s="122"/>
      <c r="AQ64" s="125" t="s">
        <v>85</v>
      </c>
      <c r="AR64" s="62"/>
      <c r="AS64" s="126">
        <v>0</v>
      </c>
      <c r="AT64" s="127">
        <f>ROUND(SUM(AV64:AW64),2)</f>
        <v>0</v>
      </c>
      <c r="AU64" s="128">
        <f>'SO-022 - 2. rok pěstební ...'!P85</f>
        <v>0</v>
      </c>
      <c r="AV64" s="127">
        <f>'SO-022 - 2. rok pěstební ...'!J35</f>
        <v>0</v>
      </c>
      <c r="AW64" s="127">
        <f>'SO-022 - 2. rok pěstební ...'!J36</f>
        <v>0</v>
      </c>
      <c r="AX64" s="127">
        <f>'SO-022 - 2. rok pěstební ...'!J37</f>
        <v>0</v>
      </c>
      <c r="AY64" s="127">
        <f>'SO-022 - 2. rok pěstební ...'!J38</f>
        <v>0</v>
      </c>
      <c r="AZ64" s="127">
        <f>'SO-022 - 2. rok pěstební ...'!F35</f>
        <v>0</v>
      </c>
      <c r="BA64" s="127">
        <f>'SO-022 - 2. rok pěstební ...'!F36</f>
        <v>0</v>
      </c>
      <c r="BB64" s="127">
        <f>'SO-022 - 2. rok pěstební ...'!F37</f>
        <v>0</v>
      </c>
      <c r="BC64" s="127">
        <f>'SO-022 - 2. rok pěstební ...'!F38</f>
        <v>0</v>
      </c>
      <c r="BD64" s="129">
        <f>'SO-022 - 2. rok pěstební ...'!F39</f>
        <v>0</v>
      </c>
      <c r="BE64" s="4"/>
      <c r="BT64" s="130" t="s">
        <v>83</v>
      </c>
      <c r="BV64" s="130" t="s">
        <v>76</v>
      </c>
      <c r="BW64" s="130" t="s">
        <v>106</v>
      </c>
      <c r="BX64" s="130" t="s">
        <v>101</v>
      </c>
      <c r="CL64" s="130" t="s">
        <v>19</v>
      </c>
    </row>
    <row r="65" s="4" customFormat="1" ht="16.5" customHeight="1">
      <c r="A65" s="121" t="s">
        <v>84</v>
      </c>
      <c r="B65" s="60"/>
      <c r="C65" s="122"/>
      <c r="D65" s="122"/>
      <c r="E65" s="123" t="s">
        <v>107</v>
      </c>
      <c r="F65" s="123"/>
      <c r="G65" s="123"/>
      <c r="H65" s="123"/>
      <c r="I65" s="123"/>
      <c r="J65" s="122"/>
      <c r="K65" s="123" t="s">
        <v>94</v>
      </c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4">
        <f>'SO-023 - 3. rok pěstební ...'!J32</f>
        <v>0</v>
      </c>
      <c r="AH65" s="122"/>
      <c r="AI65" s="122"/>
      <c r="AJ65" s="122"/>
      <c r="AK65" s="122"/>
      <c r="AL65" s="122"/>
      <c r="AM65" s="122"/>
      <c r="AN65" s="124">
        <f>SUM(AG65,AT65)</f>
        <v>0</v>
      </c>
      <c r="AO65" s="122"/>
      <c r="AP65" s="122"/>
      <c r="AQ65" s="125" t="s">
        <v>85</v>
      </c>
      <c r="AR65" s="62"/>
      <c r="AS65" s="126">
        <v>0</v>
      </c>
      <c r="AT65" s="127">
        <f>ROUND(SUM(AV65:AW65),2)</f>
        <v>0</v>
      </c>
      <c r="AU65" s="128">
        <f>'SO-023 - 3. rok pěstební ...'!P85</f>
        <v>0</v>
      </c>
      <c r="AV65" s="127">
        <f>'SO-023 - 3. rok pěstební ...'!J35</f>
        <v>0</v>
      </c>
      <c r="AW65" s="127">
        <f>'SO-023 - 3. rok pěstební ...'!J36</f>
        <v>0</v>
      </c>
      <c r="AX65" s="127">
        <f>'SO-023 - 3. rok pěstební ...'!J37</f>
        <v>0</v>
      </c>
      <c r="AY65" s="127">
        <f>'SO-023 - 3. rok pěstební ...'!J38</f>
        <v>0</v>
      </c>
      <c r="AZ65" s="127">
        <f>'SO-023 - 3. rok pěstební ...'!F35</f>
        <v>0</v>
      </c>
      <c r="BA65" s="127">
        <f>'SO-023 - 3. rok pěstební ...'!F36</f>
        <v>0</v>
      </c>
      <c r="BB65" s="127">
        <f>'SO-023 - 3. rok pěstební ...'!F37</f>
        <v>0</v>
      </c>
      <c r="BC65" s="127">
        <f>'SO-023 - 3. rok pěstební ...'!F38</f>
        <v>0</v>
      </c>
      <c r="BD65" s="129">
        <f>'SO-023 - 3. rok pěstební ...'!F39</f>
        <v>0</v>
      </c>
      <c r="BE65" s="4"/>
      <c r="BT65" s="130" t="s">
        <v>83</v>
      </c>
      <c r="BV65" s="130" t="s">
        <v>76</v>
      </c>
      <c r="BW65" s="130" t="s">
        <v>108</v>
      </c>
      <c r="BX65" s="130" t="s">
        <v>101</v>
      </c>
      <c r="CL65" s="130" t="s">
        <v>19</v>
      </c>
    </row>
    <row r="66" s="4" customFormat="1" ht="16.5" customHeight="1">
      <c r="A66" s="121" t="s">
        <v>84</v>
      </c>
      <c r="B66" s="60"/>
      <c r="C66" s="122"/>
      <c r="D66" s="122"/>
      <c r="E66" s="123" t="s">
        <v>96</v>
      </c>
      <c r="F66" s="123"/>
      <c r="G66" s="123"/>
      <c r="H66" s="123"/>
      <c r="I66" s="123"/>
      <c r="J66" s="122"/>
      <c r="K66" s="123" t="s">
        <v>97</v>
      </c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4">
        <f>'VRN - vedlejší rozpočtové..._01'!J32</f>
        <v>0</v>
      </c>
      <c r="AH66" s="122"/>
      <c r="AI66" s="122"/>
      <c r="AJ66" s="122"/>
      <c r="AK66" s="122"/>
      <c r="AL66" s="122"/>
      <c r="AM66" s="122"/>
      <c r="AN66" s="124">
        <f>SUM(AG66,AT66)</f>
        <v>0</v>
      </c>
      <c r="AO66" s="122"/>
      <c r="AP66" s="122"/>
      <c r="AQ66" s="125" t="s">
        <v>85</v>
      </c>
      <c r="AR66" s="62"/>
      <c r="AS66" s="131">
        <v>0</v>
      </c>
      <c r="AT66" s="132">
        <f>ROUND(SUM(AV66:AW66),2)</f>
        <v>0</v>
      </c>
      <c r="AU66" s="133">
        <f>'VRN - vedlejší rozpočtové..._01'!P85</f>
        <v>0</v>
      </c>
      <c r="AV66" s="132">
        <f>'VRN - vedlejší rozpočtové..._01'!J35</f>
        <v>0</v>
      </c>
      <c r="AW66" s="132">
        <f>'VRN - vedlejší rozpočtové..._01'!J36</f>
        <v>0</v>
      </c>
      <c r="AX66" s="132">
        <f>'VRN - vedlejší rozpočtové..._01'!J37</f>
        <v>0</v>
      </c>
      <c r="AY66" s="132">
        <f>'VRN - vedlejší rozpočtové..._01'!J38</f>
        <v>0</v>
      </c>
      <c r="AZ66" s="132">
        <f>'VRN - vedlejší rozpočtové..._01'!F35</f>
        <v>0</v>
      </c>
      <c r="BA66" s="132">
        <f>'VRN - vedlejší rozpočtové..._01'!F36</f>
        <v>0</v>
      </c>
      <c r="BB66" s="132">
        <f>'VRN - vedlejší rozpočtové..._01'!F37</f>
        <v>0</v>
      </c>
      <c r="BC66" s="132">
        <f>'VRN - vedlejší rozpočtové..._01'!F38</f>
        <v>0</v>
      </c>
      <c r="BD66" s="134">
        <f>'VRN - vedlejší rozpočtové..._01'!F39</f>
        <v>0</v>
      </c>
      <c r="BE66" s="4"/>
      <c r="BT66" s="130" t="s">
        <v>83</v>
      </c>
      <c r="BV66" s="130" t="s">
        <v>76</v>
      </c>
      <c r="BW66" s="130" t="s">
        <v>109</v>
      </c>
      <c r="BX66" s="130" t="s">
        <v>101</v>
      </c>
      <c r="CL66" s="130" t="s">
        <v>19</v>
      </c>
    </row>
    <row r="67" s="2" customFormat="1" ht="30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41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="2" customFormat="1" ht="6.96" customHeight="1">
      <c r="A68" s="3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41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</sheetData>
  <sheetProtection sheet="1" formatColumns="0" formatRows="0" objects="1" scenarios="1" spinCount="100000" saltValue="5xB7rtxuIcHoeH92dy5RxctPtGptNQLiPzyUsFvCzCdKlrFctJcJb0MX/l/BSDASBJ9tBP3LqsyXj2Zavp4fCw==" hashValue="ITS08KdSdGxKyZwzHJpmaxXkJukE/NSqCM39HjZ9omDYeuJvFzjdBzWwBzEfBBGmBVi2wJ5ijDxyyiVp6SX1Ug==" algorithmName="SHA-512" password="CC35"/>
  <mergeCells count="86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E65:I65"/>
    <mergeCell ref="K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6" location="'SO-01 - LBC 4'!C2" display="/"/>
    <hyperlink ref="A57" location="'SO-011 - 1. rok pěstevní ...'!C2" display="/"/>
    <hyperlink ref="A58" location="'SO-012 - 2. rok pěstební ...'!C2" display="/"/>
    <hyperlink ref="A59" location="'SO-013 - 3. rok pěstební ...'!C2" display="/"/>
    <hyperlink ref="A60" location="'VRN - vedlejší rozpočtové...'!C2" display="/"/>
    <hyperlink ref="A62" location="'SO-02 - LBK 4'!C2" display="/"/>
    <hyperlink ref="A63" location="'SO-021 - 1. rok pěstební ...'!C2" display="/"/>
    <hyperlink ref="A64" location="'SO-022 - 2. rok pěstební ...'!C2" display="/"/>
    <hyperlink ref="A65" location="'SO-023 - 3. rok pěstební ...'!C2" display="/"/>
    <hyperlink ref="A66" location="'VRN - vedlejší rozpočtové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1" customFormat="1" ht="12" customHeight="1">
      <c r="B8" s="17"/>
      <c r="D8" s="139" t="s">
        <v>111</v>
      </c>
      <c r="L8" s="17"/>
    </row>
    <row r="9" s="2" customFormat="1" ht="16.5" customHeight="1">
      <c r="A9" s="35"/>
      <c r="B9" s="41"/>
      <c r="C9" s="35"/>
      <c r="D9" s="35"/>
      <c r="E9" s="140" t="s">
        <v>599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500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706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9. 3. 2022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ROUND((SUM(BE85:BE111)),  2)</f>
        <v>0</v>
      </c>
      <c r="G35" s="35"/>
      <c r="H35" s="35"/>
      <c r="I35" s="154">
        <v>0.20999999999999999</v>
      </c>
      <c r="J35" s="153">
        <f>ROUND(((SUM(BE85:BE111))*I35),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ROUND((SUM(BF85:BF111)),  2)</f>
        <v>0</v>
      </c>
      <c r="G36" s="35"/>
      <c r="H36" s="35"/>
      <c r="I36" s="154">
        <v>0.14999999999999999</v>
      </c>
      <c r="J36" s="153">
        <f>ROUND(((SUM(BF85:BF111))*I36),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ROUND((SUM(BG85:BG111)),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ROUND((SUM(BH85:BH111)),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ROUND((SUM(BI85:BI111)),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PD - realizace výsadby LBC 4 a LBK 4, k.ú. Kostice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111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500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SO-023 - 3.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k.ú. Kostice</v>
      </c>
      <c r="G56" s="37"/>
      <c r="H56" s="37"/>
      <c r="I56" s="29" t="s">
        <v>24</v>
      </c>
      <c r="J56" s="69" t="str">
        <f>IF(J14="","",J14)</f>
        <v>9. 3. 2022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116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PD - realizace výsadby LBC 4 a LBK 4, k.ú. Kostice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111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599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500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SO-023 - 3.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k.ú. Kostice</v>
      </c>
      <c r="G79" s="37"/>
      <c r="H79" s="37"/>
      <c r="I79" s="29" t="s">
        <v>24</v>
      </c>
      <c r="J79" s="69" t="str">
        <f>IF(J14="","",J14)</f>
        <v>9. 3. 2022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59</v>
      </c>
      <c r="E84" s="174" t="s">
        <v>55</v>
      </c>
      <c r="F84" s="174" t="s">
        <v>56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21</v>
      </c>
      <c r="N84" s="90" t="s">
        <v>44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SUM(P86:P111)</f>
        <v>0</v>
      </c>
      <c r="Q85" s="93"/>
      <c r="R85" s="179">
        <f>SUM(R86:R111)</f>
        <v>0.013520000000000001</v>
      </c>
      <c r="S85" s="93"/>
      <c r="T85" s="180">
        <f>SUM(T86:T111)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116</v>
      </c>
      <c r="BK85" s="181">
        <f>SUM(BK86:BK111)</f>
        <v>0</v>
      </c>
    </row>
    <row r="86" s="2" customFormat="1" ht="24.15" customHeight="1">
      <c r="A86" s="35"/>
      <c r="B86" s="36"/>
      <c r="C86" s="182" t="s">
        <v>81</v>
      </c>
      <c r="D86" s="182" t="s">
        <v>130</v>
      </c>
      <c r="E86" s="183" t="s">
        <v>502</v>
      </c>
      <c r="F86" s="184" t="s">
        <v>503</v>
      </c>
      <c r="G86" s="185" t="s">
        <v>504</v>
      </c>
      <c r="H86" s="186">
        <v>2.5310000000000001</v>
      </c>
      <c r="I86" s="187"/>
      <c r="J86" s="188">
        <f>ROUND(I86*H86,2)</f>
        <v>0</v>
      </c>
      <c r="K86" s="184" t="s">
        <v>134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135</v>
      </c>
      <c r="AT86" s="193" t="s">
        <v>130</v>
      </c>
      <c r="AU86" s="193" t="s">
        <v>74</v>
      </c>
      <c r="AY86" s="14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135</v>
      </c>
      <c r="BM86" s="193" t="s">
        <v>707</v>
      </c>
    </row>
    <row r="87" s="2" customFormat="1">
      <c r="A87" s="35"/>
      <c r="B87" s="36"/>
      <c r="C87" s="37"/>
      <c r="D87" s="195" t="s">
        <v>138</v>
      </c>
      <c r="E87" s="37"/>
      <c r="F87" s="196" t="s">
        <v>506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138</v>
      </c>
      <c r="AU87" s="14" t="s">
        <v>74</v>
      </c>
    </row>
    <row r="88" s="2" customFormat="1">
      <c r="A88" s="35"/>
      <c r="B88" s="36"/>
      <c r="C88" s="37"/>
      <c r="D88" s="200" t="s">
        <v>140</v>
      </c>
      <c r="E88" s="37"/>
      <c r="F88" s="201" t="s">
        <v>507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140</v>
      </c>
      <c r="AU88" s="14" t="s">
        <v>74</v>
      </c>
    </row>
    <row r="89" s="10" customFormat="1">
      <c r="A89" s="10"/>
      <c r="B89" s="202"/>
      <c r="C89" s="203"/>
      <c r="D89" s="195" t="s">
        <v>147</v>
      </c>
      <c r="E89" s="204" t="s">
        <v>21</v>
      </c>
      <c r="F89" s="205" t="s">
        <v>698</v>
      </c>
      <c r="G89" s="203"/>
      <c r="H89" s="206">
        <v>2.5310000000000001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147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136</v>
      </c>
    </row>
    <row r="90" s="2" customFormat="1" ht="16.5" customHeight="1">
      <c r="A90" s="35"/>
      <c r="B90" s="36"/>
      <c r="C90" s="182" t="s">
        <v>83</v>
      </c>
      <c r="D90" s="182" t="s">
        <v>130</v>
      </c>
      <c r="E90" s="183" t="s">
        <v>519</v>
      </c>
      <c r="F90" s="184" t="s">
        <v>520</v>
      </c>
      <c r="G90" s="185" t="s">
        <v>239</v>
      </c>
      <c r="H90" s="186">
        <v>676</v>
      </c>
      <c r="I90" s="187"/>
      <c r="J90" s="188">
        <f>ROUND(I90*H90,2)</f>
        <v>0</v>
      </c>
      <c r="K90" s="184" t="s">
        <v>134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2.0000000000000002E-05</v>
      </c>
      <c r="R90" s="191">
        <f>Q90*H90</f>
        <v>0.013520000000000001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135</v>
      </c>
      <c r="AT90" s="193" t="s">
        <v>130</v>
      </c>
      <c r="AU90" s="193" t="s">
        <v>74</v>
      </c>
      <c r="AY90" s="14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135</v>
      </c>
      <c r="BM90" s="193" t="s">
        <v>708</v>
      </c>
    </row>
    <row r="91" s="2" customFormat="1">
      <c r="A91" s="35"/>
      <c r="B91" s="36"/>
      <c r="C91" s="37"/>
      <c r="D91" s="195" t="s">
        <v>138</v>
      </c>
      <c r="E91" s="37"/>
      <c r="F91" s="196" t="s">
        <v>522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138</v>
      </c>
      <c r="AU91" s="14" t="s">
        <v>74</v>
      </c>
    </row>
    <row r="92" s="2" customFormat="1">
      <c r="A92" s="35"/>
      <c r="B92" s="36"/>
      <c r="C92" s="37"/>
      <c r="D92" s="200" t="s">
        <v>140</v>
      </c>
      <c r="E92" s="37"/>
      <c r="F92" s="201" t="s">
        <v>523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140</v>
      </c>
      <c r="AU92" s="14" t="s">
        <v>74</v>
      </c>
    </row>
    <row r="93" s="10" customFormat="1">
      <c r="A93" s="10"/>
      <c r="B93" s="202"/>
      <c r="C93" s="203"/>
      <c r="D93" s="195" t="s">
        <v>147</v>
      </c>
      <c r="E93" s="204" t="s">
        <v>21</v>
      </c>
      <c r="F93" s="205" t="s">
        <v>688</v>
      </c>
      <c r="G93" s="203"/>
      <c r="H93" s="206">
        <v>676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147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136</v>
      </c>
    </row>
    <row r="94" s="2" customFormat="1" ht="24.15" customHeight="1">
      <c r="A94" s="35"/>
      <c r="B94" s="36"/>
      <c r="C94" s="182" t="s">
        <v>149</v>
      </c>
      <c r="D94" s="182" t="s">
        <v>130</v>
      </c>
      <c r="E94" s="183" t="s">
        <v>525</v>
      </c>
      <c r="F94" s="184" t="s">
        <v>526</v>
      </c>
      <c r="G94" s="185" t="s">
        <v>239</v>
      </c>
      <c r="H94" s="186">
        <v>4306</v>
      </c>
      <c r="I94" s="187"/>
      <c r="J94" s="188">
        <f>ROUND(I94*H94,2)</f>
        <v>0</v>
      </c>
      <c r="K94" s="184" t="s">
        <v>134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135</v>
      </c>
      <c r="AT94" s="193" t="s">
        <v>130</v>
      </c>
      <c r="AU94" s="193" t="s">
        <v>74</v>
      </c>
      <c r="AY94" s="14" t="s">
        <v>136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135</v>
      </c>
      <c r="BM94" s="193" t="s">
        <v>709</v>
      </c>
    </row>
    <row r="95" s="2" customFormat="1">
      <c r="A95" s="35"/>
      <c r="B95" s="36"/>
      <c r="C95" s="37"/>
      <c r="D95" s="195" t="s">
        <v>138</v>
      </c>
      <c r="E95" s="37"/>
      <c r="F95" s="196" t="s">
        <v>528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74</v>
      </c>
    </row>
    <row r="96" s="2" customFormat="1">
      <c r="A96" s="35"/>
      <c r="B96" s="36"/>
      <c r="C96" s="37"/>
      <c r="D96" s="200" t="s">
        <v>140</v>
      </c>
      <c r="E96" s="37"/>
      <c r="F96" s="201" t="s">
        <v>529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140</v>
      </c>
      <c r="AU96" s="14" t="s">
        <v>74</v>
      </c>
    </row>
    <row r="97" s="10" customFormat="1">
      <c r="A97" s="10"/>
      <c r="B97" s="202"/>
      <c r="C97" s="203"/>
      <c r="D97" s="195" t="s">
        <v>147</v>
      </c>
      <c r="E97" s="204" t="s">
        <v>21</v>
      </c>
      <c r="F97" s="205" t="s">
        <v>690</v>
      </c>
      <c r="G97" s="203"/>
      <c r="H97" s="206">
        <v>4306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2" t="s">
        <v>147</v>
      </c>
      <c r="AU97" s="212" t="s">
        <v>74</v>
      </c>
      <c r="AV97" s="10" t="s">
        <v>83</v>
      </c>
      <c r="AW97" s="10" t="s">
        <v>36</v>
      </c>
      <c r="AX97" s="10" t="s">
        <v>81</v>
      </c>
      <c r="AY97" s="212" t="s">
        <v>136</v>
      </c>
    </row>
    <row r="98" s="2" customFormat="1" ht="16.5" customHeight="1">
      <c r="A98" s="35"/>
      <c r="B98" s="36"/>
      <c r="C98" s="182" t="s">
        <v>135</v>
      </c>
      <c r="D98" s="182" t="s">
        <v>130</v>
      </c>
      <c r="E98" s="183" t="s">
        <v>457</v>
      </c>
      <c r="F98" s="184" t="s">
        <v>458</v>
      </c>
      <c r="G98" s="185" t="s">
        <v>152</v>
      </c>
      <c r="H98" s="186">
        <v>56.759999999999998</v>
      </c>
      <c r="I98" s="187"/>
      <c r="J98" s="188">
        <f>ROUND(I98*H98,2)</f>
        <v>0</v>
      </c>
      <c r="K98" s="184" t="s">
        <v>134</v>
      </c>
      <c r="L98" s="41"/>
      <c r="M98" s="189" t="s">
        <v>21</v>
      </c>
      <c r="N98" s="190" t="s">
        <v>45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135</v>
      </c>
      <c r="AT98" s="193" t="s">
        <v>130</v>
      </c>
      <c r="AU98" s="193" t="s">
        <v>74</v>
      </c>
      <c r="AY98" s="14" t="s">
        <v>136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81</v>
      </c>
      <c r="BK98" s="194">
        <f>ROUND(I98*H98,2)</f>
        <v>0</v>
      </c>
      <c r="BL98" s="14" t="s">
        <v>135</v>
      </c>
      <c r="BM98" s="193" t="s">
        <v>710</v>
      </c>
    </row>
    <row r="99" s="2" customFormat="1">
      <c r="A99" s="35"/>
      <c r="B99" s="36"/>
      <c r="C99" s="37"/>
      <c r="D99" s="195" t="s">
        <v>138</v>
      </c>
      <c r="E99" s="37"/>
      <c r="F99" s="196" t="s">
        <v>460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138</v>
      </c>
      <c r="AU99" s="14" t="s">
        <v>74</v>
      </c>
    </row>
    <row r="100" s="2" customFormat="1">
      <c r="A100" s="35"/>
      <c r="B100" s="36"/>
      <c r="C100" s="37"/>
      <c r="D100" s="200" t="s">
        <v>140</v>
      </c>
      <c r="E100" s="37"/>
      <c r="F100" s="201" t="s">
        <v>461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140</v>
      </c>
      <c r="AU100" s="14" t="s">
        <v>74</v>
      </c>
    </row>
    <row r="101" s="10" customFormat="1">
      <c r="A101" s="10"/>
      <c r="B101" s="202"/>
      <c r="C101" s="203"/>
      <c r="D101" s="195" t="s">
        <v>147</v>
      </c>
      <c r="E101" s="204" t="s">
        <v>21</v>
      </c>
      <c r="F101" s="205" t="s">
        <v>673</v>
      </c>
      <c r="G101" s="203"/>
      <c r="H101" s="206">
        <v>56.759999999999998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147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136</v>
      </c>
    </row>
    <row r="102" s="2" customFormat="1" ht="21.75" customHeight="1">
      <c r="A102" s="35"/>
      <c r="B102" s="36"/>
      <c r="C102" s="182" t="s">
        <v>162</v>
      </c>
      <c r="D102" s="182" t="s">
        <v>130</v>
      </c>
      <c r="E102" s="183" t="s">
        <v>464</v>
      </c>
      <c r="F102" s="184" t="s">
        <v>465</v>
      </c>
      <c r="G102" s="185" t="s">
        <v>152</v>
      </c>
      <c r="H102" s="186">
        <v>56.759999999999998</v>
      </c>
      <c r="I102" s="187"/>
      <c r="J102" s="188">
        <f>ROUND(I102*H102,2)</f>
        <v>0</v>
      </c>
      <c r="K102" s="184" t="s">
        <v>134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135</v>
      </c>
      <c r="AT102" s="193" t="s">
        <v>130</v>
      </c>
      <c r="AU102" s="193" t="s">
        <v>74</v>
      </c>
      <c r="AY102" s="14" t="s">
        <v>136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135</v>
      </c>
      <c r="BM102" s="193" t="s">
        <v>711</v>
      </c>
    </row>
    <row r="103" s="2" customFormat="1">
      <c r="A103" s="35"/>
      <c r="B103" s="36"/>
      <c r="C103" s="37"/>
      <c r="D103" s="195" t="s">
        <v>138</v>
      </c>
      <c r="E103" s="37"/>
      <c r="F103" s="196" t="s">
        <v>467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74</v>
      </c>
    </row>
    <row r="104" s="2" customFormat="1">
      <c r="A104" s="35"/>
      <c r="B104" s="36"/>
      <c r="C104" s="37"/>
      <c r="D104" s="200" t="s">
        <v>140</v>
      </c>
      <c r="E104" s="37"/>
      <c r="F104" s="201" t="s">
        <v>468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140</v>
      </c>
      <c r="AU104" s="14" t="s">
        <v>74</v>
      </c>
    </row>
    <row r="105" s="2" customFormat="1" ht="24.15" customHeight="1">
      <c r="A105" s="35"/>
      <c r="B105" s="36"/>
      <c r="C105" s="182" t="s">
        <v>168</v>
      </c>
      <c r="D105" s="182" t="s">
        <v>130</v>
      </c>
      <c r="E105" s="183" t="s">
        <v>470</v>
      </c>
      <c r="F105" s="184" t="s">
        <v>471</v>
      </c>
      <c r="G105" s="185" t="s">
        <v>152</v>
      </c>
      <c r="H105" s="186">
        <v>227.03999999999999</v>
      </c>
      <c r="I105" s="187"/>
      <c r="J105" s="188">
        <f>ROUND(I105*H105,2)</f>
        <v>0</v>
      </c>
      <c r="K105" s="184" t="s">
        <v>134</v>
      </c>
      <c r="L105" s="41"/>
      <c r="M105" s="189" t="s">
        <v>21</v>
      </c>
      <c r="N105" s="190" t="s">
        <v>45</v>
      </c>
      <c r="O105" s="8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3" t="s">
        <v>135</v>
      </c>
      <c r="AT105" s="193" t="s">
        <v>130</v>
      </c>
      <c r="AU105" s="193" t="s">
        <v>74</v>
      </c>
      <c r="AY105" s="14" t="s">
        <v>136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4" t="s">
        <v>81</v>
      </c>
      <c r="BK105" s="194">
        <f>ROUND(I105*H105,2)</f>
        <v>0</v>
      </c>
      <c r="BL105" s="14" t="s">
        <v>135</v>
      </c>
      <c r="BM105" s="193" t="s">
        <v>712</v>
      </c>
    </row>
    <row r="106" s="2" customFormat="1">
      <c r="A106" s="35"/>
      <c r="B106" s="36"/>
      <c r="C106" s="37"/>
      <c r="D106" s="195" t="s">
        <v>138</v>
      </c>
      <c r="E106" s="37"/>
      <c r="F106" s="196" t="s">
        <v>473</v>
      </c>
      <c r="G106" s="37"/>
      <c r="H106" s="37"/>
      <c r="I106" s="197"/>
      <c r="J106" s="37"/>
      <c r="K106" s="37"/>
      <c r="L106" s="41"/>
      <c r="M106" s="198"/>
      <c r="N106" s="19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138</v>
      </c>
      <c r="AU106" s="14" t="s">
        <v>74</v>
      </c>
    </row>
    <row r="107" s="2" customFormat="1">
      <c r="A107" s="35"/>
      <c r="B107" s="36"/>
      <c r="C107" s="37"/>
      <c r="D107" s="200" t="s">
        <v>140</v>
      </c>
      <c r="E107" s="37"/>
      <c r="F107" s="201" t="s">
        <v>474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140</v>
      </c>
      <c r="AU107" s="14" t="s">
        <v>74</v>
      </c>
    </row>
    <row r="108" s="10" customFormat="1">
      <c r="A108" s="10"/>
      <c r="B108" s="202"/>
      <c r="C108" s="203"/>
      <c r="D108" s="195" t="s">
        <v>147</v>
      </c>
      <c r="E108" s="204" t="s">
        <v>21</v>
      </c>
      <c r="F108" s="205" t="s">
        <v>676</v>
      </c>
      <c r="G108" s="203"/>
      <c r="H108" s="206">
        <v>227.03999999999999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2" t="s">
        <v>147</v>
      </c>
      <c r="AU108" s="212" t="s">
        <v>74</v>
      </c>
      <c r="AV108" s="10" t="s">
        <v>83</v>
      </c>
      <c r="AW108" s="10" t="s">
        <v>36</v>
      </c>
      <c r="AX108" s="10" t="s">
        <v>81</v>
      </c>
      <c r="AY108" s="212" t="s">
        <v>136</v>
      </c>
    </row>
    <row r="109" s="2" customFormat="1" ht="21.75" customHeight="1">
      <c r="A109" s="35"/>
      <c r="B109" s="36"/>
      <c r="C109" s="182" t="s">
        <v>174</v>
      </c>
      <c r="D109" s="182" t="s">
        <v>130</v>
      </c>
      <c r="E109" s="183" t="s">
        <v>557</v>
      </c>
      <c r="F109" s="184" t="s">
        <v>558</v>
      </c>
      <c r="G109" s="185" t="s">
        <v>239</v>
      </c>
      <c r="H109" s="186">
        <v>6</v>
      </c>
      <c r="I109" s="187"/>
      <c r="J109" s="188">
        <f>ROUND(I109*H109,2)</f>
        <v>0</v>
      </c>
      <c r="K109" s="184" t="s">
        <v>134</v>
      </c>
      <c r="L109" s="41"/>
      <c r="M109" s="189" t="s">
        <v>21</v>
      </c>
      <c r="N109" s="190" t="s">
        <v>45</v>
      </c>
      <c r="O109" s="81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3" t="s">
        <v>135</v>
      </c>
      <c r="AT109" s="193" t="s">
        <v>130</v>
      </c>
      <c r="AU109" s="193" t="s">
        <v>74</v>
      </c>
      <c r="AY109" s="14" t="s">
        <v>136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4" t="s">
        <v>81</v>
      </c>
      <c r="BK109" s="194">
        <f>ROUND(I109*H109,2)</f>
        <v>0</v>
      </c>
      <c r="BL109" s="14" t="s">
        <v>135</v>
      </c>
      <c r="BM109" s="193" t="s">
        <v>713</v>
      </c>
    </row>
    <row r="110" s="2" customFormat="1">
      <c r="A110" s="35"/>
      <c r="B110" s="36"/>
      <c r="C110" s="37"/>
      <c r="D110" s="195" t="s">
        <v>138</v>
      </c>
      <c r="E110" s="37"/>
      <c r="F110" s="196" t="s">
        <v>560</v>
      </c>
      <c r="G110" s="37"/>
      <c r="H110" s="37"/>
      <c r="I110" s="197"/>
      <c r="J110" s="37"/>
      <c r="K110" s="37"/>
      <c r="L110" s="41"/>
      <c r="M110" s="198"/>
      <c r="N110" s="199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138</v>
      </c>
      <c r="AU110" s="14" t="s">
        <v>74</v>
      </c>
    </row>
    <row r="111" s="2" customFormat="1">
      <c r="A111" s="35"/>
      <c r="B111" s="36"/>
      <c r="C111" s="37"/>
      <c r="D111" s="200" t="s">
        <v>140</v>
      </c>
      <c r="E111" s="37"/>
      <c r="F111" s="201" t="s">
        <v>561</v>
      </c>
      <c r="G111" s="37"/>
      <c r="H111" s="37"/>
      <c r="I111" s="197"/>
      <c r="J111" s="37"/>
      <c r="K111" s="37"/>
      <c r="L111" s="41"/>
      <c r="M111" s="234"/>
      <c r="N111" s="235"/>
      <c r="O111" s="236"/>
      <c r="P111" s="236"/>
      <c r="Q111" s="236"/>
      <c r="R111" s="236"/>
      <c r="S111" s="236"/>
      <c r="T111" s="237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140</v>
      </c>
      <c r="AU111" s="14" t="s">
        <v>74</v>
      </c>
    </row>
    <row r="112" s="2" customFormat="1" ht="6.96" customHeight="1">
      <c r="A112" s="35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41"/>
      <c r="M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</sheetData>
  <sheetProtection sheet="1" autoFilter="0" formatColumns="0" formatRows="0" objects="1" scenarios="1" spinCount="100000" saltValue="eSM9FbWbEonpnF55UrCZzlppsiORA+cI6T83whNGnaVsvMgrJNuwiLSHTzDUw2FhvEAZ8mZ+joDEcjEOvxtfOg==" hashValue="W9vxqQHXDeAWMdQSA0cScdoYsDGkI2Nrp3oR2rRNbvsu/qJEZfnS0QBKpsJ9tJZa3jV58+qZ5cY5jE9kGsmViw==" algorithmName="SHA-512" password="CC35"/>
  <autoFilter ref="C84:K1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4911111"/>
    <hyperlink ref="F96" r:id="rId3" display="https://podminky.urs.cz/item/CS_URS_2022_01/184808211"/>
    <hyperlink ref="F100" r:id="rId4" display="https://podminky.urs.cz/item/CS_URS_2022_01/185804312"/>
    <hyperlink ref="F104" r:id="rId5" display="https://podminky.urs.cz/item/CS_URS_2022_01/185851121"/>
    <hyperlink ref="F107" r:id="rId6" display="https://podminky.urs.cz/item/CS_URS_2022_01/185851129"/>
    <hyperlink ref="F111" r:id="rId7" display="https://podminky.urs.cz/item/CS_URS_2022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1" customFormat="1" ht="12" customHeight="1">
      <c r="B8" s="17"/>
      <c r="D8" s="139" t="s">
        <v>111</v>
      </c>
      <c r="L8" s="17"/>
    </row>
    <row r="9" s="2" customFormat="1" ht="16.5" customHeight="1">
      <c r="A9" s="35"/>
      <c r="B9" s="41"/>
      <c r="C9" s="35"/>
      <c r="D9" s="35"/>
      <c r="E9" s="140" t="s">
        <v>599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500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562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9. 3. 2022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ROUND((SUM(BE85:BE103)),  2)</f>
        <v>0</v>
      </c>
      <c r="G35" s="35"/>
      <c r="H35" s="35"/>
      <c r="I35" s="154">
        <v>0.20999999999999999</v>
      </c>
      <c r="J35" s="153">
        <f>ROUND(((SUM(BE85:BE103))*I35),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ROUND((SUM(BF85:BF103)),  2)</f>
        <v>0</v>
      </c>
      <c r="G36" s="35"/>
      <c r="H36" s="35"/>
      <c r="I36" s="154">
        <v>0.14999999999999999</v>
      </c>
      <c r="J36" s="153">
        <f>ROUND(((SUM(BF85:BF103))*I36),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ROUND((SUM(BG85:BG103)),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ROUND((SUM(BH85:BH103)),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ROUND((SUM(BI85:BI103)),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PD - realizace výsadby LBC 4 a LBK 4, k.ú. Kostice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111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500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VRN - vedlejší rozpočtové náklady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k.ú. Kostice</v>
      </c>
      <c r="G56" s="37"/>
      <c r="H56" s="37"/>
      <c r="I56" s="29" t="s">
        <v>24</v>
      </c>
      <c r="J56" s="69" t="str">
        <f>IF(J14="","",J14)</f>
        <v>9. 3. 2022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116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PD - realizace výsadby LBC 4 a LBK 4, k.ú. Kostice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111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599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500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VRN - vedlejší rozpočtové náklady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k.ú. Kostice</v>
      </c>
      <c r="G79" s="37"/>
      <c r="H79" s="37"/>
      <c r="I79" s="29" t="s">
        <v>24</v>
      </c>
      <c r="J79" s="69" t="str">
        <f>IF(J14="","",J14)</f>
        <v>9. 3. 2022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59</v>
      </c>
      <c r="E84" s="174" t="s">
        <v>55</v>
      </c>
      <c r="F84" s="174" t="s">
        <v>56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21</v>
      </c>
      <c r="N84" s="90" t="s">
        <v>44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SUM(P86:P103)</f>
        <v>0</v>
      </c>
      <c r="Q85" s="93"/>
      <c r="R85" s="179">
        <f>SUM(R86:R103)</f>
        <v>0</v>
      </c>
      <c r="S85" s="93"/>
      <c r="T85" s="180">
        <f>SUM(T86:T103)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116</v>
      </c>
      <c r="BK85" s="181">
        <f>SUM(BK86:BK103)</f>
        <v>0</v>
      </c>
    </row>
    <row r="86" s="2" customFormat="1" ht="16.5" customHeight="1">
      <c r="A86" s="35"/>
      <c r="B86" s="36"/>
      <c r="C86" s="182" t="s">
        <v>81</v>
      </c>
      <c r="D86" s="182" t="s">
        <v>130</v>
      </c>
      <c r="E86" s="183" t="s">
        <v>563</v>
      </c>
      <c r="F86" s="184" t="s">
        <v>564</v>
      </c>
      <c r="G86" s="185" t="s">
        <v>565</v>
      </c>
      <c r="H86" s="186">
        <v>1</v>
      </c>
      <c r="I86" s="187"/>
      <c r="J86" s="188">
        <f>ROUND(I86*H86,2)</f>
        <v>0</v>
      </c>
      <c r="K86" s="184" t="s">
        <v>134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566</v>
      </c>
      <c r="AT86" s="193" t="s">
        <v>130</v>
      </c>
      <c r="AU86" s="193" t="s">
        <v>74</v>
      </c>
      <c r="AY86" s="14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566</v>
      </c>
      <c r="BM86" s="193" t="s">
        <v>714</v>
      </c>
    </row>
    <row r="87" s="2" customFormat="1">
      <c r="A87" s="35"/>
      <c r="B87" s="36"/>
      <c r="C87" s="37"/>
      <c r="D87" s="195" t="s">
        <v>138</v>
      </c>
      <c r="E87" s="37"/>
      <c r="F87" s="196" t="s">
        <v>564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138</v>
      </c>
      <c r="AU87" s="14" t="s">
        <v>74</v>
      </c>
    </row>
    <row r="88" s="2" customFormat="1">
      <c r="A88" s="35"/>
      <c r="B88" s="36"/>
      <c r="C88" s="37"/>
      <c r="D88" s="200" t="s">
        <v>140</v>
      </c>
      <c r="E88" s="37"/>
      <c r="F88" s="201" t="s">
        <v>568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140</v>
      </c>
      <c r="AU88" s="14" t="s">
        <v>74</v>
      </c>
    </row>
    <row r="89" s="10" customFormat="1">
      <c r="A89" s="10"/>
      <c r="B89" s="202"/>
      <c r="C89" s="203"/>
      <c r="D89" s="195" t="s">
        <v>147</v>
      </c>
      <c r="E89" s="204" t="s">
        <v>21</v>
      </c>
      <c r="F89" s="205" t="s">
        <v>569</v>
      </c>
      <c r="G89" s="203"/>
      <c r="H89" s="206">
        <v>1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147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136</v>
      </c>
    </row>
    <row r="90" s="2" customFormat="1" ht="16.5" customHeight="1">
      <c r="A90" s="35"/>
      <c r="B90" s="36"/>
      <c r="C90" s="182" t="s">
        <v>83</v>
      </c>
      <c r="D90" s="182" t="s">
        <v>130</v>
      </c>
      <c r="E90" s="183" t="s">
        <v>580</v>
      </c>
      <c r="F90" s="184" t="s">
        <v>581</v>
      </c>
      <c r="G90" s="185" t="s">
        <v>582</v>
      </c>
      <c r="H90" s="186">
        <v>1</v>
      </c>
      <c r="I90" s="187"/>
      <c r="J90" s="188">
        <f>ROUND(I90*H90,2)</f>
        <v>0</v>
      </c>
      <c r="K90" s="184" t="s">
        <v>134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566</v>
      </c>
      <c r="AT90" s="193" t="s">
        <v>130</v>
      </c>
      <c r="AU90" s="193" t="s">
        <v>74</v>
      </c>
      <c r="AY90" s="14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566</v>
      </c>
      <c r="BM90" s="193" t="s">
        <v>715</v>
      </c>
    </row>
    <row r="91" s="2" customFormat="1">
      <c r="A91" s="35"/>
      <c r="B91" s="36"/>
      <c r="C91" s="37"/>
      <c r="D91" s="195" t="s">
        <v>138</v>
      </c>
      <c r="E91" s="37"/>
      <c r="F91" s="196" t="s">
        <v>581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138</v>
      </c>
      <c r="AU91" s="14" t="s">
        <v>74</v>
      </c>
    </row>
    <row r="92" s="2" customFormat="1">
      <c r="A92" s="35"/>
      <c r="B92" s="36"/>
      <c r="C92" s="37"/>
      <c r="D92" s="200" t="s">
        <v>140</v>
      </c>
      <c r="E92" s="37"/>
      <c r="F92" s="201" t="s">
        <v>584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140</v>
      </c>
      <c r="AU92" s="14" t="s">
        <v>74</v>
      </c>
    </row>
    <row r="93" s="2" customFormat="1" ht="16.5" customHeight="1">
      <c r="A93" s="35"/>
      <c r="B93" s="36"/>
      <c r="C93" s="182" t="s">
        <v>149</v>
      </c>
      <c r="D93" s="182" t="s">
        <v>130</v>
      </c>
      <c r="E93" s="183" t="s">
        <v>585</v>
      </c>
      <c r="F93" s="184" t="s">
        <v>586</v>
      </c>
      <c r="G93" s="185" t="s">
        <v>582</v>
      </c>
      <c r="H93" s="186">
        <v>1</v>
      </c>
      <c r="I93" s="187"/>
      <c r="J93" s="188">
        <f>ROUND(I93*H93,2)</f>
        <v>0</v>
      </c>
      <c r="K93" s="184" t="s">
        <v>134</v>
      </c>
      <c r="L93" s="41"/>
      <c r="M93" s="189" t="s">
        <v>21</v>
      </c>
      <c r="N93" s="190" t="s">
        <v>45</v>
      </c>
      <c r="O93" s="8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3" t="s">
        <v>566</v>
      </c>
      <c r="AT93" s="193" t="s">
        <v>130</v>
      </c>
      <c r="AU93" s="193" t="s">
        <v>74</v>
      </c>
      <c r="AY93" s="14" t="s">
        <v>136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4" t="s">
        <v>81</v>
      </c>
      <c r="BK93" s="194">
        <f>ROUND(I93*H93,2)</f>
        <v>0</v>
      </c>
      <c r="BL93" s="14" t="s">
        <v>566</v>
      </c>
      <c r="BM93" s="193" t="s">
        <v>716</v>
      </c>
    </row>
    <row r="94" s="2" customFormat="1">
      <c r="A94" s="35"/>
      <c r="B94" s="36"/>
      <c r="C94" s="37"/>
      <c r="D94" s="195" t="s">
        <v>138</v>
      </c>
      <c r="E94" s="37"/>
      <c r="F94" s="196" t="s">
        <v>586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138</v>
      </c>
      <c r="AU94" s="14" t="s">
        <v>74</v>
      </c>
    </row>
    <row r="95" s="2" customFormat="1">
      <c r="A95" s="35"/>
      <c r="B95" s="36"/>
      <c r="C95" s="37"/>
      <c r="D95" s="200" t="s">
        <v>140</v>
      </c>
      <c r="E95" s="37"/>
      <c r="F95" s="201" t="s">
        <v>588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140</v>
      </c>
      <c r="AU95" s="14" t="s">
        <v>74</v>
      </c>
    </row>
    <row r="96" s="2" customFormat="1" ht="16.5" customHeight="1">
      <c r="A96" s="35"/>
      <c r="B96" s="36"/>
      <c r="C96" s="182" t="s">
        <v>135</v>
      </c>
      <c r="D96" s="182" t="s">
        <v>130</v>
      </c>
      <c r="E96" s="183" t="s">
        <v>589</v>
      </c>
      <c r="F96" s="184" t="s">
        <v>590</v>
      </c>
      <c r="G96" s="185" t="s">
        <v>565</v>
      </c>
      <c r="H96" s="186">
        <v>1</v>
      </c>
      <c r="I96" s="187"/>
      <c r="J96" s="188">
        <f>ROUND(I96*H96,2)</f>
        <v>0</v>
      </c>
      <c r="K96" s="184" t="s">
        <v>134</v>
      </c>
      <c r="L96" s="41"/>
      <c r="M96" s="189" t="s">
        <v>21</v>
      </c>
      <c r="N96" s="190" t="s">
        <v>45</v>
      </c>
      <c r="O96" s="81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3" t="s">
        <v>566</v>
      </c>
      <c r="AT96" s="193" t="s">
        <v>130</v>
      </c>
      <c r="AU96" s="193" t="s">
        <v>74</v>
      </c>
      <c r="AY96" s="14" t="s">
        <v>136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4" t="s">
        <v>81</v>
      </c>
      <c r="BK96" s="194">
        <f>ROUND(I96*H96,2)</f>
        <v>0</v>
      </c>
      <c r="BL96" s="14" t="s">
        <v>566</v>
      </c>
      <c r="BM96" s="193" t="s">
        <v>717</v>
      </c>
    </row>
    <row r="97" s="2" customFormat="1">
      <c r="A97" s="35"/>
      <c r="B97" s="36"/>
      <c r="C97" s="37"/>
      <c r="D97" s="195" t="s">
        <v>138</v>
      </c>
      <c r="E97" s="37"/>
      <c r="F97" s="196" t="s">
        <v>590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138</v>
      </c>
      <c r="AU97" s="14" t="s">
        <v>74</v>
      </c>
    </row>
    <row r="98" s="2" customFormat="1">
      <c r="A98" s="35"/>
      <c r="B98" s="36"/>
      <c r="C98" s="37"/>
      <c r="D98" s="200" t="s">
        <v>140</v>
      </c>
      <c r="E98" s="37"/>
      <c r="F98" s="201" t="s">
        <v>592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140</v>
      </c>
      <c r="AU98" s="14" t="s">
        <v>74</v>
      </c>
    </row>
    <row r="99" s="10" customFormat="1">
      <c r="A99" s="10"/>
      <c r="B99" s="202"/>
      <c r="C99" s="203"/>
      <c r="D99" s="195" t="s">
        <v>147</v>
      </c>
      <c r="E99" s="204" t="s">
        <v>21</v>
      </c>
      <c r="F99" s="205" t="s">
        <v>593</v>
      </c>
      <c r="G99" s="203"/>
      <c r="H99" s="206">
        <v>1</v>
      </c>
      <c r="I99" s="207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2" t="s">
        <v>147</v>
      </c>
      <c r="AU99" s="212" t="s">
        <v>74</v>
      </c>
      <c r="AV99" s="10" t="s">
        <v>83</v>
      </c>
      <c r="AW99" s="10" t="s">
        <v>36</v>
      </c>
      <c r="AX99" s="10" t="s">
        <v>81</v>
      </c>
      <c r="AY99" s="212" t="s">
        <v>136</v>
      </c>
    </row>
    <row r="100" s="2" customFormat="1" ht="16.5" customHeight="1">
      <c r="A100" s="35"/>
      <c r="B100" s="36"/>
      <c r="C100" s="182" t="s">
        <v>162</v>
      </c>
      <c r="D100" s="182" t="s">
        <v>130</v>
      </c>
      <c r="E100" s="183" t="s">
        <v>594</v>
      </c>
      <c r="F100" s="184" t="s">
        <v>595</v>
      </c>
      <c r="G100" s="185" t="s">
        <v>565</v>
      </c>
      <c r="H100" s="186">
        <v>1</v>
      </c>
      <c r="I100" s="187"/>
      <c r="J100" s="188">
        <f>ROUND(I100*H100,2)</f>
        <v>0</v>
      </c>
      <c r="K100" s="184" t="s">
        <v>134</v>
      </c>
      <c r="L100" s="41"/>
      <c r="M100" s="189" t="s">
        <v>21</v>
      </c>
      <c r="N100" s="190" t="s">
        <v>45</v>
      </c>
      <c r="O100" s="81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3" t="s">
        <v>566</v>
      </c>
      <c r="AT100" s="193" t="s">
        <v>130</v>
      </c>
      <c r="AU100" s="193" t="s">
        <v>74</v>
      </c>
      <c r="AY100" s="14" t="s">
        <v>136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4" t="s">
        <v>81</v>
      </c>
      <c r="BK100" s="194">
        <f>ROUND(I100*H100,2)</f>
        <v>0</v>
      </c>
      <c r="BL100" s="14" t="s">
        <v>566</v>
      </c>
      <c r="BM100" s="193" t="s">
        <v>718</v>
      </c>
    </row>
    <row r="101" s="2" customFormat="1">
      <c r="A101" s="35"/>
      <c r="B101" s="36"/>
      <c r="C101" s="37"/>
      <c r="D101" s="195" t="s">
        <v>138</v>
      </c>
      <c r="E101" s="37"/>
      <c r="F101" s="196" t="s">
        <v>595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138</v>
      </c>
      <c r="AU101" s="14" t="s">
        <v>74</v>
      </c>
    </row>
    <row r="102" s="2" customFormat="1">
      <c r="A102" s="35"/>
      <c r="B102" s="36"/>
      <c r="C102" s="37"/>
      <c r="D102" s="200" t="s">
        <v>140</v>
      </c>
      <c r="E102" s="37"/>
      <c r="F102" s="201" t="s">
        <v>597</v>
      </c>
      <c r="G102" s="37"/>
      <c r="H102" s="37"/>
      <c r="I102" s="197"/>
      <c r="J102" s="37"/>
      <c r="K102" s="37"/>
      <c r="L102" s="41"/>
      <c r="M102" s="198"/>
      <c r="N102" s="19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140</v>
      </c>
      <c r="AU102" s="14" t="s">
        <v>74</v>
      </c>
    </row>
    <row r="103" s="10" customFormat="1">
      <c r="A103" s="10"/>
      <c r="B103" s="202"/>
      <c r="C103" s="203"/>
      <c r="D103" s="195" t="s">
        <v>147</v>
      </c>
      <c r="E103" s="204" t="s">
        <v>21</v>
      </c>
      <c r="F103" s="205" t="s">
        <v>598</v>
      </c>
      <c r="G103" s="203"/>
      <c r="H103" s="206">
        <v>1</v>
      </c>
      <c r="I103" s="207"/>
      <c r="J103" s="203"/>
      <c r="K103" s="203"/>
      <c r="L103" s="208"/>
      <c r="M103" s="238"/>
      <c r="N103" s="239"/>
      <c r="O103" s="239"/>
      <c r="P103" s="239"/>
      <c r="Q103" s="239"/>
      <c r="R103" s="239"/>
      <c r="S103" s="239"/>
      <c r="T103" s="24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2" t="s">
        <v>147</v>
      </c>
      <c r="AU103" s="212" t="s">
        <v>74</v>
      </c>
      <c r="AV103" s="10" t="s">
        <v>83</v>
      </c>
      <c r="AW103" s="10" t="s">
        <v>36</v>
      </c>
      <c r="AX103" s="10" t="s">
        <v>81</v>
      </c>
      <c r="AY103" s="212" t="s">
        <v>136</v>
      </c>
    </row>
    <row r="104" s="2" customFormat="1" ht="6.96" customHeight="1">
      <c r="A104" s="35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41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sheet="1" autoFilter="0" formatColumns="0" formatRows="0" objects="1" scenarios="1" spinCount="100000" saltValue="IFFDSoDyOFggzMlEiNkUO++nI5W0paSF3TfR4s8OwIuaSZfLFvnZWN0ImaO09gPcRjkUMrrDoXavMJJ7wuu7xg==" hashValue="ADlUmWRDtq69nUOSqrRcf+TpMeH0ddkQ5o8w74ZOQGEHKA92/0dgD6lfryuYTANtZP992fBzZBj21EhfXOR3jQ==" algorithmName="SHA-512" password="CC35"/>
  <autoFilter ref="C84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012002000"/>
    <hyperlink ref="F92" r:id="rId2" display="https://podminky.urs.cz/item/CS_URS_2022_01/25000"/>
    <hyperlink ref="F95" r:id="rId3" display="https://podminky.urs.cz/item/CS_URS_2022_01/039002000"/>
    <hyperlink ref="F98" r:id="rId4" display="https://podminky.urs.cz/item/CS_URS_2022_01/075002000"/>
    <hyperlink ref="F102" r:id="rId5" display="https://podminky.urs.cz/item/CS_URS_2022_01/0756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1" customWidth="1"/>
    <col min="2" max="2" width="1.667969" style="241" customWidth="1"/>
    <col min="3" max="4" width="5" style="241" customWidth="1"/>
    <col min="5" max="5" width="11.66016" style="241" customWidth="1"/>
    <col min="6" max="6" width="9.160156" style="241" customWidth="1"/>
    <col min="7" max="7" width="5" style="241" customWidth="1"/>
    <col min="8" max="8" width="77.83203" style="241" customWidth="1"/>
    <col min="9" max="10" width="20" style="241" customWidth="1"/>
    <col min="11" max="11" width="1.667969" style="241" customWidth="1"/>
  </cols>
  <sheetData>
    <row r="1" s="1" customFormat="1" ht="37.5" customHeight="1"/>
    <row r="2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2" customFormat="1" ht="45" customHeight="1">
      <c r="B3" s="245"/>
      <c r="C3" s="246" t="s">
        <v>719</v>
      </c>
      <c r="D3" s="246"/>
      <c r="E3" s="246"/>
      <c r="F3" s="246"/>
      <c r="G3" s="246"/>
      <c r="H3" s="246"/>
      <c r="I3" s="246"/>
      <c r="J3" s="246"/>
      <c r="K3" s="247"/>
    </row>
    <row r="4" s="1" customFormat="1" ht="25.5" customHeight="1">
      <c r="B4" s="248"/>
      <c r="C4" s="249" t="s">
        <v>720</v>
      </c>
      <c r="D4" s="249"/>
      <c r="E4" s="249"/>
      <c r="F4" s="249"/>
      <c r="G4" s="249"/>
      <c r="H4" s="249"/>
      <c r="I4" s="249"/>
      <c r="J4" s="249"/>
      <c r="K4" s="250"/>
    </row>
    <row r="5" s="1" customFormat="1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s="1" customFormat="1" ht="15" customHeight="1">
      <c r="B6" s="248"/>
      <c r="C6" s="252" t="s">
        <v>721</v>
      </c>
      <c r="D6" s="252"/>
      <c r="E6" s="252"/>
      <c r="F6" s="252"/>
      <c r="G6" s="252"/>
      <c r="H6" s="252"/>
      <c r="I6" s="252"/>
      <c r="J6" s="252"/>
      <c r="K6" s="250"/>
    </row>
    <row r="7" s="1" customFormat="1" ht="15" customHeight="1">
      <c r="B7" s="253"/>
      <c r="C7" s="252" t="s">
        <v>722</v>
      </c>
      <c r="D7" s="252"/>
      <c r="E7" s="252"/>
      <c r="F7" s="252"/>
      <c r="G7" s="252"/>
      <c r="H7" s="252"/>
      <c r="I7" s="252"/>
      <c r="J7" s="252"/>
      <c r="K7" s="250"/>
    </row>
    <row r="8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="1" customFormat="1" ht="15" customHeight="1">
      <c r="B9" s="253"/>
      <c r="C9" s="252" t="s">
        <v>723</v>
      </c>
      <c r="D9" s="252"/>
      <c r="E9" s="252"/>
      <c r="F9" s="252"/>
      <c r="G9" s="252"/>
      <c r="H9" s="252"/>
      <c r="I9" s="252"/>
      <c r="J9" s="252"/>
      <c r="K9" s="250"/>
    </row>
    <row r="10" s="1" customFormat="1" ht="15" customHeight="1">
      <c r="B10" s="253"/>
      <c r="C10" s="252"/>
      <c r="D10" s="252" t="s">
        <v>724</v>
      </c>
      <c r="E10" s="252"/>
      <c r="F10" s="252"/>
      <c r="G10" s="252"/>
      <c r="H10" s="252"/>
      <c r="I10" s="252"/>
      <c r="J10" s="252"/>
      <c r="K10" s="250"/>
    </row>
    <row r="11" s="1" customFormat="1" ht="15" customHeight="1">
      <c r="B11" s="253"/>
      <c r="C11" s="254"/>
      <c r="D11" s="252" t="s">
        <v>725</v>
      </c>
      <c r="E11" s="252"/>
      <c r="F11" s="252"/>
      <c r="G11" s="252"/>
      <c r="H11" s="252"/>
      <c r="I11" s="252"/>
      <c r="J11" s="252"/>
      <c r="K11" s="250"/>
    </row>
    <row r="12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="1" customFormat="1" ht="15" customHeight="1">
      <c r="B13" s="253"/>
      <c r="C13" s="254"/>
      <c r="D13" s="255" t="s">
        <v>726</v>
      </c>
      <c r="E13" s="252"/>
      <c r="F13" s="252"/>
      <c r="G13" s="252"/>
      <c r="H13" s="252"/>
      <c r="I13" s="252"/>
      <c r="J13" s="252"/>
      <c r="K13" s="250"/>
    </row>
    <row r="14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="1" customFormat="1" ht="15" customHeight="1">
      <c r="B15" s="253"/>
      <c r="C15" s="254"/>
      <c r="D15" s="252" t="s">
        <v>727</v>
      </c>
      <c r="E15" s="252"/>
      <c r="F15" s="252"/>
      <c r="G15" s="252"/>
      <c r="H15" s="252"/>
      <c r="I15" s="252"/>
      <c r="J15" s="252"/>
      <c r="K15" s="250"/>
    </row>
    <row r="16" s="1" customFormat="1" ht="15" customHeight="1">
      <c r="B16" s="253"/>
      <c r="C16" s="254"/>
      <c r="D16" s="252" t="s">
        <v>728</v>
      </c>
      <c r="E16" s="252"/>
      <c r="F16" s="252"/>
      <c r="G16" s="252"/>
      <c r="H16" s="252"/>
      <c r="I16" s="252"/>
      <c r="J16" s="252"/>
      <c r="K16" s="250"/>
    </row>
    <row r="17" s="1" customFormat="1" ht="15" customHeight="1">
      <c r="B17" s="253"/>
      <c r="C17" s="254"/>
      <c r="D17" s="252" t="s">
        <v>729</v>
      </c>
      <c r="E17" s="252"/>
      <c r="F17" s="252"/>
      <c r="G17" s="252"/>
      <c r="H17" s="252"/>
      <c r="I17" s="252"/>
      <c r="J17" s="252"/>
      <c r="K17" s="250"/>
    </row>
    <row r="18" s="1" customFormat="1" ht="15" customHeight="1">
      <c r="B18" s="253"/>
      <c r="C18" s="254"/>
      <c r="D18" s="254"/>
      <c r="E18" s="256" t="s">
        <v>80</v>
      </c>
      <c r="F18" s="252" t="s">
        <v>730</v>
      </c>
      <c r="G18" s="252"/>
      <c r="H18" s="252"/>
      <c r="I18" s="252"/>
      <c r="J18" s="252"/>
      <c r="K18" s="250"/>
    </row>
    <row r="19" s="1" customFormat="1" ht="15" customHeight="1">
      <c r="B19" s="253"/>
      <c r="C19" s="254"/>
      <c r="D19" s="254"/>
      <c r="E19" s="256" t="s">
        <v>731</v>
      </c>
      <c r="F19" s="252" t="s">
        <v>732</v>
      </c>
      <c r="G19" s="252"/>
      <c r="H19" s="252"/>
      <c r="I19" s="252"/>
      <c r="J19" s="252"/>
      <c r="K19" s="250"/>
    </row>
    <row r="20" s="1" customFormat="1" ht="15" customHeight="1">
      <c r="B20" s="253"/>
      <c r="C20" s="254"/>
      <c r="D20" s="254"/>
      <c r="E20" s="256" t="s">
        <v>733</v>
      </c>
      <c r="F20" s="252" t="s">
        <v>734</v>
      </c>
      <c r="G20" s="252"/>
      <c r="H20" s="252"/>
      <c r="I20" s="252"/>
      <c r="J20" s="252"/>
      <c r="K20" s="250"/>
    </row>
    <row r="21" s="1" customFormat="1" ht="15" customHeight="1">
      <c r="B21" s="253"/>
      <c r="C21" s="254"/>
      <c r="D21" s="254"/>
      <c r="E21" s="256" t="s">
        <v>735</v>
      </c>
      <c r="F21" s="252" t="s">
        <v>736</v>
      </c>
      <c r="G21" s="252"/>
      <c r="H21" s="252"/>
      <c r="I21" s="252"/>
      <c r="J21" s="252"/>
      <c r="K21" s="250"/>
    </row>
    <row r="22" s="1" customFormat="1" ht="15" customHeight="1">
      <c r="B22" s="253"/>
      <c r="C22" s="254"/>
      <c r="D22" s="254"/>
      <c r="E22" s="256" t="s">
        <v>737</v>
      </c>
      <c r="F22" s="252" t="s">
        <v>738</v>
      </c>
      <c r="G22" s="252"/>
      <c r="H22" s="252"/>
      <c r="I22" s="252"/>
      <c r="J22" s="252"/>
      <c r="K22" s="250"/>
    </row>
    <row r="23" s="1" customFormat="1" ht="15" customHeight="1">
      <c r="B23" s="253"/>
      <c r="C23" s="254"/>
      <c r="D23" s="254"/>
      <c r="E23" s="256" t="s">
        <v>85</v>
      </c>
      <c r="F23" s="252" t="s">
        <v>739</v>
      </c>
      <c r="G23" s="252"/>
      <c r="H23" s="252"/>
      <c r="I23" s="252"/>
      <c r="J23" s="252"/>
      <c r="K23" s="250"/>
    </row>
    <row r="24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="1" customFormat="1" ht="15" customHeight="1">
      <c r="B25" s="253"/>
      <c r="C25" s="252" t="s">
        <v>740</v>
      </c>
      <c r="D25" s="252"/>
      <c r="E25" s="252"/>
      <c r="F25" s="252"/>
      <c r="G25" s="252"/>
      <c r="H25" s="252"/>
      <c r="I25" s="252"/>
      <c r="J25" s="252"/>
      <c r="K25" s="250"/>
    </row>
    <row r="26" s="1" customFormat="1" ht="15" customHeight="1">
      <c r="B26" s="253"/>
      <c r="C26" s="252" t="s">
        <v>741</v>
      </c>
      <c r="D26" s="252"/>
      <c r="E26" s="252"/>
      <c r="F26" s="252"/>
      <c r="G26" s="252"/>
      <c r="H26" s="252"/>
      <c r="I26" s="252"/>
      <c r="J26" s="252"/>
      <c r="K26" s="250"/>
    </row>
    <row r="27" s="1" customFormat="1" ht="15" customHeight="1">
      <c r="B27" s="253"/>
      <c r="C27" s="252"/>
      <c r="D27" s="252" t="s">
        <v>742</v>
      </c>
      <c r="E27" s="252"/>
      <c r="F27" s="252"/>
      <c r="G27" s="252"/>
      <c r="H27" s="252"/>
      <c r="I27" s="252"/>
      <c r="J27" s="252"/>
      <c r="K27" s="250"/>
    </row>
    <row r="28" s="1" customFormat="1" ht="15" customHeight="1">
      <c r="B28" s="253"/>
      <c r="C28" s="254"/>
      <c r="D28" s="252" t="s">
        <v>743</v>
      </c>
      <c r="E28" s="252"/>
      <c r="F28" s="252"/>
      <c r="G28" s="252"/>
      <c r="H28" s="252"/>
      <c r="I28" s="252"/>
      <c r="J28" s="252"/>
      <c r="K28" s="250"/>
    </row>
    <row r="29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="1" customFormat="1" ht="15" customHeight="1">
      <c r="B30" s="253"/>
      <c r="C30" s="254"/>
      <c r="D30" s="252" t="s">
        <v>744</v>
      </c>
      <c r="E30" s="252"/>
      <c r="F30" s="252"/>
      <c r="G30" s="252"/>
      <c r="H30" s="252"/>
      <c r="I30" s="252"/>
      <c r="J30" s="252"/>
      <c r="K30" s="250"/>
    </row>
    <row r="31" s="1" customFormat="1" ht="15" customHeight="1">
      <c r="B31" s="253"/>
      <c r="C31" s="254"/>
      <c r="D31" s="252" t="s">
        <v>745</v>
      </c>
      <c r="E31" s="252"/>
      <c r="F31" s="252"/>
      <c r="G31" s="252"/>
      <c r="H31" s="252"/>
      <c r="I31" s="252"/>
      <c r="J31" s="252"/>
      <c r="K31" s="250"/>
    </row>
    <row r="32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="1" customFormat="1" ht="15" customHeight="1">
      <c r="B33" s="253"/>
      <c r="C33" s="254"/>
      <c r="D33" s="252" t="s">
        <v>746</v>
      </c>
      <c r="E33" s="252"/>
      <c r="F33" s="252"/>
      <c r="G33" s="252"/>
      <c r="H33" s="252"/>
      <c r="I33" s="252"/>
      <c r="J33" s="252"/>
      <c r="K33" s="250"/>
    </row>
    <row r="34" s="1" customFormat="1" ht="15" customHeight="1">
      <c r="B34" s="253"/>
      <c r="C34" s="254"/>
      <c r="D34" s="252" t="s">
        <v>747</v>
      </c>
      <c r="E34" s="252"/>
      <c r="F34" s="252"/>
      <c r="G34" s="252"/>
      <c r="H34" s="252"/>
      <c r="I34" s="252"/>
      <c r="J34" s="252"/>
      <c r="K34" s="250"/>
    </row>
    <row r="35" s="1" customFormat="1" ht="15" customHeight="1">
      <c r="B35" s="253"/>
      <c r="C35" s="254"/>
      <c r="D35" s="252" t="s">
        <v>748</v>
      </c>
      <c r="E35" s="252"/>
      <c r="F35" s="252"/>
      <c r="G35" s="252"/>
      <c r="H35" s="252"/>
      <c r="I35" s="252"/>
      <c r="J35" s="252"/>
      <c r="K35" s="250"/>
    </row>
    <row r="36" s="1" customFormat="1" ht="15" customHeight="1">
      <c r="B36" s="253"/>
      <c r="C36" s="254"/>
      <c r="D36" s="252"/>
      <c r="E36" s="255" t="s">
        <v>118</v>
      </c>
      <c r="F36" s="252"/>
      <c r="G36" s="252" t="s">
        <v>749</v>
      </c>
      <c r="H36" s="252"/>
      <c r="I36" s="252"/>
      <c r="J36" s="252"/>
      <c r="K36" s="250"/>
    </row>
    <row r="37" s="1" customFormat="1" ht="30.75" customHeight="1">
      <c r="B37" s="253"/>
      <c r="C37" s="254"/>
      <c r="D37" s="252"/>
      <c r="E37" s="255" t="s">
        <v>750</v>
      </c>
      <c r="F37" s="252"/>
      <c r="G37" s="252" t="s">
        <v>751</v>
      </c>
      <c r="H37" s="252"/>
      <c r="I37" s="252"/>
      <c r="J37" s="252"/>
      <c r="K37" s="250"/>
    </row>
    <row r="38" s="1" customFormat="1" ht="15" customHeight="1">
      <c r="B38" s="253"/>
      <c r="C38" s="254"/>
      <c r="D38" s="252"/>
      <c r="E38" s="255" t="s">
        <v>55</v>
      </c>
      <c r="F38" s="252"/>
      <c r="G38" s="252" t="s">
        <v>752</v>
      </c>
      <c r="H38" s="252"/>
      <c r="I38" s="252"/>
      <c r="J38" s="252"/>
      <c r="K38" s="250"/>
    </row>
    <row r="39" s="1" customFormat="1" ht="15" customHeight="1">
      <c r="B39" s="253"/>
      <c r="C39" s="254"/>
      <c r="D39" s="252"/>
      <c r="E39" s="255" t="s">
        <v>56</v>
      </c>
      <c r="F39" s="252"/>
      <c r="G39" s="252" t="s">
        <v>753</v>
      </c>
      <c r="H39" s="252"/>
      <c r="I39" s="252"/>
      <c r="J39" s="252"/>
      <c r="K39" s="250"/>
    </row>
    <row r="40" s="1" customFormat="1" ht="15" customHeight="1">
      <c r="B40" s="253"/>
      <c r="C40" s="254"/>
      <c r="D40" s="252"/>
      <c r="E40" s="255" t="s">
        <v>119</v>
      </c>
      <c r="F40" s="252"/>
      <c r="G40" s="252" t="s">
        <v>754</v>
      </c>
      <c r="H40" s="252"/>
      <c r="I40" s="252"/>
      <c r="J40" s="252"/>
      <c r="K40" s="250"/>
    </row>
    <row r="41" s="1" customFormat="1" ht="15" customHeight="1">
      <c r="B41" s="253"/>
      <c r="C41" s="254"/>
      <c r="D41" s="252"/>
      <c r="E41" s="255" t="s">
        <v>120</v>
      </c>
      <c r="F41" s="252"/>
      <c r="G41" s="252" t="s">
        <v>755</v>
      </c>
      <c r="H41" s="252"/>
      <c r="I41" s="252"/>
      <c r="J41" s="252"/>
      <c r="K41" s="250"/>
    </row>
    <row r="42" s="1" customFormat="1" ht="15" customHeight="1">
      <c r="B42" s="253"/>
      <c r="C42" s="254"/>
      <c r="D42" s="252"/>
      <c r="E42" s="255" t="s">
        <v>756</v>
      </c>
      <c r="F42" s="252"/>
      <c r="G42" s="252" t="s">
        <v>757</v>
      </c>
      <c r="H42" s="252"/>
      <c r="I42" s="252"/>
      <c r="J42" s="252"/>
      <c r="K42" s="250"/>
    </row>
    <row r="43" s="1" customFormat="1" ht="15" customHeight="1">
      <c r="B43" s="253"/>
      <c r="C43" s="254"/>
      <c r="D43" s="252"/>
      <c r="E43" s="255"/>
      <c r="F43" s="252"/>
      <c r="G43" s="252" t="s">
        <v>758</v>
      </c>
      <c r="H43" s="252"/>
      <c r="I43" s="252"/>
      <c r="J43" s="252"/>
      <c r="K43" s="250"/>
    </row>
    <row r="44" s="1" customFormat="1" ht="15" customHeight="1">
      <c r="B44" s="253"/>
      <c r="C44" s="254"/>
      <c r="D44" s="252"/>
      <c r="E44" s="255" t="s">
        <v>759</v>
      </c>
      <c r="F44" s="252"/>
      <c r="G44" s="252" t="s">
        <v>760</v>
      </c>
      <c r="H44" s="252"/>
      <c r="I44" s="252"/>
      <c r="J44" s="252"/>
      <c r="K44" s="250"/>
    </row>
    <row r="45" s="1" customFormat="1" ht="15" customHeight="1">
      <c r="B45" s="253"/>
      <c r="C45" s="254"/>
      <c r="D45" s="252"/>
      <c r="E45" s="255" t="s">
        <v>122</v>
      </c>
      <c r="F45" s="252"/>
      <c r="G45" s="252" t="s">
        <v>761</v>
      </c>
      <c r="H45" s="252"/>
      <c r="I45" s="252"/>
      <c r="J45" s="252"/>
      <c r="K45" s="250"/>
    </row>
    <row r="46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="1" customFormat="1" ht="15" customHeight="1">
      <c r="B47" s="253"/>
      <c r="C47" s="254"/>
      <c r="D47" s="252" t="s">
        <v>762</v>
      </c>
      <c r="E47" s="252"/>
      <c r="F47" s="252"/>
      <c r="G47" s="252"/>
      <c r="H47" s="252"/>
      <c r="I47" s="252"/>
      <c r="J47" s="252"/>
      <c r="K47" s="250"/>
    </row>
    <row r="48" s="1" customFormat="1" ht="15" customHeight="1">
      <c r="B48" s="253"/>
      <c r="C48" s="254"/>
      <c r="D48" s="254"/>
      <c r="E48" s="252" t="s">
        <v>763</v>
      </c>
      <c r="F48" s="252"/>
      <c r="G48" s="252"/>
      <c r="H48" s="252"/>
      <c r="I48" s="252"/>
      <c r="J48" s="252"/>
      <c r="K48" s="250"/>
    </row>
    <row r="49" s="1" customFormat="1" ht="15" customHeight="1">
      <c r="B49" s="253"/>
      <c r="C49" s="254"/>
      <c r="D49" s="254"/>
      <c r="E49" s="252" t="s">
        <v>764</v>
      </c>
      <c r="F49" s="252"/>
      <c r="G49" s="252"/>
      <c r="H49" s="252"/>
      <c r="I49" s="252"/>
      <c r="J49" s="252"/>
      <c r="K49" s="250"/>
    </row>
    <row r="50" s="1" customFormat="1" ht="15" customHeight="1">
      <c r="B50" s="253"/>
      <c r="C50" s="254"/>
      <c r="D50" s="254"/>
      <c r="E50" s="252" t="s">
        <v>765</v>
      </c>
      <c r="F50" s="252"/>
      <c r="G50" s="252"/>
      <c r="H50" s="252"/>
      <c r="I50" s="252"/>
      <c r="J50" s="252"/>
      <c r="K50" s="250"/>
    </row>
    <row r="51" s="1" customFormat="1" ht="15" customHeight="1">
      <c r="B51" s="253"/>
      <c r="C51" s="254"/>
      <c r="D51" s="252" t="s">
        <v>766</v>
      </c>
      <c r="E51" s="252"/>
      <c r="F51" s="252"/>
      <c r="G51" s="252"/>
      <c r="H51" s="252"/>
      <c r="I51" s="252"/>
      <c r="J51" s="252"/>
      <c r="K51" s="250"/>
    </row>
    <row r="52" s="1" customFormat="1" ht="25.5" customHeight="1">
      <c r="B52" s="248"/>
      <c r="C52" s="249" t="s">
        <v>767</v>
      </c>
      <c r="D52" s="249"/>
      <c r="E52" s="249"/>
      <c r="F52" s="249"/>
      <c r="G52" s="249"/>
      <c r="H52" s="249"/>
      <c r="I52" s="249"/>
      <c r="J52" s="249"/>
      <c r="K52" s="250"/>
    </row>
    <row r="53" s="1" customFormat="1" ht="5.25" customHeight="1">
      <c r="B53" s="248"/>
      <c r="C53" s="251"/>
      <c r="D53" s="251"/>
      <c r="E53" s="251"/>
      <c r="F53" s="251"/>
      <c r="G53" s="251"/>
      <c r="H53" s="251"/>
      <c r="I53" s="251"/>
      <c r="J53" s="251"/>
      <c r="K53" s="250"/>
    </row>
    <row r="54" s="1" customFormat="1" ht="15" customHeight="1">
      <c r="B54" s="248"/>
      <c r="C54" s="252" t="s">
        <v>768</v>
      </c>
      <c r="D54" s="252"/>
      <c r="E54" s="252"/>
      <c r="F54" s="252"/>
      <c r="G54" s="252"/>
      <c r="H54" s="252"/>
      <c r="I54" s="252"/>
      <c r="J54" s="252"/>
      <c r="K54" s="250"/>
    </row>
    <row r="55" s="1" customFormat="1" ht="15" customHeight="1">
      <c r="B55" s="248"/>
      <c r="C55" s="252" t="s">
        <v>769</v>
      </c>
      <c r="D55" s="252"/>
      <c r="E55" s="252"/>
      <c r="F55" s="252"/>
      <c r="G55" s="252"/>
      <c r="H55" s="252"/>
      <c r="I55" s="252"/>
      <c r="J55" s="252"/>
      <c r="K55" s="250"/>
    </row>
    <row r="56" s="1" customFormat="1" ht="12.75" customHeight="1">
      <c r="B56" s="248"/>
      <c r="C56" s="252"/>
      <c r="D56" s="252"/>
      <c r="E56" s="252"/>
      <c r="F56" s="252"/>
      <c r="G56" s="252"/>
      <c r="H56" s="252"/>
      <c r="I56" s="252"/>
      <c r="J56" s="252"/>
      <c r="K56" s="250"/>
    </row>
    <row r="57" s="1" customFormat="1" ht="15" customHeight="1">
      <c r="B57" s="248"/>
      <c r="C57" s="252" t="s">
        <v>770</v>
      </c>
      <c r="D57" s="252"/>
      <c r="E57" s="252"/>
      <c r="F57" s="252"/>
      <c r="G57" s="252"/>
      <c r="H57" s="252"/>
      <c r="I57" s="252"/>
      <c r="J57" s="252"/>
      <c r="K57" s="250"/>
    </row>
    <row r="58" s="1" customFormat="1" ht="15" customHeight="1">
      <c r="B58" s="248"/>
      <c r="C58" s="254"/>
      <c r="D58" s="252" t="s">
        <v>771</v>
      </c>
      <c r="E58" s="252"/>
      <c r="F58" s="252"/>
      <c r="G58" s="252"/>
      <c r="H58" s="252"/>
      <c r="I58" s="252"/>
      <c r="J58" s="252"/>
      <c r="K58" s="250"/>
    </row>
    <row r="59" s="1" customFormat="1" ht="15" customHeight="1">
      <c r="B59" s="248"/>
      <c r="C59" s="254"/>
      <c r="D59" s="252" t="s">
        <v>772</v>
      </c>
      <c r="E59" s="252"/>
      <c r="F59" s="252"/>
      <c r="G59" s="252"/>
      <c r="H59" s="252"/>
      <c r="I59" s="252"/>
      <c r="J59" s="252"/>
      <c r="K59" s="250"/>
    </row>
    <row r="60" s="1" customFormat="1" ht="15" customHeight="1">
      <c r="B60" s="248"/>
      <c r="C60" s="254"/>
      <c r="D60" s="252" t="s">
        <v>773</v>
      </c>
      <c r="E60" s="252"/>
      <c r="F60" s="252"/>
      <c r="G60" s="252"/>
      <c r="H60" s="252"/>
      <c r="I60" s="252"/>
      <c r="J60" s="252"/>
      <c r="K60" s="250"/>
    </row>
    <row r="61" s="1" customFormat="1" ht="15" customHeight="1">
      <c r="B61" s="248"/>
      <c r="C61" s="254"/>
      <c r="D61" s="252" t="s">
        <v>774</v>
      </c>
      <c r="E61" s="252"/>
      <c r="F61" s="252"/>
      <c r="G61" s="252"/>
      <c r="H61" s="252"/>
      <c r="I61" s="252"/>
      <c r="J61" s="252"/>
      <c r="K61" s="250"/>
    </row>
    <row r="62" s="1" customFormat="1" ht="15" customHeight="1">
      <c r="B62" s="248"/>
      <c r="C62" s="254"/>
      <c r="D62" s="257" t="s">
        <v>775</v>
      </c>
      <c r="E62" s="257"/>
      <c r="F62" s="257"/>
      <c r="G62" s="257"/>
      <c r="H62" s="257"/>
      <c r="I62" s="257"/>
      <c r="J62" s="257"/>
      <c r="K62" s="250"/>
    </row>
    <row r="63" s="1" customFormat="1" ht="15" customHeight="1">
      <c r="B63" s="248"/>
      <c r="C63" s="254"/>
      <c r="D63" s="252" t="s">
        <v>776</v>
      </c>
      <c r="E63" s="252"/>
      <c r="F63" s="252"/>
      <c r="G63" s="252"/>
      <c r="H63" s="252"/>
      <c r="I63" s="252"/>
      <c r="J63" s="252"/>
      <c r="K63" s="250"/>
    </row>
    <row r="64" s="1" customFormat="1" ht="12.75" customHeight="1">
      <c r="B64" s="248"/>
      <c r="C64" s="254"/>
      <c r="D64" s="254"/>
      <c r="E64" s="258"/>
      <c r="F64" s="254"/>
      <c r="G64" s="254"/>
      <c r="H64" s="254"/>
      <c r="I64" s="254"/>
      <c r="J64" s="254"/>
      <c r="K64" s="250"/>
    </row>
    <row r="65" s="1" customFormat="1" ht="15" customHeight="1">
      <c r="B65" s="248"/>
      <c r="C65" s="254"/>
      <c r="D65" s="252" t="s">
        <v>777</v>
      </c>
      <c r="E65" s="252"/>
      <c r="F65" s="252"/>
      <c r="G65" s="252"/>
      <c r="H65" s="252"/>
      <c r="I65" s="252"/>
      <c r="J65" s="252"/>
      <c r="K65" s="250"/>
    </row>
    <row r="66" s="1" customFormat="1" ht="15" customHeight="1">
      <c r="B66" s="248"/>
      <c r="C66" s="254"/>
      <c r="D66" s="257" t="s">
        <v>778</v>
      </c>
      <c r="E66" s="257"/>
      <c r="F66" s="257"/>
      <c r="G66" s="257"/>
      <c r="H66" s="257"/>
      <c r="I66" s="257"/>
      <c r="J66" s="257"/>
      <c r="K66" s="250"/>
    </row>
    <row r="67" s="1" customFormat="1" ht="15" customHeight="1">
      <c r="B67" s="248"/>
      <c r="C67" s="254"/>
      <c r="D67" s="252" t="s">
        <v>779</v>
      </c>
      <c r="E67" s="252"/>
      <c r="F67" s="252"/>
      <c r="G67" s="252"/>
      <c r="H67" s="252"/>
      <c r="I67" s="252"/>
      <c r="J67" s="252"/>
      <c r="K67" s="250"/>
    </row>
    <row r="68" s="1" customFormat="1" ht="15" customHeight="1">
      <c r="B68" s="248"/>
      <c r="C68" s="254"/>
      <c r="D68" s="252" t="s">
        <v>780</v>
      </c>
      <c r="E68" s="252"/>
      <c r="F68" s="252"/>
      <c r="G68" s="252"/>
      <c r="H68" s="252"/>
      <c r="I68" s="252"/>
      <c r="J68" s="252"/>
      <c r="K68" s="250"/>
    </row>
    <row r="69" s="1" customFormat="1" ht="15" customHeight="1">
      <c r="B69" s="248"/>
      <c r="C69" s="254"/>
      <c r="D69" s="252" t="s">
        <v>781</v>
      </c>
      <c r="E69" s="252"/>
      <c r="F69" s="252"/>
      <c r="G69" s="252"/>
      <c r="H69" s="252"/>
      <c r="I69" s="252"/>
      <c r="J69" s="252"/>
      <c r="K69" s="250"/>
    </row>
    <row r="70" s="1" customFormat="1" ht="15" customHeight="1">
      <c r="B70" s="248"/>
      <c r="C70" s="254"/>
      <c r="D70" s="252" t="s">
        <v>782</v>
      </c>
      <c r="E70" s="252"/>
      <c r="F70" s="252"/>
      <c r="G70" s="252"/>
      <c r="H70" s="252"/>
      <c r="I70" s="252"/>
      <c r="J70" s="252"/>
      <c r="K70" s="250"/>
    </row>
    <row r="7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="1" customFormat="1" ht="45" customHeight="1">
      <c r="B75" s="267"/>
      <c r="C75" s="268" t="s">
        <v>783</v>
      </c>
      <c r="D75" s="268"/>
      <c r="E75" s="268"/>
      <c r="F75" s="268"/>
      <c r="G75" s="268"/>
      <c r="H75" s="268"/>
      <c r="I75" s="268"/>
      <c r="J75" s="268"/>
      <c r="K75" s="269"/>
    </row>
    <row r="76" s="1" customFormat="1" ht="17.25" customHeight="1">
      <c r="B76" s="267"/>
      <c r="C76" s="270" t="s">
        <v>784</v>
      </c>
      <c r="D76" s="270"/>
      <c r="E76" s="270"/>
      <c r="F76" s="270" t="s">
        <v>785</v>
      </c>
      <c r="G76" s="271"/>
      <c r="H76" s="270" t="s">
        <v>56</v>
      </c>
      <c r="I76" s="270" t="s">
        <v>59</v>
      </c>
      <c r="J76" s="270" t="s">
        <v>786</v>
      </c>
      <c r="K76" s="269"/>
    </row>
    <row r="77" s="1" customFormat="1" ht="17.25" customHeight="1">
      <c r="B77" s="267"/>
      <c r="C77" s="272" t="s">
        <v>787</v>
      </c>
      <c r="D77" s="272"/>
      <c r="E77" s="272"/>
      <c r="F77" s="273" t="s">
        <v>788</v>
      </c>
      <c r="G77" s="274"/>
      <c r="H77" s="272"/>
      <c r="I77" s="272"/>
      <c r="J77" s="272" t="s">
        <v>789</v>
      </c>
      <c r="K77" s="269"/>
    </row>
    <row r="78" s="1" customFormat="1" ht="5.25" customHeight="1">
      <c r="B78" s="267"/>
      <c r="C78" s="275"/>
      <c r="D78" s="275"/>
      <c r="E78" s="275"/>
      <c r="F78" s="275"/>
      <c r="G78" s="276"/>
      <c r="H78" s="275"/>
      <c r="I78" s="275"/>
      <c r="J78" s="275"/>
      <c r="K78" s="269"/>
    </row>
    <row r="79" s="1" customFormat="1" ht="15" customHeight="1">
      <c r="B79" s="267"/>
      <c r="C79" s="255" t="s">
        <v>55</v>
      </c>
      <c r="D79" s="277"/>
      <c r="E79" s="277"/>
      <c r="F79" s="278" t="s">
        <v>790</v>
      </c>
      <c r="G79" s="279"/>
      <c r="H79" s="255" t="s">
        <v>791</v>
      </c>
      <c r="I79" s="255" t="s">
        <v>792</v>
      </c>
      <c r="J79" s="255">
        <v>20</v>
      </c>
      <c r="K79" s="269"/>
    </row>
    <row r="80" s="1" customFormat="1" ht="15" customHeight="1">
      <c r="B80" s="267"/>
      <c r="C80" s="255" t="s">
        <v>793</v>
      </c>
      <c r="D80" s="255"/>
      <c r="E80" s="255"/>
      <c r="F80" s="278" t="s">
        <v>790</v>
      </c>
      <c r="G80" s="279"/>
      <c r="H80" s="255" t="s">
        <v>794</v>
      </c>
      <c r="I80" s="255" t="s">
        <v>792</v>
      </c>
      <c r="J80" s="255">
        <v>120</v>
      </c>
      <c r="K80" s="269"/>
    </row>
    <row r="81" s="1" customFormat="1" ht="15" customHeight="1">
      <c r="B81" s="280"/>
      <c r="C81" s="255" t="s">
        <v>795</v>
      </c>
      <c r="D81" s="255"/>
      <c r="E81" s="255"/>
      <c r="F81" s="278" t="s">
        <v>796</v>
      </c>
      <c r="G81" s="279"/>
      <c r="H81" s="255" t="s">
        <v>797</v>
      </c>
      <c r="I81" s="255" t="s">
        <v>792</v>
      </c>
      <c r="J81" s="255">
        <v>50</v>
      </c>
      <c r="K81" s="269"/>
    </row>
    <row r="82" s="1" customFormat="1" ht="15" customHeight="1">
      <c r="B82" s="280"/>
      <c r="C82" s="255" t="s">
        <v>798</v>
      </c>
      <c r="D82" s="255"/>
      <c r="E82" s="255"/>
      <c r="F82" s="278" t="s">
        <v>790</v>
      </c>
      <c r="G82" s="279"/>
      <c r="H82" s="255" t="s">
        <v>799</v>
      </c>
      <c r="I82" s="255" t="s">
        <v>800</v>
      </c>
      <c r="J82" s="255"/>
      <c r="K82" s="269"/>
    </row>
    <row r="83" s="1" customFormat="1" ht="15" customHeight="1">
      <c r="B83" s="280"/>
      <c r="C83" s="281" t="s">
        <v>801</v>
      </c>
      <c r="D83" s="281"/>
      <c r="E83" s="281"/>
      <c r="F83" s="282" t="s">
        <v>796</v>
      </c>
      <c r="G83" s="281"/>
      <c r="H83" s="281" t="s">
        <v>802</v>
      </c>
      <c r="I83" s="281" t="s">
        <v>792</v>
      </c>
      <c r="J83" s="281">
        <v>15</v>
      </c>
      <c r="K83" s="269"/>
    </row>
    <row r="84" s="1" customFormat="1" ht="15" customHeight="1">
      <c r="B84" s="280"/>
      <c r="C84" s="281" t="s">
        <v>803</v>
      </c>
      <c r="D84" s="281"/>
      <c r="E84" s="281"/>
      <c r="F84" s="282" t="s">
        <v>796</v>
      </c>
      <c r="G84" s="281"/>
      <c r="H84" s="281" t="s">
        <v>804</v>
      </c>
      <c r="I84" s="281" t="s">
        <v>792</v>
      </c>
      <c r="J84" s="281">
        <v>15</v>
      </c>
      <c r="K84" s="269"/>
    </row>
    <row r="85" s="1" customFormat="1" ht="15" customHeight="1">
      <c r="B85" s="280"/>
      <c r="C85" s="281" t="s">
        <v>805</v>
      </c>
      <c r="D85" s="281"/>
      <c r="E85" s="281"/>
      <c r="F85" s="282" t="s">
        <v>796</v>
      </c>
      <c r="G85" s="281"/>
      <c r="H85" s="281" t="s">
        <v>806</v>
      </c>
      <c r="I85" s="281" t="s">
        <v>792</v>
      </c>
      <c r="J85" s="281">
        <v>20</v>
      </c>
      <c r="K85" s="269"/>
    </row>
    <row r="86" s="1" customFormat="1" ht="15" customHeight="1">
      <c r="B86" s="280"/>
      <c r="C86" s="281" t="s">
        <v>807</v>
      </c>
      <c r="D86" s="281"/>
      <c r="E86" s="281"/>
      <c r="F86" s="282" t="s">
        <v>796</v>
      </c>
      <c r="G86" s="281"/>
      <c r="H86" s="281" t="s">
        <v>808</v>
      </c>
      <c r="I86" s="281" t="s">
        <v>792</v>
      </c>
      <c r="J86" s="281">
        <v>20</v>
      </c>
      <c r="K86" s="269"/>
    </row>
    <row r="87" s="1" customFormat="1" ht="15" customHeight="1">
      <c r="B87" s="280"/>
      <c r="C87" s="255" t="s">
        <v>809</v>
      </c>
      <c r="D87" s="255"/>
      <c r="E87" s="255"/>
      <c r="F87" s="278" t="s">
        <v>796</v>
      </c>
      <c r="G87" s="279"/>
      <c r="H87" s="255" t="s">
        <v>810</v>
      </c>
      <c r="I87" s="255" t="s">
        <v>792</v>
      </c>
      <c r="J87" s="255">
        <v>50</v>
      </c>
      <c r="K87" s="269"/>
    </row>
    <row r="88" s="1" customFormat="1" ht="15" customHeight="1">
      <c r="B88" s="280"/>
      <c r="C88" s="255" t="s">
        <v>811</v>
      </c>
      <c r="D88" s="255"/>
      <c r="E88" s="255"/>
      <c r="F88" s="278" t="s">
        <v>796</v>
      </c>
      <c r="G88" s="279"/>
      <c r="H88" s="255" t="s">
        <v>812</v>
      </c>
      <c r="I88" s="255" t="s">
        <v>792</v>
      </c>
      <c r="J88" s="255">
        <v>20</v>
      </c>
      <c r="K88" s="269"/>
    </row>
    <row r="89" s="1" customFormat="1" ht="15" customHeight="1">
      <c r="B89" s="280"/>
      <c r="C89" s="255" t="s">
        <v>813</v>
      </c>
      <c r="D89" s="255"/>
      <c r="E89" s="255"/>
      <c r="F89" s="278" t="s">
        <v>796</v>
      </c>
      <c r="G89" s="279"/>
      <c r="H89" s="255" t="s">
        <v>814</v>
      </c>
      <c r="I89" s="255" t="s">
        <v>792</v>
      </c>
      <c r="J89" s="255">
        <v>20</v>
      </c>
      <c r="K89" s="269"/>
    </row>
    <row r="90" s="1" customFormat="1" ht="15" customHeight="1">
      <c r="B90" s="280"/>
      <c r="C90" s="255" t="s">
        <v>815</v>
      </c>
      <c r="D90" s="255"/>
      <c r="E90" s="255"/>
      <c r="F90" s="278" t="s">
        <v>796</v>
      </c>
      <c r="G90" s="279"/>
      <c r="H90" s="255" t="s">
        <v>816</v>
      </c>
      <c r="I90" s="255" t="s">
        <v>792</v>
      </c>
      <c r="J90" s="255">
        <v>50</v>
      </c>
      <c r="K90" s="269"/>
    </row>
    <row r="91" s="1" customFormat="1" ht="15" customHeight="1">
      <c r="B91" s="280"/>
      <c r="C91" s="255" t="s">
        <v>817</v>
      </c>
      <c r="D91" s="255"/>
      <c r="E91" s="255"/>
      <c r="F91" s="278" t="s">
        <v>796</v>
      </c>
      <c r="G91" s="279"/>
      <c r="H91" s="255" t="s">
        <v>817</v>
      </c>
      <c r="I91" s="255" t="s">
        <v>792</v>
      </c>
      <c r="J91" s="255">
        <v>50</v>
      </c>
      <c r="K91" s="269"/>
    </row>
    <row r="92" s="1" customFormat="1" ht="15" customHeight="1">
      <c r="B92" s="280"/>
      <c r="C92" s="255" t="s">
        <v>818</v>
      </c>
      <c r="D92" s="255"/>
      <c r="E92" s="255"/>
      <c r="F92" s="278" t="s">
        <v>796</v>
      </c>
      <c r="G92" s="279"/>
      <c r="H92" s="255" t="s">
        <v>819</v>
      </c>
      <c r="I92" s="255" t="s">
        <v>792</v>
      </c>
      <c r="J92" s="255">
        <v>255</v>
      </c>
      <c r="K92" s="269"/>
    </row>
    <row r="93" s="1" customFormat="1" ht="15" customHeight="1">
      <c r="B93" s="280"/>
      <c r="C93" s="255" t="s">
        <v>820</v>
      </c>
      <c r="D93" s="255"/>
      <c r="E93" s="255"/>
      <c r="F93" s="278" t="s">
        <v>790</v>
      </c>
      <c r="G93" s="279"/>
      <c r="H93" s="255" t="s">
        <v>821</v>
      </c>
      <c r="I93" s="255" t="s">
        <v>822</v>
      </c>
      <c r="J93" s="255"/>
      <c r="K93" s="269"/>
    </row>
    <row r="94" s="1" customFormat="1" ht="15" customHeight="1">
      <c r="B94" s="280"/>
      <c r="C94" s="255" t="s">
        <v>823</v>
      </c>
      <c r="D94" s="255"/>
      <c r="E94" s="255"/>
      <c r="F94" s="278" t="s">
        <v>790</v>
      </c>
      <c r="G94" s="279"/>
      <c r="H94" s="255" t="s">
        <v>824</v>
      </c>
      <c r="I94" s="255" t="s">
        <v>825</v>
      </c>
      <c r="J94" s="255"/>
      <c r="K94" s="269"/>
    </row>
    <row r="95" s="1" customFormat="1" ht="15" customHeight="1">
      <c r="B95" s="280"/>
      <c r="C95" s="255" t="s">
        <v>826</v>
      </c>
      <c r="D95" s="255"/>
      <c r="E95" s="255"/>
      <c r="F95" s="278" t="s">
        <v>790</v>
      </c>
      <c r="G95" s="279"/>
      <c r="H95" s="255" t="s">
        <v>826</v>
      </c>
      <c r="I95" s="255" t="s">
        <v>825</v>
      </c>
      <c r="J95" s="255"/>
      <c r="K95" s="269"/>
    </row>
    <row r="96" s="1" customFormat="1" ht="15" customHeight="1">
      <c r="B96" s="280"/>
      <c r="C96" s="255" t="s">
        <v>40</v>
      </c>
      <c r="D96" s="255"/>
      <c r="E96" s="255"/>
      <c r="F96" s="278" t="s">
        <v>790</v>
      </c>
      <c r="G96" s="279"/>
      <c r="H96" s="255" t="s">
        <v>827</v>
      </c>
      <c r="I96" s="255" t="s">
        <v>825</v>
      </c>
      <c r="J96" s="255"/>
      <c r="K96" s="269"/>
    </row>
    <row r="97" s="1" customFormat="1" ht="15" customHeight="1">
      <c r="B97" s="280"/>
      <c r="C97" s="255" t="s">
        <v>50</v>
      </c>
      <c r="D97" s="255"/>
      <c r="E97" s="255"/>
      <c r="F97" s="278" t="s">
        <v>790</v>
      </c>
      <c r="G97" s="279"/>
      <c r="H97" s="255" t="s">
        <v>828</v>
      </c>
      <c r="I97" s="255" t="s">
        <v>825</v>
      </c>
      <c r="J97" s="255"/>
      <c r="K97" s="269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="1" customFormat="1" ht="45" customHeight="1">
      <c r="B102" s="267"/>
      <c r="C102" s="268" t="s">
        <v>829</v>
      </c>
      <c r="D102" s="268"/>
      <c r="E102" s="268"/>
      <c r="F102" s="268"/>
      <c r="G102" s="268"/>
      <c r="H102" s="268"/>
      <c r="I102" s="268"/>
      <c r="J102" s="268"/>
      <c r="K102" s="269"/>
    </row>
    <row r="103" s="1" customFormat="1" ht="17.25" customHeight="1">
      <c r="B103" s="267"/>
      <c r="C103" s="270" t="s">
        <v>784</v>
      </c>
      <c r="D103" s="270"/>
      <c r="E103" s="270"/>
      <c r="F103" s="270" t="s">
        <v>785</v>
      </c>
      <c r="G103" s="271"/>
      <c r="H103" s="270" t="s">
        <v>56</v>
      </c>
      <c r="I103" s="270" t="s">
        <v>59</v>
      </c>
      <c r="J103" s="270" t="s">
        <v>786</v>
      </c>
      <c r="K103" s="269"/>
    </row>
    <row r="104" s="1" customFormat="1" ht="17.25" customHeight="1">
      <c r="B104" s="267"/>
      <c r="C104" s="272" t="s">
        <v>787</v>
      </c>
      <c r="D104" s="272"/>
      <c r="E104" s="272"/>
      <c r="F104" s="273" t="s">
        <v>788</v>
      </c>
      <c r="G104" s="274"/>
      <c r="H104" s="272"/>
      <c r="I104" s="272"/>
      <c r="J104" s="272" t="s">
        <v>789</v>
      </c>
      <c r="K104" s="269"/>
    </row>
    <row r="105" s="1" customFormat="1" ht="5.25" customHeight="1">
      <c r="B105" s="267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="1" customFormat="1" ht="15" customHeight="1">
      <c r="B106" s="267"/>
      <c r="C106" s="255" t="s">
        <v>55</v>
      </c>
      <c r="D106" s="277"/>
      <c r="E106" s="277"/>
      <c r="F106" s="278" t="s">
        <v>790</v>
      </c>
      <c r="G106" s="255"/>
      <c r="H106" s="255" t="s">
        <v>830</v>
      </c>
      <c r="I106" s="255" t="s">
        <v>792</v>
      </c>
      <c r="J106" s="255">
        <v>20</v>
      </c>
      <c r="K106" s="269"/>
    </row>
    <row r="107" s="1" customFormat="1" ht="15" customHeight="1">
      <c r="B107" s="267"/>
      <c r="C107" s="255" t="s">
        <v>793</v>
      </c>
      <c r="D107" s="255"/>
      <c r="E107" s="255"/>
      <c r="F107" s="278" t="s">
        <v>790</v>
      </c>
      <c r="G107" s="255"/>
      <c r="H107" s="255" t="s">
        <v>830</v>
      </c>
      <c r="I107" s="255" t="s">
        <v>792</v>
      </c>
      <c r="J107" s="255">
        <v>120</v>
      </c>
      <c r="K107" s="269"/>
    </row>
    <row r="108" s="1" customFormat="1" ht="15" customHeight="1">
      <c r="B108" s="280"/>
      <c r="C108" s="255" t="s">
        <v>795</v>
      </c>
      <c r="D108" s="255"/>
      <c r="E108" s="255"/>
      <c r="F108" s="278" t="s">
        <v>796</v>
      </c>
      <c r="G108" s="255"/>
      <c r="H108" s="255" t="s">
        <v>830</v>
      </c>
      <c r="I108" s="255" t="s">
        <v>792</v>
      </c>
      <c r="J108" s="255">
        <v>50</v>
      </c>
      <c r="K108" s="269"/>
    </row>
    <row r="109" s="1" customFormat="1" ht="15" customHeight="1">
      <c r="B109" s="280"/>
      <c r="C109" s="255" t="s">
        <v>798</v>
      </c>
      <c r="D109" s="255"/>
      <c r="E109" s="255"/>
      <c r="F109" s="278" t="s">
        <v>790</v>
      </c>
      <c r="G109" s="255"/>
      <c r="H109" s="255" t="s">
        <v>830</v>
      </c>
      <c r="I109" s="255" t="s">
        <v>800</v>
      </c>
      <c r="J109" s="255"/>
      <c r="K109" s="269"/>
    </row>
    <row r="110" s="1" customFormat="1" ht="15" customHeight="1">
      <c r="B110" s="280"/>
      <c r="C110" s="255" t="s">
        <v>809</v>
      </c>
      <c r="D110" s="255"/>
      <c r="E110" s="255"/>
      <c r="F110" s="278" t="s">
        <v>796</v>
      </c>
      <c r="G110" s="255"/>
      <c r="H110" s="255" t="s">
        <v>830</v>
      </c>
      <c r="I110" s="255" t="s">
        <v>792</v>
      </c>
      <c r="J110" s="255">
        <v>50</v>
      </c>
      <c r="K110" s="269"/>
    </row>
    <row r="111" s="1" customFormat="1" ht="15" customHeight="1">
      <c r="B111" s="280"/>
      <c r="C111" s="255" t="s">
        <v>817</v>
      </c>
      <c r="D111" s="255"/>
      <c r="E111" s="255"/>
      <c r="F111" s="278" t="s">
        <v>796</v>
      </c>
      <c r="G111" s="255"/>
      <c r="H111" s="255" t="s">
        <v>830</v>
      </c>
      <c r="I111" s="255" t="s">
        <v>792</v>
      </c>
      <c r="J111" s="255">
        <v>50</v>
      </c>
      <c r="K111" s="269"/>
    </row>
    <row r="112" s="1" customFormat="1" ht="15" customHeight="1">
      <c r="B112" s="280"/>
      <c r="C112" s="255" t="s">
        <v>815</v>
      </c>
      <c r="D112" s="255"/>
      <c r="E112" s="255"/>
      <c r="F112" s="278" t="s">
        <v>796</v>
      </c>
      <c r="G112" s="255"/>
      <c r="H112" s="255" t="s">
        <v>830</v>
      </c>
      <c r="I112" s="255" t="s">
        <v>792</v>
      </c>
      <c r="J112" s="255">
        <v>50</v>
      </c>
      <c r="K112" s="269"/>
    </row>
    <row r="113" s="1" customFormat="1" ht="15" customHeight="1">
      <c r="B113" s="280"/>
      <c r="C113" s="255" t="s">
        <v>55</v>
      </c>
      <c r="D113" s="255"/>
      <c r="E113" s="255"/>
      <c r="F113" s="278" t="s">
        <v>790</v>
      </c>
      <c r="G113" s="255"/>
      <c r="H113" s="255" t="s">
        <v>831</v>
      </c>
      <c r="I113" s="255" t="s">
        <v>792</v>
      </c>
      <c r="J113" s="255">
        <v>20</v>
      </c>
      <c r="K113" s="269"/>
    </row>
    <row r="114" s="1" customFormat="1" ht="15" customHeight="1">
      <c r="B114" s="280"/>
      <c r="C114" s="255" t="s">
        <v>832</v>
      </c>
      <c r="D114" s="255"/>
      <c r="E114" s="255"/>
      <c r="F114" s="278" t="s">
        <v>790</v>
      </c>
      <c r="G114" s="255"/>
      <c r="H114" s="255" t="s">
        <v>833</v>
      </c>
      <c r="I114" s="255" t="s">
        <v>792</v>
      </c>
      <c r="J114" s="255">
        <v>120</v>
      </c>
      <c r="K114" s="269"/>
    </row>
    <row r="115" s="1" customFormat="1" ht="15" customHeight="1">
      <c r="B115" s="280"/>
      <c r="C115" s="255" t="s">
        <v>40</v>
      </c>
      <c r="D115" s="255"/>
      <c r="E115" s="255"/>
      <c r="F115" s="278" t="s">
        <v>790</v>
      </c>
      <c r="G115" s="255"/>
      <c r="H115" s="255" t="s">
        <v>834</v>
      </c>
      <c r="I115" s="255" t="s">
        <v>825</v>
      </c>
      <c r="J115" s="255"/>
      <c r="K115" s="269"/>
    </row>
    <row r="116" s="1" customFormat="1" ht="15" customHeight="1">
      <c r="B116" s="280"/>
      <c r="C116" s="255" t="s">
        <v>50</v>
      </c>
      <c r="D116" s="255"/>
      <c r="E116" s="255"/>
      <c r="F116" s="278" t="s">
        <v>790</v>
      </c>
      <c r="G116" s="255"/>
      <c r="H116" s="255" t="s">
        <v>835</v>
      </c>
      <c r="I116" s="255" t="s">
        <v>825</v>
      </c>
      <c r="J116" s="255"/>
      <c r="K116" s="269"/>
    </row>
    <row r="117" s="1" customFormat="1" ht="15" customHeight="1">
      <c r="B117" s="280"/>
      <c r="C117" s="255" t="s">
        <v>59</v>
      </c>
      <c r="D117" s="255"/>
      <c r="E117" s="255"/>
      <c r="F117" s="278" t="s">
        <v>790</v>
      </c>
      <c r="G117" s="255"/>
      <c r="H117" s="255" t="s">
        <v>836</v>
      </c>
      <c r="I117" s="255" t="s">
        <v>837</v>
      </c>
      <c r="J117" s="255"/>
      <c r="K117" s="269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6" t="s">
        <v>838</v>
      </c>
      <c r="D122" s="246"/>
      <c r="E122" s="246"/>
      <c r="F122" s="246"/>
      <c r="G122" s="246"/>
      <c r="H122" s="246"/>
      <c r="I122" s="246"/>
      <c r="J122" s="246"/>
      <c r="K122" s="297"/>
    </row>
    <row r="123" s="1" customFormat="1" ht="17.25" customHeight="1">
      <c r="B123" s="298"/>
      <c r="C123" s="270" t="s">
        <v>784</v>
      </c>
      <c r="D123" s="270"/>
      <c r="E123" s="270"/>
      <c r="F123" s="270" t="s">
        <v>785</v>
      </c>
      <c r="G123" s="271"/>
      <c r="H123" s="270" t="s">
        <v>56</v>
      </c>
      <c r="I123" s="270" t="s">
        <v>59</v>
      </c>
      <c r="J123" s="270" t="s">
        <v>786</v>
      </c>
      <c r="K123" s="299"/>
    </row>
    <row r="124" s="1" customFormat="1" ht="17.25" customHeight="1">
      <c r="B124" s="298"/>
      <c r="C124" s="272" t="s">
        <v>787</v>
      </c>
      <c r="D124" s="272"/>
      <c r="E124" s="272"/>
      <c r="F124" s="273" t="s">
        <v>788</v>
      </c>
      <c r="G124" s="274"/>
      <c r="H124" s="272"/>
      <c r="I124" s="272"/>
      <c r="J124" s="272" t="s">
        <v>789</v>
      </c>
      <c r="K124" s="299"/>
    </row>
    <row r="125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="1" customFormat="1" ht="15" customHeight="1">
      <c r="B126" s="300"/>
      <c r="C126" s="255" t="s">
        <v>793</v>
      </c>
      <c r="D126" s="277"/>
      <c r="E126" s="277"/>
      <c r="F126" s="278" t="s">
        <v>790</v>
      </c>
      <c r="G126" s="255"/>
      <c r="H126" s="255" t="s">
        <v>830</v>
      </c>
      <c r="I126" s="255" t="s">
        <v>792</v>
      </c>
      <c r="J126" s="255">
        <v>120</v>
      </c>
      <c r="K126" s="303"/>
    </row>
    <row r="127" s="1" customFormat="1" ht="15" customHeight="1">
      <c r="B127" s="300"/>
      <c r="C127" s="255" t="s">
        <v>839</v>
      </c>
      <c r="D127" s="255"/>
      <c r="E127" s="255"/>
      <c r="F127" s="278" t="s">
        <v>790</v>
      </c>
      <c r="G127" s="255"/>
      <c r="H127" s="255" t="s">
        <v>840</v>
      </c>
      <c r="I127" s="255" t="s">
        <v>792</v>
      </c>
      <c r="J127" s="255" t="s">
        <v>841</v>
      </c>
      <c r="K127" s="303"/>
    </row>
    <row r="128" s="1" customFormat="1" ht="15" customHeight="1">
      <c r="B128" s="300"/>
      <c r="C128" s="255" t="s">
        <v>85</v>
      </c>
      <c r="D128" s="255"/>
      <c r="E128" s="255"/>
      <c r="F128" s="278" t="s">
        <v>790</v>
      </c>
      <c r="G128" s="255"/>
      <c r="H128" s="255" t="s">
        <v>842</v>
      </c>
      <c r="I128" s="255" t="s">
        <v>792</v>
      </c>
      <c r="J128" s="255" t="s">
        <v>841</v>
      </c>
      <c r="K128" s="303"/>
    </row>
    <row r="129" s="1" customFormat="1" ht="15" customHeight="1">
      <c r="B129" s="300"/>
      <c r="C129" s="255" t="s">
        <v>801</v>
      </c>
      <c r="D129" s="255"/>
      <c r="E129" s="255"/>
      <c r="F129" s="278" t="s">
        <v>796</v>
      </c>
      <c r="G129" s="255"/>
      <c r="H129" s="255" t="s">
        <v>802</v>
      </c>
      <c r="I129" s="255" t="s">
        <v>792</v>
      </c>
      <c r="J129" s="255">
        <v>15</v>
      </c>
      <c r="K129" s="303"/>
    </row>
    <row r="130" s="1" customFormat="1" ht="15" customHeight="1">
      <c r="B130" s="300"/>
      <c r="C130" s="281" t="s">
        <v>803</v>
      </c>
      <c r="D130" s="281"/>
      <c r="E130" s="281"/>
      <c r="F130" s="282" t="s">
        <v>796</v>
      </c>
      <c r="G130" s="281"/>
      <c r="H130" s="281" t="s">
        <v>804</v>
      </c>
      <c r="I130" s="281" t="s">
        <v>792</v>
      </c>
      <c r="J130" s="281">
        <v>15</v>
      </c>
      <c r="K130" s="303"/>
    </row>
    <row r="131" s="1" customFormat="1" ht="15" customHeight="1">
      <c r="B131" s="300"/>
      <c r="C131" s="281" t="s">
        <v>805</v>
      </c>
      <c r="D131" s="281"/>
      <c r="E131" s="281"/>
      <c r="F131" s="282" t="s">
        <v>796</v>
      </c>
      <c r="G131" s="281"/>
      <c r="H131" s="281" t="s">
        <v>806</v>
      </c>
      <c r="I131" s="281" t="s">
        <v>792</v>
      </c>
      <c r="J131" s="281">
        <v>20</v>
      </c>
      <c r="K131" s="303"/>
    </row>
    <row r="132" s="1" customFormat="1" ht="15" customHeight="1">
      <c r="B132" s="300"/>
      <c r="C132" s="281" t="s">
        <v>807</v>
      </c>
      <c r="D132" s="281"/>
      <c r="E132" s="281"/>
      <c r="F132" s="282" t="s">
        <v>796</v>
      </c>
      <c r="G132" s="281"/>
      <c r="H132" s="281" t="s">
        <v>808</v>
      </c>
      <c r="I132" s="281" t="s">
        <v>792</v>
      </c>
      <c r="J132" s="281">
        <v>20</v>
      </c>
      <c r="K132" s="303"/>
    </row>
    <row r="133" s="1" customFormat="1" ht="15" customHeight="1">
      <c r="B133" s="300"/>
      <c r="C133" s="255" t="s">
        <v>795</v>
      </c>
      <c r="D133" s="255"/>
      <c r="E133" s="255"/>
      <c r="F133" s="278" t="s">
        <v>796</v>
      </c>
      <c r="G133" s="255"/>
      <c r="H133" s="255" t="s">
        <v>830</v>
      </c>
      <c r="I133" s="255" t="s">
        <v>792</v>
      </c>
      <c r="J133" s="255">
        <v>50</v>
      </c>
      <c r="K133" s="303"/>
    </row>
    <row r="134" s="1" customFormat="1" ht="15" customHeight="1">
      <c r="B134" s="300"/>
      <c r="C134" s="255" t="s">
        <v>809</v>
      </c>
      <c r="D134" s="255"/>
      <c r="E134" s="255"/>
      <c r="F134" s="278" t="s">
        <v>796</v>
      </c>
      <c r="G134" s="255"/>
      <c r="H134" s="255" t="s">
        <v>830</v>
      </c>
      <c r="I134" s="255" t="s">
        <v>792</v>
      </c>
      <c r="J134" s="255">
        <v>50</v>
      </c>
      <c r="K134" s="303"/>
    </row>
    <row r="135" s="1" customFormat="1" ht="15" customHeight="1">
      <c r="B135" s="300"/>
      <c r="C135" s="255" t="s">
        <v>815</v>
      </c>
      <c r="D135" s="255"/>
      <c r="E135" s="255"/>
      <c r="F135" s="278" t="s">
        <v>796</v>
      </c>
      <c r="G135" s="255"/>
      <c r="H135" s="255" t="s">
        <v>830</v>
      </c>
      <c r="I135" s="255" t="s">
        <v>792</v>
      </c>
      <c r="J135" s="255">
        <v>50</v>
      </c>
      <c r="K135" s="303"/>
    </row>
    <row r="136" s="1" customFormat="1" ht="15" customHeight="1">
      <c r="B136" s="300"/>
      <c r="C136" s="255" t="s">
        <v>817</v>
      </c>
      <c r="D136" s="255"/>
      <c r="E136" s="255"/>
      <c r="F136" s="278" t="s">
        <v>796</v>
      </c>
      <c r="G136" s="255"/>
      <c r="H136" s="255" t="s">
        <v>830</v>
      </c>
      <c r="I136" s="255" t="s">
        <v>792</v>
      </c>
      <c r="J136" s="255">
        <v>50</v>
      </c>
      <c r="K136" s="303"/>
    </row>
    <row r="137" s="1" customFormat="1" ht="15" customHeight="1">
      <c r="B137" s="300"/>
      <c r="C137" s="255" t="s">
        <v>818</v>
      </c>
      <c r="D137" s="255"/>
      <c r="E137" s="255"/>
      <c r="F137" s="278" t="s">
        <v>796</v>
      </c>
      <c r="G137" s="255"/>
      <c r="H137" s="255" t="s">
        <v>843</v>
      </c>
      <c r="I137" s="255" t="s">
        <v>792</v>
      </c>
      <c r="J137" s="255">
        <v>255</v>
      </c>
      <c r="K137" s="303"/>
    </row>
    <row r="138" s="1" customFormat="1" ht="15" customHeight="1">
      <c r="B138" s="300"/>
      <c r="C138" s="255" t="s">
        <v>820</v>
      </c>
      <c r="D138" s="255"/>
      <c r="E138" s="255"/>
      <c r="F138" s="278" t="s">
        <v>790</v>
      </c>
      <c r="G138" s="255"/>
      <c r="H138" s="255" t="s">
        <v>844</v>
      </c>
      <c r="I138" s="255" t="s">
        <v>822</v>
      </c>
      <c r="J138" s="255"/>
      <c r="K138" s="303"/>
    </row>
    <row r="139" s="1" customFormat="1" ht="15" customHeight="1">
      <c r="B139" s="300"/>
      <c r="C139" s="255" t="s">
        <v>823</v>
      </c>
      <c r="D139" s="255"/>
      <c r="E139" s="255"/>
      <c r="F139" s="278" t="s">
        <v>790</v>
      </c>
      <c r="G139" s="255"/>
      <c r="H139" s="255" t="s">
        <v>845</v>
      </c>
      <c r="I139" s="255" t="s">
        <v>825</v>
      </c>
      <c r="J139" s="255"/>
      <c r="K139" s="303"/>
    </row>
    <row r="140" s="1" customFormat="1" ht="15" customHeight="1">
      <c r="B140" s="300"/>
      <c r="C140" s="255" t="s">
        <v>826</v>
      </c>
      <c r="D140" s="255"/>
      <c r="E140" s="255"/>
      <c r="F140" s="278" t="s">
        <v>790</v>
      </c>
      <c r="G140" s="255"/>
      <c r="H140" s="255" t="s">
        <v>826</v>
      </c>
      <c r="I140" s="255" t="s">
        <v>825</v>
      </c>
      <c r="J140" s="255"/>
      <c r="K140" s="303"/>
    </row>
    <row r="141" s="1" customFormat="1" ht="15" customHeight="1">
      <c r="B141" s="300"/>
      <c r="C141" s="255" t="s">
        <v>40</v>
      </c>
      <c r="D141" s="255"/>
      <c r="E141" s="255"/>
      <c r="F141" s="278" t="s">
        <v>790</v>
      </c>
      <c r="G141" s="255"/>
      <c r="H141" s="255" t="s">
        <v>846</v>
      </c>
      <c r="I141" s="255" t="s">
        <v>825</v>
      </c>
      <c r="J141" s="255"/>
      <c r="K141" s="303"/>
    </row>
    <row r="142" s="1" customFormat="1" ht="15" customHeight="1">
      <c r="B142" s="300"/>
      <c r="C142" s="255" t="s">
        <v>847</v>
      </c>
      <c r="D142" s="255"/>
      <c r="E142" s="255"/>
      <c r="F142" s="278" t="s">
        <v>790</v>
      </c>
      <c r="G142" s="255"/>
      <c r="H142" s="255" t="s">
        <v>848</v>
      </c>
      <c r="I142" s="255" t="s">
        <v>825</v>
      </c>
      <c r="J142" s="255"/>
      <c r="K142" s="303"/>
    </row>
    <row r="143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="1" customFormat="1" ht="45" customHeight="1">
      <c r="B147" s="267"/>
      <c r="C147" s="268" t="s">
        <v>849</v>
      </c>
      <c r="D147" s="268"/>
      <c r="E147" s="268"/>
      <c r="F147" s="268"/>
      <c r="G147" s="268"/>
      <c r="H147" s="268"/>
      <c r="I147" s="268"/>
      <c r="J147" s="268"/>
      <c r="K147" s="269"/>
    </row>
    <row r="148" s="1" customFormat="1" ht="17.25" customHeight="1">
      <c r="B148" s="267"/>
      <c r="C148" s="270" t="s">
        <v>784</v>
      </c>
      <c r="D148" s="270"/>
      <c r="E148" s="270"/>
      <c r="F148" s="270" t="s">
        <v>785</v>
      </c>
      <c r="G148" s="271"/>
      <c r="H148" s="270" t="s">
        <v>56</v>
      </c>
      <c r="I148" s="270" t="s">
        <v>59</v>
      </c>
      <c r="J148" s="270" t="s">
        <v>786</v>
      </c>
      <c r="K148" s="269"/>
    </row>
    <row r="149" s="1" customFormat="1" ht="17.25" customHeight="1">
      <c r="B149" s="267"/>
      <c r="C149" s="272" t="s">
        <v>787</v>
      </c>
      <c r="D149" s="272"/>
      <c r="E149" s="272"/>
      <c r="F149" s="273" t="s">
        <v>788</v>
      </c>
      <c r="G149" s="274"/>
      <c r="H149" s="272"/>
      <c r="I149" s="272"/>
      <c r="J149" s="272" t="s">
        <v>789</v>
      </c>
      <c r="K149" s="269"/>
    </row>
    <row r="150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="1" customFormat="1" ht="15" customHeight="1">
      <c r="B151" s="280"/>
      <c r="C151" s="307" t="s">
        <v>793</v>
      </c>
      <c r="D151" s="255"/>
      <c r="E151" s="255"/>
      <c r="F151" s="308" t="s">
        <v>790</v>
      </c>
      <c r="G151" s="255"/>
      <c r="H151" s="307" t="s">
        <v>830</v>
      </c>
      <c r="I151" s="307" t="s">
        <v>792</v>
      </c>
      <c r="J151" s="307">
        <v>120</v>
      </c>
      <c r="K151" s="303"/>
    </row>
    <row r="152" s="1" customFormat="1" ht="15" customHeight="1">
      <c r="B152" s="280"/>
      <c r="C152" s="307" t="s">
        <v>839</v>
      </c>
      <c r="D152" s="255"/>
      <c r="E152" s="255"/>
      <c r="F152" s="308" t="s">
        <v>790</v>
      </c>
      <c r="G152" s="255"/>
      <c r="H152" s="307" t="s">
        <v>850</v>
      </c>
      <c r="I152" s="307" t="s">
        <v>792</v>
      </c>
      <c r="J152" s="307" t="s">
        <v>841</v>
      </c>
      <c r="K152" s="303"/>
    </row>
    <row r="153" s="1" customFormat="1" ht="15" customHeight="1">
      <c r="B153" s="280"/>
      <c r="C153" s="307" t="s">
        <v>85</v>
      </c>
      <c r="D153" s="255"/>
      <c r="E153" s="255"/>
      <c r="F153" s="308" t="s">
        <v>790</v>
      </c>
      <c r="G153" s="255"/>
      <c r="H153" s="307" t="s">
        <v>851</v>
      </c>
      <c r="I153" s="307" t="s">
        <v>792</v>
      </c>
      <c r="J153" s="307" t="s">
        <v>841</v>
      </c>
      <c r="K153" s="303"/>
    </row>
    <row r="154" s="1" customFormat="1" ht="15" customHeight="1">
      <c r="B154" s="280"/>
      <c r="C154" s="307" t="s">
        <v>795</v>
      </c>
      <c r="D154" s="255"/>
      <c r="E154" s="255"/>
      <c r="F154" s="308" t="s">
        <v>796</v>
      </c>
      <c r="G154" s="255"/>
      <c r="H154" s="307" t="s">
        <v>830</v>
      </c>
      <c r="I154" s="307" t="s">
        <v>792</v>
      </c>
      <c r="J154" s="307">
        <v>50</v>
      </c>
      <c r="K154" s="303"/>
    </row>
    <row r="155" s="1" customFormat="1" ht="15" customHeight="1">
      <c r="B155" s="280"/>
      <c r="C155" s="307" t="s">
        <v>798</v>
      </c>
      <c r="D155" s="255"/>
      <c r="E155" s="255"/>
      <c r="F155" s="308" t="s">
        <v>790</v>
      </c>
      <c r="G155" s="255"/>
      <c r="H155" s="307" t="s">
        <v>830</v>
      </c>
      <c r="I155" s="307" t="s">
        <v>800</v>
      </c>
      <c r="J155" s="307"/>
      <c r="K155" s="303"/>
    </row>
    <row r="156" s="1" customFormat="1" ht="15" customHeight="1">
      <c r="B156" s="280"/>
      <c r="C156" s="307" t="s">
        <v>809</v>
      </c>
      <c r="D156" s="255"/>
      <c r="E156" s="255"/>
      <c r="F156" s="308" t="s">
        <v>796</v>
      </c>
      <c r="G156" s="255"/>
      <c r="H156" s="307" t="s">
        <v>830</v>
      </c>
      <c r="I156" s="307" t="s">
        <v>792</v>
      </c>
      <c r="J156" s="307">
        <v>50</v>
      </c>
      <c r="K156" s="303"/>
    </row>
    <row r="157" s="1" customFormat="1" ht="15" customHeight="1">
      <c r="B157" s="280"/>
      <c r="C157" s="307" t="s">
        <v>817</v>
      </c>
      <c r="D157" s="255"/>
      <c r="E157" s="255"/>
      <c r="F157" s="308" t="s">
        <v>796</v>
      </c>
      <c r="G157" s="255"/>
      <c r="H157" s="307" t="s">
        <v>830</v>
      </c>
      <c r="I157" s="307" t="s">
        <v>792</v>
      </c>
      <c r="J157" s="307">
        <v>50</v>
      </c>
      <c r="K157" s="303"/>
    </row>
    <row r="158" s="1" customFormat="1" ht="15" customHeight="1">
      <c r="B158" s="280"/>
      <c r="C158" s="307" t="s">
        <v>815</v>
      </c>
      <c r="D158" s="255"/>
      <c r="E158" s="255"/>
      <c r="F158" s="308" t="s">
        <v>796</v>
      </c>
      <c r="G158" s="255"/>
      <c r="H158" s="307" t="s">
        <v>830</v>
      </c>
      <c r="I158" s="307" t="s">
        <v>792</v>
      </c>
      <c r="J158" s="307">
        <v>50</v>
      </c>
      <c r="K158" s="303"/>
    </row>
    <row r="159" s="1" customFormat="1" ht="15" customHeight="1">
      <c r="B159" s="280"/>
      <c r="C159" s="307" t="s">
        <v>114</v>
      </c>
      <c r="D159" s="255"/>
      <c r="E159" s="255"/>
      <c r="F159" s="308" t="s">
        <v>790</v>
      </c>
      <c r="G159" s="255"/>
      <c r="H159" s="307" t="s">
        <v>852</v>
      </c>
      <c r="I159" s="307" t="s">
        <v>792</v>
      </c>
      <c r="J159" s="307" t="s">
        <v>853</v>
      </c>
      <c r="K159" s="303"/>
    </row>
    <row r="160" s="1" customFormat="1" ht="15" customHeight="1">
      <c r="B160" s="280"/>
      <c r="C160" s="307" t="s">
        <v>854</v>
      </c>
      <c r="D160" s="255"/>
      <c r="E160" s="255"/>
      <c r="F160" s="308" t="s">
        <v>790</v>
      </c>
      <c r="G160" s="255"/>
      <c r="H160" s="307" t="s">
        <v>855</v>
      </c>
      <c r="I160" s="307" t="s">
        <v>825</v>
      </c>
      <c r="J160" s="307"/>
      <c r="K160" s="303"/>
    </row>
    <row r="16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="1" customFormat="1" ht="45" customHeight="1">
      <c r="B165" s="245"/>
      <c r="C165" s="246" t="s">
        <v>856</v>
      </c>
      <c r="D165" s="246"/>
      <c r="E165" s="246"/>
      <c r="F165" s="246"/>
      <c r="G165" s="246"/>
      <c r="H165" s="246"/>
      <c r="I165" s="246"/>
      <c r="J165" s="246"/>
      <c r="K165" s="247"/>
    </row>
    <row r="166" s="1" customFormat="1" ht="17.25" customHeight="1">
      <c r="B166" s="245"/>
      <c r="C166" s="270" t="s">
        <v>784</v>
      </c>
      <c r="D166" s="270"/>
      <c r="E166" s="270"/>
      <c r="F166" s="270" t="s">
        <v>785</v>
      </c>
      <c r="G166" s="312"/>
      <c r="H166" s="313" t="s">
        <v>56</v>
      </c>
      <c r="I166" s="313" t="s">
        <v>59</v>
      </c>
      <c r="J166" s="270" t="s">
        <v>786</v>
      </c>
      <c r="K166" s="247"/>
    </row>
    <row r="167" s="1" customFormat="1" ht="17.25" customHeight="1">
      <c r="B167" s="248"/>
      <c r="C167" s="272" t="s">
        <v>787</v>
      </c>
      <c r="D167" s="272"/>
      <c r="E167" s="272"/>
      <c r="F167" s="273" t="s">
        <v>788</v>
      </c>
      <c r="G167" s="314"/>
      <c r="H167" s="315"/>
      <c r="I167" s="315"/>
      <c r="J167" s="272" t="s">
        <v>789</v>
      </c>
      <c r="K167" s="250"/>
    </row>
    <row r="168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="1" customFormat="1" ht="15" customHeight="1">
      <c r="B169" s="280"/>
      <c r="C169" s="255" t="s">
        <v>793</v>
      </c>
      <c r="D169" s="255"/>
      <c r="E169" s="255"/>
      <c r="F169" s="278" t="s">
        <v>790</v>
      </c>
      <c r="G169" s="255"/>
      <c r="H169" s="255" t="s">
        <v>830</v>
      </c>
      <c r="I169" s="255" t="s">
        <v>792</v>
      </c>
      <c r="J169" s="255">
        <v>120</v>
      </c>
      <c r="K169" s="303"/>
    </row>
    <row r="170" s="1" customFormat="1" ht="15" customHeight="1">
      <c r="B170" s="280"/>
      <c r="C170" s="255" t="s">
        <v>839</v>
      </c>
      <c r="D170" s="255"/>
      <c r="E170" s="255"/>
      <c r="F170" s="278" t="s">
        <v>790</v>
      </c>
      <c r="G170" s="255"/>
      <c r="H170" s="255" t="s">
        <v>840</v>
      </c>
      <c r="I170" s="255" t="s">
        <v>792</v>
      </c>
      <c r="J170" s="255" t="s">
        <v>841</v>
      </c>
      <c r="K170" s="303"/>
    </row>
    <row r="171" s="1" customFormat="1" ht="15" customHeight="1">
      <c r="B171" s="280"/>
      <c r="C171" s="255" t="s">
        <v>85</v>
      </c>
      <c r="D171" s="255"/>
      <c r="E171" s="255"/>
      <c r="F171" s="278" t="s">
        <v>790</v>
      </c>
      <c r="G171" s="255"/>
      <c r="H171" s="255" t="s">
        <v>857</v>
      </c>
      <c r="I171" s="255" t="s">
        <v>792</v>
      </c>
      <c r="J171" s="255" t="s">
        <v>841</v>
      </c>
      <c r="K171" s="303"/>
    </row>
    <row r="172" s="1" customFormat="1" ht="15" customHeight="1">
      <c r="B172" s="280"/>
      <c r="C172" s="255" t="s">
        <v>795</v>
      </c>
      <c r="D172" s="255"/>
      <c r="E172" s="255"/>
      <c r="F172" s="278" t="s">
        <v>796</v>
      </c>
      <c r="G172" s="255"/>
      <c r="H172" s="255" t="s">
        <v>857</v>
      </c>
      <c r="I172" s="255" t="s">
        <v>792</v>
      </c>
      <c r="J172" s="255">
        <v>50</v>
      </c>
      <c r="K172" s="303"/>
    </row>
    <row r="173" s="1" customFormat="1" ht="15" customHeight="1">
      <c r="B173" s="280"/>
      <c r="C173" s="255" t="s">
        <v>798</v>
      </c>
      <c r="D173" s="255"/>
      <c r="E173" s="255"/>
      <c r="F173" s="278" t="s">
        <v>790</v>
      </c>
      <c r="G173" s="255"/>
      <c r="H173" s="255" t="s">
        <v>857</v>
      </c>
      <c r="I173" s="255" t="s">
        <v>800</v>
      </c>
      <c r="J173" s="255"/>
      <c r="K173" s="303"/>
    </row>
    <row r="174" s="1" customFormat="1" ht="15" customHeight="1">
      <c r="B174" s="280"/>
      <c r="C174" s="255" t="s">
        <v>809</v>
      </c>
      <c r="D174" s="255"/>
      <c r="E174" s="255"/>
      <c r="F174" s="278" t="s">
        <v>796</v>
      </c>
      <c r="G174" s="255"/>
      <c r="H174" s="255" t="s">
        <v>857</v>
      </c>
      <c r="I174" s="255" t="s">
        <v>792</v>
      </c>
      <c r="J174" s="255">
        <v>50</v>
      </c>
      <c r="K174" s="303"/>
    </row>
    <row r="175" s="1" customFormat="1" ht="15" customHeight="1">
      <c r="B175" s="280"/>
      <c r="C175" s="255" t="s">
        <v>817</v>
      </c>
      <c r="D175" s="255"/>
      <c r="E175" s="255"/>
      <c r="F175" s="278" t="s">
        <v>796</v>
      </c>
      <c r="G175" s="255"/>
      <c r="H175" s="255" t="s">
        <v>857</v>
      </c>
      <c r="I175" s="255" t="s">
        <v>792</v>
      </c>
      <c r="J175" s="255">
        <v>50</v>
      </c>
      <c r="K175" s="303"/>
    </row>
    <row r="176" s="1" customFormat="1" ht="15" customHeight="1">
      <c r="B176" s="280"/>
      <c r="C176" s="255" t="s">
        <v>815</v>
      </c>
      <c r="D176" s="255"/>
      <c r="E176" s="255"/>
      <c r="F176" s="278" t="s">
        <v>796</v>
      </c>
      <c r="G176" s="255"/>
      <c r="H176" s="255" t="s">
        <v>857</v>
      </c>
      <c r="I176" s="255" t="s">
        <v>792</v>
      </c>
      <c r="J176" s="255">
        <v>50</v>
      </c>
      <c r="K176" s="303"/>
    </row>
    <row r="177" s="1" customFormat="1" ht="15" customHeight="1">
      <c r="B177" s="280"/>
      <c r="C177" s="255" t="s">
        <v>118</v>
      </c>
      <c r="D177" s="255"/>
      <c r="E177" s="255"/>
      <c r="F177" s="278" t="s">
        <v>790</v>
      </c>
      <c r="G177" s="255"/>
      <c r="H177" s="255" t="s">
        <v>858</v>
      </c>
      <c r="I177" s="255" t="s">
        <v>859</v>
      </c>
      <c r="J177" s="255"/>
      <c r="K177" s="303"/>
    </row>
    <row r="178" s="1" customFormat="1" ht="15" customHeight="1">
      <c r="B178" s="280"/>
      <c r="C178" s="255" t="s">
        <v>59</v>
      </c>
      <c r="D178" s="255"/>
      <c r="E178" s="255"/>
      <c r="F178" s="278" t="s">
        <v>790</v>
      </c>
      <c r="G178" s="255"/>
      <c r="H178" s="255" t="s">
        <v>860</v>
      </c>
      <c r="I178" s="255" t="s">
        <v>861</v>
      </c>
      <c r="J178" s="255">
        <v>1</v>
      </c>
      <c r="K178" s="303"/>
    </row>
    <row r="179" s="1" customFormat="1" ht="15" customHeight="1">
      <c r="B179" s="280"/>
      <c r="C179" s="255" t="s">
        <v>55</v>
      </c>
      <c r="D179" s="255"/>
      <c r="E179" s="255"/>
      <c r="F179" s="278" t="s">
        <v>790</v>
      </c>
      <c r="G179" s="255"/>
      <c r="H179" s="255" t="s">
        <v>862</v>
      </c>
      <c r="I179" s="255" t="s">
        <v>792</v>
      </c>
      <c r="J179" s="255">
        <v>20</v>
      </c>
      <c r="K179" s="303"/>
    </row>
    <row r="180" s="1" customFormat="1" ht="15" customHeight="1">
      <c r="B180" s="280"/>
      <c r="C180" s="255" t="s">
        <v>56</v>
      </c>
      <c r="D180" s="255"/>
      <c r="E180" s="255"/>
      <c r="F180" s="278" t="s">
        <v>790</v>
      </c>
      <c r="G180" s="255"/>
      <c r="H180" s="255" t="s">
        <v>863</v>
      </c>
      <c r="I180" s="255" t="s">
        <v>792</v>
      </c>
      <c r="J180" s="255">
        <v>255</v>
      </c>
      <c r="K180" s="303"/>
    </row>
    <row r="181" s="1" customFormat="1" ht="15" customHeight="1">
      <c r="B181" s="280"/>
      <c r="C181" s="255" t="s">
        <v>119</v>
      </c>
      <c r="D181" s="255"/>
      <c r="E181" s="255"/>
      <c r="F181" s="278" t="s">
        <v>790</v>
      </c>
      <c r="G181" s="255"/>
      <c r="H181" s="255" t="s">
        <v>754</v>
      </c>
      <c r="I181" s="255" t="s">
        <v>792</v>
      </c>
      <c r="J181" s="255">
        <v>10</v>
      </c>
      <c r="K181" s="303"/>
    </row>
    <row r="182" s="1" customFormat="1" ht="15" customHeight="1">
      <c r="B182" s="280"/>
      <c r="C182" s="255" t="s">
        <v>120</v>
      </c>
      <c r="D182" s="255"/>
      <c r="E182" s="255"/>
      <c r="F182" s="278" t="s">
        <v>790</v>
      </c>
      <c r="G182" s="255"/>
      <c r="H182" s="255" t="s">
        <v>864</v>
      </c>
      <c r="I182" s="255" t="s">
        <v>825</v>
      </c>
      <c r="J182" s="255"/>
      <c r="K182" s="303"/>
    </row>
    <row r="183" s="1" customFormat="1" ht="15" customHeight="1">
      <c r="B183" s="280"/>
      <c r="C183" s="255" t="s">
        <v>865</v>
      </c>
      <c r="D183" s="255"/>
      <c r="E183" s="255"/>
      <c r="F183" s="278" t="s">
        <v>790</v>
      </c>
      <c r="G183" s="255"/>
      <c r="H183" s="255" t="s">
        <v>866</v>
      </c>
      <c r="I183" s="255" t="s">
        <v>825</v>
      </c>
      <c r="J183" s="255"/>
      <c r="K183" s="303"/>
    </row>
    <row r="184" s="1" customFormat="1" ht="15" customHeight="1">
      <c r="B184" s="280"/>
      <c r="C184" s="255" t="s">
        <v>854</v>
      </c>
      <c r="D184" s="255"/>
      <c r="E184" s="255"/>
      <c r="F184" s="278" t="s">
        <v>790</v>
      </c>
      <c r="G184" s="255"/>
      <c r="H184" s="255" t="s">
        <v>867</v>
      </c>
      <c r="I184" s="255" t="s">
        <v>825</v>
      </c>
      <c r="J184" s="255"/>
      <c r="K184" s="303"/>
    </row>
    <row r="185" s="1" customFormat="1" ht="15" customHeight="1">
      <c r="B185" s="280"/>
      <c r="C185" s="255" t="s">
        <v>122</v>
      </c>
      <c r="D185" s="255"/>
      <c r="E185" s="255"/>
      <c r="F185" s="278" t="s">
        <v>796</v>
      </c>
      <c r="G185" s="255"/>
      <c r="H185" s="255" t="s">
        <v>868</v>
      </c>
      <c r="I185" s="255" t="s">
        <v>792</v>
      </c>
      <c r="J185" s="255">
        <v>50</v>
      </c>
      <c r="K185" s="303"/>
    </row>
    <row r="186" s="1" customFormat="1" ht="15" customHeight="1">
      <c r="B186" s="280"/>
      <c r="C186" s="255" t="s">
        <v>869</v>
      </c>
      <c r="D186" s="255"/>
      <c r="E186" s="255"/>
      <c r="F186" s="278" t="s">
        <v>796</v>
      </c>
      <c r="G186" s="255"/>
      <c r="H186" s="255" t="s">
        <v>870</v>
      </c>
      <c r="I186" s="255" t="s">
        <v>871</v>
      </c>
      <c r="J186" s="255"/>
      <c r="K186" s="303"/>
    </row>
    <row r="187" s="1" customFormat="1" ht="15" customHeight="1">
      <c r="B187" s="280"/>
      <c r="C187" s="255" t="s">
        <v>872</v>
      </c>
      <c r="D187" s="255"/>
      <c r="E187" s="255"/>
      <c r="F187" s="278" t="s">
        <v>796</v>
      </c>
      <c r="G187" s="255"/>
      <c r="H187" s="255" t="s">
        <v>873</v>
      </c>
      <c r="I187" s="255" t="s">
        <v>871</v>
      </c>
      <c r="J187" s="255"/>
      <c r="K187" s="303"/>
    </row>
    <row r="188" s="1" customFormat="1" ht="15" customHeight="1">
      <c r="B188" s="280"/>
      <c r="C188" s="255" t="s">
        <v>874</v>
      </c>
      <c r="D188" s="255"/>
      <c r="E188" s="255"/>
      <c r="F188" s="278" t="s">
        <v>796</v>
      </c>
      <c r="G188" s="255"/>
      <c r="H188" s="255" t="s">
        <v>875</v>
      </c>
      <c r="I188" s="255" t="s">
        <v>871</v>
      </c>
      <c r="J188" s="255"/>
      <c r="K188" s="303"/>
    </row>
    <row r="189" s="1" customFormat="1" ht="15" customHeight="1">
      <c r="B189" s="280"/>
      <c r="C189" s="316" t="s">
        <v>876</v>
      </c>
      <c r="D189" s="255"/>
      <c r="E189" s="255"/>
      <c r="F189" s="278" t="s">
        <v>796</v>
      </c>
      <c r="G189" s="255"/>
      <c r="H189" s="255" t="s">
        <v>877</v>
      </c>
      <c r="I189" s="255" t="s">
        <v>878</v>
      </c>
      <c r="J189" s="317" t="s">
        <v>879</v>
      </c>
      <c r="K189" s="303"/>
    </row>
    <row r="190" s="1" customFormat="1" ht="15" customHeight="1">
      <c r="B190" s="280"/>
      <c r="C190" s="316" t="s">
        <v>44</v>
      </c>
      <c r="D190" s="255"/>
      <c r="E190" s="255"/>
      <c r="F190" s="278" t="s">
        <v>790</v>
      </c>
      <c r="G190" s="255"/>
      <c r="H190" s="252" t="s">
        <v>880</v>
      </c>
      <c r="I190" s="255" t="s">
        <v>881</v>
      </c>
      <c r="J190" s="255"/>
      <c r="K190" s="303"/>
    </row>
    <row r="191" s="1" customFormat="1" ht="15" customHeight="1">
      <c r="B191" s="280"/>
      <c r="C191" s="316" t="s">
        <v>882</v>
      </c>
      <c r="D191" s="255"/>
      <c r="E191" s="255"/>
      <c r="F191" s="278" t="s">
        <v>790</v>
      </c>
      <c r="G191" s="255"/>
      <c r="H191" s="255" t="s">
        <v>883</v>
      </c>
      <c r="I191" s="255" t="s">
        <v>825</v>
      </c>
      <c r="J191" s="255"/>
      <c r="K191" s="303"/>
    </row>
    <row r="192" s="1" customFormat="1" ht="15" customHeight="1">
      <c r="B192" s="280"/>
      <c r="C192" s="316" t="s">
        <v>884</v>
      </c>
      <c r="D192" s="255"/>
      <c r="E192" s="255"/>
      <c r="F192" s="278" t="s">
        <v>790</v>
      </c>
      <c r="G192" s="255"/>
      <c r="H192" s="255" t="s">
        <v>885</v>
      </c>
      <c r="I192" s="255" t="s">
        <v>825</v>
      </c>
      <c r="J192" s="255"/>
      <c r="K192" s="303"/>
    </row>
    <row r="193" s="1" customFormat="1" ht="15" customHeight="1">
      <c r="B193" s="280"/>
      <c r="C193" s="316" t="s">
        <v>886</v>
      </c>
      <c r="D193" s="255"/>
      <c r="E193" s="255"/>
      <c r="F193" s="278" t="s">
        <v>796</v>
      </c>
      <c r="G193" s="255"/>
      <c r="H193" s="255" t="s">
        <v>887</v>
      </c>
      <c r="I193" s="255" t="s">
        <v>825</v>
      </c>
      <c r="J193" s="255"/>
      <c r="K193" s="303"/>
    </row>
    <row r="194" s="1" customFormat="1" ht="15" customHeight="1">
      <c r="B194" s="309"/>
      <c r="C194" s="318"/>
      <c r="D194" s="289"/>
      <c r="E194" s="289"/>
      <c r="F194" s="289"/>
      <c r="G194" s="289"/>
      <c r="H194" s="289"/>
      <c r="I194" s="289"/>
      <c r="J194" s="289"/>
      <c r="K194" s="310"/>
    </row>
    <row r="195" s="1" customFormat="1" ht="18.75" customHeight="1">
      <c r="B195" s="291"/>
      <c r="C195" s="301"/>
      <c r="D195" s="301"/>
      <c r="E195" s="301"/>
      <c r="F195" s="311"/>
      <c r="G195" s="301"/>
      <c r="H195" s="301"/>
      <c r="I195" s="301"/>
      <c r="J195" s="301"/>
      <c r="K195" s="291"/>
    </row>
    <row r="196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="1" customFormat="1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="1" customFormat="1" ht="13.5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="1" customFormat="1" ht="21">
      <c r="B199" s="245"/>
      <c r="C199" s="246" t="s">
        <v>888</v>
      </c>
      <c r="D199" s="246"/>
      <c r="E199" s="246"/>
      <c r="F199" s="246"/>
      <c r="G199" s="246"/>
      <c r="H199" s="246"/>
      <c r="I199" s="246"/>
      <c r="J199" s="246"/>
      <c r="K199" s="247"/>
    </row>
    <row r="200" s="1" customFormat="1" ht="25.5" customHeight="1">
      <c r="B200" s="245"/>
      <c r="C200" s="319" t="s">
        <v>889</v>
      </c>
      <c r="D200" s="319"/>
      <c r="E200" s="319"/>
      <c r="F200" s="319" t="s">
        <v>890</v>
      </c>
      <c r="G200" s="320"/>
      <c r="H200" s="319" t="s">
        <v>891</v>
      </c>
      <c r="I200" s="319"/>
      <c r="J200" s="319"/>
      <c r="K200" s="247"/>
    </row>
    <row r="201" s="1" customFormat="1" ht="5.25" customHeight="1">
      <c r="B201" s="280"/>
      <c r="C201" s="275"/>
      <c r="D201" s="275"/>
      <c r="E201" s="275"/>
      <c r="F201" s="275"/>
      <c r="G201" s="301"/>
      <c r="H201" s="275"/>
      <c r="I201" s="275"/>
      <c r="J201" s="275"/>
      <c r="K201" s="303"/>
    </row>
    <row r="202" s="1" customFormat="1" ht="15" customHeight="1">
      <c r="B202" s="280"/>
      <c r="C202" s="255" t="s">
        <v>881</v>
      </c>
      <c r="D202" s="255"/>
      <c r="E202" s="255"/>
      <c r="F202" s="278" t="s">
        <v>45</v>
      </c>
      <c r="G202" s="255"/>
      <c r="H202" s="255" t="s">
        <v>892</v>
      </c>
      <c r="I202" s="255"/>
      <c r="J202" s="255"/>
      <c r="K202" s="303"/>
    </row>
    <row r="203" s="1" customFormat="1" ht="15" customHeight="1">
      <c r="B203" s="280"/>
      <c r="C203" s="255"/>
      <c r="D203" s="255"/>
      <c r="E203" s="255"/>
      <c r="F203" s="278" t="s">
        <v>46</v>
      </c>
      <c r="G203" s="255"/>
      <c r="H203" s="255" t="s">
        <v>893</v>
      </c>
      <c r="I203" s="255"/>
      <c r="J203" s="255"/>
      <c r="K203" s="303"/>
    </row>
    <row r="204" s="1" customFormat="1" ht="15" customHeight="1">
      <c r="B204" s="280"/>
      <c r="C204" s="255"/>
      <c r="D204" s="255"/>
      <c r="E204" s="255"/>
      <c r="F204" s="278" t="s">
        <v>49</v>
      </c>
      <c r="G204" s="255"/>
      <c r="H204" s="255" t="s">
        <v>894</v>
      </c>
      <c r="I204" s="255"/>
      <c r="J204" s="255"/>
      <c r="K204" s="303"/>
    </row>
    <row r="205" s="1" customFormat="1" ht="15" customHeight="1">
      <c r="B205" s="280"/>
      <c r="C205" s="255"/>
      <c r="D205" s="255"/>
      <c r="E205" s="255"/>
      <c r="F205" s="278" t="s">
        <v>47</v>
      </c>
      <c r="G205" s="255"/>
      <c r="H205" s="255" t="s">
        <v>895</v>
      </c>
      <c r="I205" s="255"/>
      <c r="J205" s="255"/>
      <c r="K205" s="303"/>
    </row>
    <row r="206" s="1" customFormat="1" ht="15" customHeight="1">
      <c r="B206" s="280"/>
      <c r="C206" s="255"/>
      <c r="D206" s="255"/>
      <c r="E206" s="255"/>
      <c r="F206" s="278" t="s">
        <v>48</v>
      </c>
      <c r="G206" s="255"/>
      <c r="H206" s="255" t="s">
        <v>896</v>
      </c>
      <c r="I206" s="255"/>
      <c r="J206" s="255"/>
      <c r="K206" s="303"/>
    </row>
    <row r="207" s="1" customFormat="1" ht="15" customHeight="1">
      <c r="B207" s="280"/>
      <c r="C207" s="255"/>
      <c r="D207" s="255"/>
      <c r="E207" s="255"/>
      <c r="F207" s="278"/>
      <c r="G207" s="255"/>
      <c r="H207" s="255"/>
      <c r="I207" s="255"/>
      <c r="J207" s="255"/>
      <c r="K207" s="303"/>
    </row>
    <row r="208" s="1" customFormat="1" ht="15" customHeight="1">
      <c r="B208" s="280"/>
      <c r="C208" s="255" t="s">
        <v>837</v>
      </c>
      <c r="D208" s="255"/>
      <c r="E208" s="255"/>
      <c r="F208" s="278" t="s">
        <v>80</v>
      </c>
      <c r="G208" s="255"/>
      <c r="H208" s="255" t="s">
        <v>897</v>
      </c>
      <c r="I208" s="255"/>
      <c r="J208" s="255"/>
      <c r="K208" s="303"/>
    </row>
    <row r="209" s="1" customFormat="1" ht="15" customHeight="1">
      <c r="B209" s="280"/>
      <c r="C209" s="255"/>
      <c r="D209" s="255"/>
      <c r="E209" s="255"/>
      <c r="F209" s="278" t="s">
        <v>733</v>
      </c>
      <c r="G209" s="255"/>
      <c r="H209" s="255" t="s">
        <v>734</v>
      </c>
      <c r="I209" s="255"/>
      <c r="J209" s="255"/>
      <c r="K209" s="303"/>
    </row>
    <row r="210" s="1" customFormat="1" ht="15" customHeight="1">
      <c r="B210" s="280"/>
      <c r="C210" s="255"/>
      <c r="D210" s="255"/>
      <c r="E210" s="255"/>
      <c r="F210" s="278" t="s">
        <v>731</v>
      </c>
      <c r="G210" s="255"/>
      <c r="H210" s="255" t="s">
        <v>898</v>
      </c>
      <c r="I210" s="255"/>
      <c r="J210" s="255"/>
      <c r="K210" s="303"/>
    </row>
    <row r="211" s="1" customFormat="1" ht="15" customHeight="1">
      <c r="B211" s="321"/>
      <c r="C211" s="255"/>
      <c r="D211" s="255"/>
      <c r="E211" s="255"/>
      <c r="F211" s="278" t="s">
        <v>735</v>
      </c>
      <c r="G211" s="316"/>
      <c r="H211" s="307" t="s">
        <v>736</v>
      </c>
      <c r="I211" s="307"/>
      <c r="J211" s="307"/>
      <c r="K211" s="322"/>
    </row>
    <row r="212" s="1" customFormat="1" ht="15" customHeight="1">
      <c r="B212" s="321"/>
      <c r="C212" s="255"/>
      <c r="D212" s="255"/>
      <c r="E212" s="255"/>
      <c r="F212" s="278" t="s">
        <v>737</v>
      </c>
      <c r="G212" s="316"/>
      <c r="H212" s="307" t="s">
        <v>899</v>
      </c>
      <c r="I212" s="307"/>
      <c r="J212" s="307"/>
      <c r="K212" s="322"/>
    </row>
    <row r="213" s="1" customFormat="1" ht="15" customHeight="1">
      <c r="B213" s="321"/>
      <c r="C213" s="255"/>
      <c r="D213" s="255"/>
      <c r="E213" s="255"/>
      <c r="F213" s="278"/>
      <c r="G213" s="316"/>
      <c r="H213" s="307"/>
      <c r="I213" s="307"/>
      <c r="J213" s="307"/>
      <c r="K213" s="322"/>
    </row>
    <row r="214" s="1" customFormat="1" ht="15" customHeight="1">
      <c r="B214" s="321"/>
      <c r="C214" s="255" t="s">
        <v>861</v>
      </c>
      <c r="D214" s="255"/>
      <c r="E214" s="255"/>
      <c r="F214" s="278">
        <v>1</v>
      </c>
      <c r="G214" s="316"/>
      <c r="H214" s="307" t="s">
        <v>900</v>
      </c>
      <c r="I214" s="307"/>
      <c r="J214" s="307"/>
      <c r="K214" s="322"/>
    </row>
    <row r="215" s="1" customFormat="1" ht="15" customHeight="1">
      <c r="B215" s="321"/>
      <c r="C215" s="255"/>
      <c r="D215" s="255"/>
      <c r="E215" s="255"/>
      <c r="F215" s="278">
        <v>2</v>
      </c>
      <c r="G215" s="316"/>
      <c r="H215" s="307" t="s">
        <v>901</v>
      </c>
      <c r="I215" s="307"/>
      <c r="J215" s="307"/>
      <c r="K215" s="322"/>
    </row>
    <row r="216" s="1" customFormat="1" ht="15" customHeight="1">
      <c r="B216" s="321"/>
      <c r="C216" s="255"/>
      <c r="D216" s="255"/>
      <c r="E216" s="255"/>
      <c r="F216" s="278">
        <v>3</v>
      </c>
      <c r="G216" s="316"/>
      <c r="H216" s="307" t="s">
        <v>902</v>
      </c>
      <c r="I216" s="307"/>
      <c r="J216" s="307"/>
      <c r="K216" s="322"/>
    </row>
    <row r="217" s="1" customFormat="1" ht="15" customHeight="1">
      <c r="B217" s="321"/>
      <c r="C217" s="255"/>
      <c r="D217" s="255"/>
      <c r="E217" s="255"/>
      <c r="F217" s="278">
        <v>4</v>
      </c>
      <c r="G217" s="316"/>
      <c r="H217" s="307" t="s">
        <v>903</v>
      </c>
      <c r="I217" s="307"/>
      <c r="J217" s="307"/>
      <c r="K217" s="322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111</v>
      </c>
      <c r="E8" s="35"/>
      <c r="F8" s="35"/>
      <c r="G8" s="35"/>
      <c r="H8" s="35"/>
      <c r="I8" s="35"/>
      <c r="J8" s="35"/>
      <c r="K8" s="35"/>
      <c r="L8" s="14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112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30" t="s">
        <v>19</v>
      </c>
      <c r="G11" s="35"/>
      <c r="H11" s="35"/>
      <c r="I11" s="139" t="s">
        <v>20</v>
      </c>
      <c r="J11" s="130" t="s">
        <v>21</v>
      </c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30" t="s">
        <v>23</v>
      </c>
      <c r="G12" s="35"/>
      <c r="H12" s="35"/>
      <c r="I12" s="139" t="s">
        <v>24</v>
      </c>
      <c r="J12" s="143" t="str">
        <f>'Rekapitulace stavby'!AN8</f>
        <v>9. 3. 2022</v>
      </c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26</v>
      </c>
      <c r="E14" s="35"/>
      <c r="F14" s="35"/>
      <c r="G14" s="35"/>
      <c r="H14" s="35"/>
      <c r="I14" s="139" t="s">
        <v>27</v>
      </c>
      <c r="J14" s="130" t="s">
        <v>28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">
        <v>29</v>
      </c>
      <c r="F15" s="35"/>
      <c r="G15" s="35"/>
      <c r="H15" s="35"/>
      <c r="I15" s="139" t="s">
        <v>30</v>
      </c>
      <c r="J15" s="130" t="s">
        <v>21</v>
      </c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31</v>
      </c>
      <c r="E17" s="35"/>
      <c r="F17" s="35"/>
      <c r="G17" s="35"/>
      <c r="H17" s="35"/>
      <c r="I17" s="139" t="s">
        <v>27</v>
      </c>
      <c r="J17" s="30" t="str">
        <f>'Rekapitulace stavby'!AN13</f>
        <v>Vyplň údaj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0"/>
      <c r="G18" s="130"/>
      <c r="H18" s="130"/>
      <c r="I18" s="139" t="s">
        <v>30</v>
      </c>
      <c r="J18" s="30" t="str">
        <f>'Rekapitulace stavby'!AN14</f>
        <v>Vyplň údaj</v>
      </c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33</v>
      </c>
      <c r="E20" s="35"/>
      <c r="F20" s="35"/>
      <c r="G20" s="35"/>
      <c r="H20" s="35"/>
      <c r="I20" s="139" t="s">
        <v>27</v>
      </c>
      <c r="J20" s="130" t="s">
        <v>34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">
        <v>35</v>
      </c>
      <c r="F21" s="35"/>
      <c r="G21" s="35"/>
      <c r="H21" s="35"/>
      <c r="I21" s="139" t="s">
        <v>30</v>
      </c>
      <c r="J21" s="130" t="s">
        <v>21</v>
      </c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37</v>
      </c>
      <c r="E23" s="35"/>
      <c r="F23" s="35"/>
      <c r="G23" s="35"/>
      <c r="H23" s="35"/>
      <c r="I23" s="139" t="s">
        <v>27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35</v>
      </c>
      <c r="F24" s="35"/>
      <c r="G24" s="35"/>
      <c r="H24" s="35"/>
      <c r="I24" s="139" t="s">
        <v>30</v>
      </c>
      <c r="J24" s="130" t="s">
        <v>21</v>
      </c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38</v>
      </c>
      <c r="E26" s="35"/>
      <c r="F26" s="35"/>
      <c r="G26" s="35"/>
      <c r="H26" s="35"/>
      <c r="I26" s="35"/>
      <c r="J26" s="35"/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21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14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40</v>
      </c>
      <c r="E30" s="35"/>
      <c r="F30" s="35"/>
      <c r="G30" s="35"/>
      <c r="H30" s="35"/>
      <c r="I30" s="35"/>
      <c r="J30" s="150">
        <f>ROUND(J79, 2)</f>
        <v>0</v>
      </c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42</v>
      </c>
      <c r="G32" s="35"/>
      <c r="H32" s="35"/>
      <c r="I32" s="151" t="s">
        <v>41</v>
      </c>
      <c r="J32" s="151" t="s">
        <v>43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44</v>
      </c>
      <c r="E33" s="139" t="s">
        <v>45</v>
      </c>
      <c r="F33" s="153">
        <f>ROUND((SUM(BE79:BE277)),  2)</f>
        <v>0</v>
      </c>
      <c r="G33" s="35"/>
      <c r="H33" s="35"/>
      <c r="I33" s="154">
        <v>0.20999999999999999</v>
      </c>
      <c r="J33" s="153">
        <f>ROUND(((SUM(BE79:BE277))*I33),  2)</f>
        <v>0</v>
      </c>
      <c r="K33" s="35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46</v>
      </c>
      <c r="F34" s="153">
        <f>ROUND((SUM(BF79:BF277)),  2)</f>
        <v>0</v>
      </c>
      <c r="G34" s="35"/>
      <c r="H34" s="35"/>
      <c r="I34" s="154">
        <v>0.14999999999999999</v>
      </c>
      <c r="J34" s="153">
        <f>ROUND(((SUM(BF79:BF277))*I34),  2)</f>
        <v>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47</v>
      </c>
      <c r="F35" s="153">
        <f>ROUND((SUM(BG79:BG277)),  2)</f>
        <v>0</v>
      </c>
      <c r="G35" s="35"/>
      <c r="H35" s="35"/>
      <c r="I35" s="154">
        <v>0.20999999999999999</v>
      </c>
      <c r="J35" s="153">
        <f>0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48</v>
      </c>
      <c r="F36" s="153">
        <f>ROUND((SUM(BH79:BH277)),  2)</f>
        <v>0</v>
      </c>
      <c r="G36" s="35"/>
      <c r="H36" s="35"/>
      <c r="I36" s="154">
        <v>0.14999999999999999</v>
      </c>
      <c r="J36" s="153">
        <f>0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49</v>
      </c>
      <c r="F37" s="153">
        <f>ROUND((SUM(BI79:BI277)),  2)</f>
        <v>0</v>
      </c>
      <c r="G37" s="35"/>
      <c r="H37" s="35"/>
      <c r="I37" s="154">
        <v>0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4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113</v>
      </c>
      <c r="D45" s="37"/>
      <c r="E45" s="37"/>
      <c r="F45" s="37"/>
      <c r="G45" s="37"/>
      <c r="H45" s="37"/>
      <c r="I45" s="37"/>
      <c r="J45" s="37"/>
      <c r="K45" s="37"/>
      <c r="L45" s="14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6" t="str">
        <f>E7</f>
        <v>PD - realizace výsadby LBC 4 a LBK 4, k.ú. Kostice</v>
      </c>
      <c r="F48" s="29"/>
      <c r="G48" s="29"/>
      <c r="H48" s="29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111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SO-01 - LBC 4</v>
      </c>
      <c r="F50" s="37"/>
      <c r="G50" s="37"/>
      <c r="H50" s="37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4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>k.ú. Kostice</v>
      </c>
      <c r="G52" s="37"/>
      <c r="H52" s="37"/>
      <c r="I52" s="29" t="s">
        <v>24</v>
      </c>
      <c r="J52" s="69" t="str">
        <f>IF(J12="","",J12)</f>
        <v>9. 3. 2022</v>
      </c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26</v>
      </c>
      <c r="D54" s="37"/>
      <c r="E54" s="37"/>
      <c r="F54" s="24" t="str">
        <f>E15</f>
        <v>ČR-Státní pozemkový úřad</v>
      </c>
      <c r="G54" s="37"/>
      <c r="H54" s="37"/>
      <c r="I54" s="29" t="s">
        <v>33</v>
      </c>
      <c r="J54" s="33" t="str">
        <f>E21</f>
        <v>Agroprojekt PSO s.r.o.</v>
      </c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37</v>
      </c>
      <c r="J55" s="33" t="str">
        <f>E24</f>
        <v>Agroprojekt PSO s.r.o.</v>
      </c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7" t="s">
        <v>114</v>
      </c>
      <c r="D57" s="168"/>
      <c r="E57" s="168"/>
      <c r="F57" s="168"/>
      <c r="G57" s="168"/>
      <c r="H57" s="168"/>
      <c r="I57" s="168"/>
      <c r="J57" s="169" t="s">
        <v>115</v>
      </c>
      <c r="K57" s="168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0" t="s">
        <v>72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116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117</v>
      </c>
      <c r="D66" s="37"/>
      <c r="E66" s="37"/>
      <c r="F66" s="37"/>
      <c r="G66" s="37"/>
      <c r="H66" s="37"/>
      <c r="I66" s="37"/>
      <c r="J66" s="37"/>
      <c r="K66" s="3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6" t="str">
        <f>E7</f>
        <v>PD - realizace výsadby LBC 4 a LBK 4, k.ú. Kostice</v>
      </c>
      <c r="F69" s="29"/>
      <c r="G69" s="29"/>
      <c r="H69" s="29"/>
      <c r="I69" s="37"/>
      <c r="J69" s="37"/>
      <c r="K69" s="37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111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SO-01 - LBC 4</v>
      </c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22</v>
      </c>
      <c r="D73" s="37"/>
      <c r="E73" s="37"/>
      <c r="F73" s="24" t="str">
        <f>F12</f>
        <v>k.ú. Kostice</v>
      </c>
      <c r="G73" s="37"/>
      <c r="H73" s="37"/>
      <c r="I73" s="29" t="s">
        <v>24</v>
      </c>
      <c r="J73" s="69" t="str">
        <f>IF(J12="","",J12)</f>
        <v>9. 3. 2022</v>
      </c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5.65" customHeight="1">
      <c r="A75" s="35"/>
      <c r="B75" s="36"/>
      <c r="C75" s="29" t="s">
        <v>26</v>
      </c>
      <c r="D75" s="37"/>
      <c r="E75" s="37"/>
      <c r="F75" s="24" t="str">
        <f>E15</f>
        <v>ČR-Státní pozemkový úřad</v>
      </c>
      <c r="G75" s="37"/>
      <c r="H75" s="37"/>
      <c r="I75" s="29" t="s">
        <v>33</v>
      </c>
      <c r="J75" s="33" t="str">
        <f>E21</f>
        <v>Agroprojekt PSO s.r.o.</v>
      </c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29" t="s">
        <v>37</v>
      </c>
      <c r="J76" s="33" t="str">
        <f>E24</f>
        <v>Agroprojekt PSO s.r.o.</v>
      </c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1"/>
      <c r="B78" s="172"/>
      <c r="C78" s="173" t="s">
        <v>118</v>
      </c>
      <c r="D78" s="174" t="s">
        <v>59</v>
      </c>
      <c r="E78" s="174" t="s">
        <v>55</v>
      </c>
      <c r="F78" s="174" t="s">
        <v>56</v>
      </c>
      <c r="G78" s="174" t="s">
        <v>119</v>
      </c>
      <c r="H78" s="174" t="s">
        <v>120</v>
      </c>
      <c r="I78" s="174" t="s">
        <v>121</v>
      </c>
      <c r="J78" s="174" t="s">
        <v>115</v>
      </c>
      <c r="K78" s="175" t="s">
        <v>122</v>
      </c>
      <c r="L78" s="176"/>
      <c r="M78" s="89" t="s">
        <v>21</v>
      </c>
      <c r="N78" s="90" t="s">
        <v>44</v>
      </c>
      <c r="O78" s="90" t="s">
        <v>123</v>
      </c>
      <c r="P78" s="90" t="s">
        <v>124</v>
      </c>
      <c r="Q78" s="90" t="s">
        <v>125</v>
      </c>
      <c r="R78" s="90" t="s">
        <v>126</v>
      </c>
      <c r="S78" s="90" t="s">
        <v>127</v>
      </c>
      <c r="T78" s="91" t="s">
        <v>128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5"/>
      <c r="B79" s="36"/>
      <c r="C79" s="96" t="s">
        <v>129</v>
      </c>
      <c r="D79" s="37"/>
      <c r="E79" s="37"/>
      <c r="F79" s="37"/>
      <c r="G79" s="37"/>
      <c r="H79" s="37"/>
      <c r="I79" s="37"/>
      <c r="J79" s="177">
        <f>BK79</f>
        <v>0</v>
      </c>
      <c r="K79" s="37"/>
      <c r="L79" s="41"/>
      <c r="M79" s="92"/>
      <c r="N79" s="178"/>
      <c r="O79" s="93"/>
      <c r="P79" s="179">
        <f>SUM(P80:P277)</f>
        <v>0</v>
      </c>
      <c r="Q79" s="93"/>
      <c r="R79" s="179">
        <f>SUM(R80:R277)</f>
        <v>45.872590600000009</v>
      </c>
      <c r="S79" s="93"/>
      <c r="T79" s="180">
        <f>SUM(T80:T277)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116</v>
      </c>
      <c r="BK79" s="181">
        <f>SUM(BK80:BK277)</f>
        <v>0</v>
      </c>
    </row>
    <row r="80" s="2" customFormat="1" ht="33" customHeight="1">
      <c r="A80" s="35"/>
      <c r="B80" s="36"/>
      <c r="C80" s="182" t="s">
        <v>81</v>
      </c>
      <c r="D80" s="182" t="s">
        <v>130</v>
      </c>
      <c r="E80" s="183" t="s">
        <v>131</v>
      </c>
      <c r="F80" s="184" t="s">
        <v>132</v>
      </c>
      <c r="G80" s="185" t="s">
        <v>133</v>
      </c>
      <c r="H80" s="186">
        <v>19536</v>
      </c>
      <c r="I80" s="187"/>
      <c r="J80" s="188">
        <f>ROUND(I80*H80,2)</f>
        <v>0</v>
      </c>
      <c r="K80" s="184" t="s">
        <v>134</v>
      </c>
      <c r="L80" s="41"/>
      <c r="M80" s="189" t="s">
        <v>21</v>
      </c>
      <c r="N80" s="190" t="s">
        <v>45</v>
      </c>
      <c r="O80" s="81"/>
      <c r="P80" s="191">
        <f>O80*H80</f>
        <v>0</v>
      </c>
      <c r="Q80" s="191">
        <v>2.9999999999999999E-07</v>
      </c>
      <c r="R80" s="191">
        <f>Q80*H80</f>
        <v>0.0058607999999999993</v>
      </c>
      <c r="S80" s="191">
        <v>0</v>
      </c>
      <c r="T80" s="19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3" t="s">
        <v>135</v>
      </c>
      <c r="AT80" s="193" t="s">
        <v>130</v>
      </c>
      <c r="AU80" s="193" t="s">
        <v>74</v>
      </c>
      <c r="AY80" s="14" t="s">
        <v>136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4" t="s">
        <v>81</v>
      </c>
      <c r="BK80" s="194">
        <f>ROUND(I80*H80,2)</f>
        <v>0</v>
      </c>
      <c r="BL80" s="14" t="s">
        <v>135</v>
      </c>
      <c r="BM80" s="193" t="s">
        <v>137</v>
      </c>
    </row>
    <row r="81" s="2" customFormat="1">
      <c r="A81" s="35"/>
      <c r="B81" s="36"/>
      <c r="C81" s="37"/>
      <c r="D81" s="195" t="s">
        <v>138</v>
      </c>
      <c r="E81" s="37"/>
      <c r="F81" s="196" t="s">
        <v>139</v>
      </c>
      <c r="G81" s="37"/>
      <c r="H81" s="37"/>
      <c r="I81" s="197"/>
      <c r="J81" s="37"/>
      <c r="K81" s="37"/>
      <c r="L81" s="41"/>
      <c r="M81" s="198"/>
      <c r="N81" s="199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138</v>
      </c>
      <c r="AU81" s="14" t="s">
        <v>74</v>
      </c>
    </row>
    <row r="82" s="2" customFormat="1">
      <c r="A82" s="35"/>
      <c r="B82" s="36"/>
      <c r="C82" s="37"/>
      <c r="D82" s="200" t="s">
        <v>140</v>
      </c>
      <c r="E82" s="37"/>
      <c r="F82" s="201" t="s">
        <v>141</v>
      </c>
      <c r="G82" s="37"/>
      <c r="H82" s="37"/>
      <c r="I82" s="197"/>
      <c r="J82" s="37"/>
      <c r="K82" s="37"/>
      <c r="L82" s="41"/>
      <c r="M82" s="198"/>
      <c r="N82" s="199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140</v>
      </c>
      <c r="AU82" s="14" t="s">
        <v>74</v>
      </c>
    </row>
    <row r="83" s="2" customFormat="1" ht="24.15" customHeight="1">
      <c r="A83" s="35"/>
      <c r="B83" s="36"/>
      <c r="C83" s="182" t="s">
        <v>83</v>
      </c>
      <c r="D83" s="182" t="s">
        <v>130</v>
      </c>
      <c r="E83" s="183" t="s">
        <v>142</v>
      </c>
      <c r="F83" s="184" t="s">
        <v>143</v>
      </c>
      <c r="G83" s="185" t="s">
        <v>133</v>
      </c>
      <c r="H83" s="186">
        <v>276</v>
      </c>
      <c r="I83" s="187"/>
      <c r="J83" s="188">
        <f>ROUND(I83*H83,2)</f>
        <v>0</v>
      </c>
      <c r="K83" s="184" t="s">
        <v>134</v>
      </c>
      <c r="L83" s="41"/>
      <c r="M83" s="189" t="s">
        <v>21</v>
      </c>
      <c r="N83" s="190" t="s">
        <v>45</v>
      </c>
      <c r="O83" s="8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3" t="s">
        <v>81</v>
      </c>
      <c r="AT83" s="193" t="s">
        <v>130</v>
      </c>
      <c r="AU83" s="193" t="s">
        <v>74</v>
      </c>
      <c r="AY83" s="14" t="s">
        <v>136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4" t="s">
        <v>81</v>
      </c>
      <c r="BK83" s="194">
        <f>ROUND(I83*H83,2)</f>
        <v>0</v>
      </c>
      <c r="BL83" s="14" t="s">
        <v>81</v>
      </c>
      <c r="BM83" s="193" t="s">
        <v>144</v>
      </c>
    </row>
    <row r="84" s="2" customFormat="1">
      <c r="A84" s="35"/>
      <c r="B84" s="36"/>
      <c r="C84" s="37"/>
      <c r="D84" s="195" t="s">
        <v>138</v>
      </c>
      <c r="E84" s="37"/>
      <c r="F84" s="196" t="s">
        <v>145</v>
      </c>
      <c r="G84" s="37"/>
      <c r="H84" s="37"/>
      <c r="I84" s="197"/>
      <c r="J84" s="37"/>
      <c r="K84" s="37"/>
      <c r="L84" s="41"/>
      <c r="M84" s="198"/>
      <c r="N84" s="199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138</v>
      </c>
      <c r="AU84" s="14" t="s">
        <v>74</v>
      </c>
    </row>
    <row r="85" s="2" customFormat="1">
      <c r="A85" s="35"/>
      <c r="B85" s="36"/>
      <c r="C85" s="37"/>
      <c r="D85" s="200" t="s">
        <v>140</v>
      </c>
      <c r="E85" s="37"/>
      <c r="F85" s="201" t="s">
        <v>146</v>
      </c>
      <c r="G85" s="37"/>
      <c r="H85" s="37"/>
      <c r="I85" s="197"/>
      <c r="J85" s="37"/>
      <c r="K85" s="37"/>
      <c r="L85" s="41"/>
      <c r="M85" s="198"/>
      <c r="N85" s="199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140</v>
      </c>
      <c r="AU85" s="14" t="s">
        <v>74</v>
      </c>
    </row>
    <row r="86" s="10" customFormat="1">
      <c r="A86" s="10"/>
      <c r="B86" s="202"/>
      <c r="C86" s="203"/>
      <c r="D86" s="195" t="s">
        <v>147</v>
      </c>
      <c r="E86" s="204" t="s">
        <v>21</v>
      </c>
      <c r="F86" s="205" t="s">
        <v>148</v>
      </c>
      <c r="G86" s="203"/>
      <c r="H86" s="206">
        <v>276</v>
      </c>
      <c r="I86" s="207"/>
      <c r="J86" s="203"/>
      <c r="K86" s="203"/>
      <c r="L86" s="208"/>
      <c r="M86" s="209"/>
      <c r="N86" s="210"/>
      <c r="O86" s="210"/>
      <c r="P86" s="210"/>
      <c r="Q86" s="210"/>
      <c r="R86" s="210"/>
      <c r="S86" s="210"/>
      <c r="T86" s="211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12" t="s">
        <v>147</v>
      </c>
      <c r="AU86" s="212" t="s">
        <v>74</v>
      </c>
      <c r="AV86" s="10" t="s">
        <v>83</v>
      </c>
      <c r="AW86" s="10" t="s">
        <v>36</v>
      </c>
      <c r="AX86" s="10" t="s">
        <v>81</v>
      </c>
      <c r="AY86" s="212" t="s">
        <v>136</v>
      </c>
    </row>
    <row r="87" s="2" customFormat="1" ht="37.8" customHeight="1">
      <c r="A87" s="35"/>
      <c r="B87" s="36"/>
      <c r="C87" s="182" t="s">
        <v>149</v>
      </c>
      <c r="D87" s="182" t="s">
        <v>130</v>
      </c>
      <c r="E87" s="183" t="s">
        <v>150</v>
      </c>
      <c r="F87" s="184" t="s">
        <v>151</v>
      </c>
      <c r="G87" s="185" t="s">
        <v>152</v>
      </c>
      <c r="H87" s="186">
        <v>124.8</v>
      </c>
      <c r="I87" s="187"/>
      <c r="J87" s="188">
        <f>ROUND(I87*H87,2)</f>
        <v>0</v>
      </c>
      <c r="K87" s="184" t="s">
        <v>134</v>
      </c>
      <c r="L87" s="41"/>
      <c r="M87" s="189" t="s">
        <v>21</v>
      </c>
      <c r="N87" s="190" t="s">
        <v>45</v>
      </c>
      <c r="O87" s="81"/>
      <c r="P87" s="191">
        <f>O87*H87</f>
        <v>0</v>
      </c>
      <c r="Q87" s="191">
        <v>0.00011</v>
      </c>
      <c r="R87" s="191">
        <f>Q87*H87</f>
        <v>0.013728000000000001</v>
      </c>
      <c r="S87" s="191">
        <v>0</v>
      </c>
      <c r="T87" s="192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3" t="s">
        <v>81</v>
      </c>
      <c r="AT87" s="193" t="s">
        <v>130</v>
      </c>
      <c r="AU87" s="193" t="s">
        <v>74</v>
      </c>
      <c r="AY87" s="14" t="s">
        <v>136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4" t="s">
        <v>81</v>
      </c>
      <c r="BK87" s="194">
        <f>ROUND(I87*H87,2)</f>
        <v>0</v>
      </c>
      <c r="BL87" s="14" t="s">
        <v>81</v>
      </c>
      <c r="BM87" s="193" t="s">
        <v>153</v>
      </c>
    </row>
    <row r="88" s="2" customFormat="1">
      <c r="A88" s="35"/>
      <c r="B88" s="36"/>
      <c r="C88" s="37"/>
      <c r="D88" s="195" t="s">
        <v>138</v>
      </c>
      <c r="E88" s="37"/>
      <c r="F88" s="196" t="s">
        <v>154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138</v>
      </c>
      <c r="AU88" s="14" t="s">
        <v>74</v>
      </c>
    </row>
    <row r="89" s="2" customFormat="1">
      <c r="A89" s="35"/>
      <c r="B89" s="36"/>
      <c r="C89" s="37"/>
      <c r="D89" s="200" t="s">
        <v>140</v>
      </c>
      <c r="E89" s="37"/>
      <c r="F89" s="201" t="s">
        <v>155</v>
      </c>
      <c r="G89" s="37"/>
      <c r="H89" s="37"/>
      <c r="I89" s="197"/>
      <c r="J89" s="37"/>
      <c r="K89" s="37"/>
      <c r="L89" s="41"/>
      <c r="M89" s="198"/>
      <c r="N89" s="19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140</v>
      </c>
      <c r="AU89" s="14" t="s">
        <v>74</v>
      </c>
    </row>
    <row r="90" s="10" customFormat="1">
      <c r="A90" s="10"/>
      <c r="B90" s="202"/>
      <c r="C90" s="203"/>
      <c r="D90" s="195" t="s">
        <v>147</v>
      </c>
      <c r="E90" s="204" t="s">
        <v>21</v>
      </c>
      <c r="F90" s="205" t="s">
        <v>156</v>
      </c>
      <c r="G90" s="203"/>
      <c r="H90" s="206">
        <v>124.8</v>
      </c>
      <c r="I90" s="207"/>
      <c r="J90" s="203"/>
      <c r="K90" s="203"/>
      <c r="L90" s="208"/>
      <c r="M90" s="209"/>
      <c r="N90" s="210"/>
      <c r="O90" s="210"/>
      <c r="P90" s="210"/>
      <c r="Q90" s="210"/>
      <c r="R90" s="210"/>
      <c r="S90" s="210"/>
      <c r="T90" s="211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2" t="s">
        <v>147</v>
      </c>
      <c r="AU90" s="212" t="s">
        <v>74</v>
      </c>
      <c r="AV90" s="10" t="s">
        <v>83</v>
      </c>
      <c r="AW90" s="10" t="s">
        <v>36</v>
      </c>
      <c r="AX90" s="10" t="s">
        <v>81</v>
      </c>
      <c r="AY90" s="212" t="s">
        <v>136</v>
      </c>
    </row>
    <row r="91" s="2" customFormat="1" ht="24.15" customHeight="1">
      <c r="A91" s="35"/>
      <c r="B91" s="36"/>
      <c r="C91" s="182" t="s">
        <v>135</v>
      </c>
      <c r="D91" s="182" t="s">
        <v>130</v>
      </c>
      <c r="E91" s="183" t="s">
        <v>157</v>
      </c>
      <c r="F91" s="184" t="s">
        <v>158</v>
      </c>
      <c r="G91" s="185" t="s">
        <v>152</v>
      </c>
      <c r="H91" s="186">
        <v>124.8</v>
      </c>
      <c r="I91" s="187"/>
      <c r="J91" s="188">
        <f>ROUND(I91*H91,2)</f>
        <v>0</v>
      </c>
      <c r="K91" s="184" t="s">
        <v>134</v>
      </c>
      <c r="L91" s="41"/>
      <c r="M91" s="189" t="s">
        <v>21</v>
      </c>
      <c r="N91" s="190" t="s">
        <v>45</v>
      </c>
      <c r="O91" s="81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3" t="s">
        <v>135</v>
      </c>
      <c r="AT91" s="193" t="s">
        <v>130</v>
      </c>
      <c r="AU91" s="193" t="s">
        <v>74</v>
      </c>
      <c r="AY91" s="14" t="s">
        <v>136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4" t="s">
        <v>81</v>
      </c>
      <c r="BK91" s="194">
        <f>ROUND(I91*H91,2)</f>
        <v>0</v>
      </c>
      <c r="BL91" s="14" t="s">
        <v>135</v>
      </c>
      <c r="BM91" s="193" t="s">
        <v>159</v>
      </c>
    </row>
    <row r="92" s="2" customFormat="1">
      <c r="A92" s="35"/>
      <c r="B92" s="36"/>
      <c r="C92" s="37"/>
      <c r="D92" s="195" t="s">
        <v>138</v>
      </c>
      <c r="E92" s="37"/>
      <c r="F92" s="196" t="s">
        <v>160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138</v>
      </c>
      <c r="AU92" s="14" t="s">
        <v>74</v>
      </c>
    </row>
    <row r="93" s="2" customFormat="1">
      <c r="A93" s="35"/>
      <c r="B93" s="36"/>
      <c r="C93" s="37"/>
      <c r="D93" s="200" t="s">
        <v>140</v>
      </c>
      <c r="E93" s="37"/>
      <c r="F93" s="201" t="s">
        <v>161</v>
      </c>
      <c r="G93" s="37"/>
      <c r="H93" s="37"/>
      <c r="I93" s="197"/>
      <c r="J93" s="37"/>
      <c r="K93" s="37"/>
      <c r="L93" s="41"/>
      <c r="M93" s="198"/>
      <c r="N93" s="19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140</v>
      </c>
      <c r="AU93" s="14" t="s">
        <v>74</v>
      </c>
    </row>
    <row r="94" s="2" customFormat="1" ht="24.15" customHeight="1">
      <c r="A94" s="35"/>
      <c r="B94" s="36"/>
      <c r="C94" s="182" t="s">
        <v>162</v>
      </c>
      <c r="D94" s="182" t="s">
        <v>130</v>
      </c>
      <c r="E94" s="183" t="s">
        <v>163</v>
      </c>
      <c r="F94" s="184" t="s">
        <v>164</v>
      </c>
      <c r="G94" s="185" t="s">
        <v>152</v>
      </c>
      <c r="H94" s="186">
        <v>124</v>
      </c>
      <c r="I94" s="187"/>
      <c r="J94" s="188">
        <f>ROUND(I94*H94,2)</f>
        <v>0</v>
      </c>
      <c r="K94" s="184" t="s">
        <v>134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135</v>
      </c>
      <c r="AT94" s="193" t="s">
        <v>130</v>
      </c>
      <c r="AU94" s="193" t="s">
        <v>74</v>
      </c>
      <c r="AY94" s="14" t="s">
        <v>136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135</v>
      </c>
      <c r="BM94" s="193" t="s">
        <v>165</v>
      </c>
    </row>
    <row r="95" s="2" customFormat="1">
      <c r="A95" s="35"/>
      <c r="B95" s="36"/>
      <c r="C95" s="37"/>
      <c r="D95" s="195" t="s">
        <v>138</v>
      </c>
      <c r="E95" s="37"/>
      <c r="F95" s="196" t="s">
        <v>166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74</v>
      </c>
    </row>
    <row r="96" s="2" customFormat="1">
      <c r="A96" s="35"/>
      <c r="B96" s="36"/>
      <c r="C96" s="37"/>
      <c r="D96" s="200" t="s">
        <v>140</v>
      </c>
      <c r="E96" s="37"/>
      <c r="F96" s="201" t="s">
        <v>167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140</v>
      </c>
      <c r="AU96" s="14" t="s">
        <v>74</v>
      </c>
    </row>
    <row r="97" s="2" customFormat="1" ht="24.15" customHeight="1">
      <c r="A97" s="35"/>
      <c r="B97" s="36"/>
      <c r="C97" s="182" t="s">
        <v>168</v>
      </c>
      <c r="D97" s="182" t="s">
        <v>130</v>
      </c>
      <c r="E97" s="183" t="s">
        <v>169</v>
      </c>
      <c r="F97" s="184" t="s">
        <v>170</v>
      </c>
      <c r="G97" s="185" t="s">
        <v>133</v>
      </c>
      <c r="H97" s="186">
        <v>276</v>
      </c>
      <c r="I97" s="187"/>
      <c r="J97" s="188">
        <f>ROUND(I97*H97,2)</f>
        <v>0</v>
      </c>
      <c r="K97" s="184" t="s">
        <v>134</v>
      </c>
      <c r="L97" s="41"/>
      <c r="M97" s="189" t="s">
        <v>21</v>
      </c>
      <c r="N97" s="190" t="s">
        <v>45</v>
      </c>
      <c r="O97" s="8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3" t="s">
        <v>81</v>
      </c>
      <c r="AT97" s="193" t="s">
        <v>130</v>
      </c>
      <c r="AU97" s="193" t="s">
        <v>74</v>
      </c>
      <c r="AY97" s="14" t="s">
        <v>136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4" t="s">
        <v>81</v>
      </c>
      <c r="BK97" s="194">
        <f>ROUND(I97*H97,2)</f>
        <v>0</v>
      </c>
      <c r="BL97" s="14" t="s">
        <v>81</v>
      </c>
      <c r="BM97" s="193" t="s">
        <v>171</v>
      </c>
    </row>
    <row r="98" s="2" customFormat="1">
      <c r="A98" s="35"/>
      <c r="B98" s="36"/>
      <c r="C98" s="37"/>
      <c r="D98" s="195" t="s">
        <v>138</v>
      </c>
      <c r="E98" s="37"/>
      <c r="F98" s="196" t="s">
        <v>172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138</v>
      </c>
      <c r="AU98" s="14" t="s">
        <v>74</v>
      </c>
    </row>
    <row r="99" s="2" customFormat="1">
      <c r="A99" s="35"/>
      <c r="B99" s="36"/>
      <c r="C99" s="37"/>
      <c r="D99" s="200" t="s">
        <v>140</v>
      </c>
      <c r="E99" s="37"/>
      <c r="F99" s="201" t="s">
        <v>173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140</v>
      </c>
      <c r="AU99" s="14" t="s">
        <v>74</v>
      </c>
    </row>
    <row r="100" s="10" customFormat="1">
      <c r="A100" s="10"/>
      <c r="B100" s="202"/>
      <c r="C100" s="203"/>
      <c r="D100" s="195" t="s">
        <v>147</v>
      </c>
      <c r="E100" s="204" t="s">
        <v>21</v>
      </c>
      <c r="F100" s="205" t="s">
        <v>148</v>
      </c>
      <c r="G100" s="203"/>
      <c r="H100" s="206">
        <v>276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2" t="s">
        <v>147</v>
      </c>
      <c r="AU100" s="212" t="s">
        <v>74</v>
      </c>
      <c r="AV100" s="10" t="s">
        <v>83</v>
      </c>
      <c r="AW100" s="10" t="s">
        <v>36</v>
      </c>
      <c r="AX100" s="10" t="s">
        <v>81</v>
      </c>
      <c r="AY100" s="212" t="s">
        <v>136</v>
      </c>
    </row>
    <row r="101" s="2" customFormat="1" ht="16.5" customHeight="1">
      <c r="A101" s="35"/>
      <c r="B101" s="36"/>
      <c r="C101" s="182" t="s">
        <v>174</v>
      </c>
      <c r="D101" s="182" t="s">
        <v>130</v>
      </c>
      <c r="E101" s="183" t="s">
        <v>175</v>
      </c>
      <c r="F101" s="184" t="s">
        <v>176</v>
      </c>
      <c r="G101" s="185" t="s">
        <v>133</v>
      </c>
      <c r="H101" s="186">
        <v>275</v>
      </c>
      <c r="I101" s="187"/>
      <c r="J101" s="188">
        <f>ROUND(I101*H101,2)</f>
        <v>0</v>
      </c>
      <c r="K101" s="184" t="s">
        <v>134</v>
      </c>
      <c r="L101" s="41"/>
      <c r="M101" s="189" t="s">
        <v>21</v>
      </c>
      <c r="N101" s="190" t="s">
        <v>45</v>
      </c>
      <c r="O101" s="81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3" t="s">
        <v>81</v>
      </c>
      <c r="AT101" s="193" t="s">
        <v>130</v>
      </c>
      <c r="AU101" s="193" t="s">
        <v>74</v>
      </c>
      <c r="AY101" s="14" t="s">
        <v>136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4" t="s">
        <v>81</v>
      </c>
      <c r="BK101" s="194">
        <f>ROUND(I101*H101,2)</f>
        <v>0</v>
      </c>
      <c r="BL101" s="14" t="s">
        <v>81</v>
      </c>
      <c r="BM101" s="193" t="s">
        <v>177</v>
      </c>
    </row>
    <row r="102" s="2" customFormat="1">
      <c r="A102" s="35"/>
      <c r="B102" s="36"/>
      <c r="C102" s="37"/>
      <c r="D102" s="195" t="s">
        <v>138</v>
      </c>
      <c r="E102" s="37"/>
      <c r="F102" s="196" t="s">
        <v>178</v>
      </c>
      <c r="G102" s="37"/>
      <c r="H102" s="37"/>
      <c r="I102" s="197"/>
      <c r="J102" s="37"/>
      <c r="K102" s="37"/>
      <c r="L102" s="41"/>
      <c r="M102" s="198"/>
      <c r="N102" s="19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138</v>
      </c>
      <c r="AU102" s="14" t="s">
        <v>74</v>
      </c>
    </row>
    <row r="103" s="2" customFormat="1">
      <c r="A103" s="35"/>
      <c r="B103" s="36"/>
      <c r="C103" s="37"/>
      <c r="D103" s="200" t="s">
        <v>140</v>
      </c>
      <c r="E103" s="37"/>
      <c r="F103" s="201" t="s">
        <v>179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140</v>
      </c>
      <c r="AU103" s="14" t="s">
        <v>74</v>
      </c>
    </row>
    <row r="104" s="10" customFormat="1">
      <c r="A104" s="10"/>
      <c r="B104" s="202"/>
      <c r="C104" s="203"/>
      <c r="D104" s="195" t="s">
        <v>147</v>
      </c>
      <c r="E104" s="204" t="s">
        <v>21</v>
      </c>
      <c r="F104" s="205" t="s">
        <v>180</v>
      </c>
      <c r="G104" s="203"/>
      <c r="H104" s="206">
        <v>275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2" t="s">
        <v>147</v>
      </c>
      <c r="AU104" s="212" t="s">
        <v>74</v>
      </c>
      <c r="AV104" s="10" t="s">
        <v>83</v>
      </c>
      <c r="AW104" s="10" t="s">
        <v>36</v>
      </c>
      <c r="AX104" s="10" t="s">
        <v>81</v>
      </c>
      <c r="AY104" s="212" t="s">
        <v>136</v>
      </c>
    </row>
    <row r="105" s="2" customFormat="1" ht="24.15" customHeight="1">
      <c r="A105" s="35"/>
      <c r="B105" s="36"/>
      <c r="C105" s="182" t="s">
        <v>181</v>
      </c>
      <c r="D105" s="182" t="s">
        <v>130</v>
      </c>
      <c r="E105" s="183" t="s">
        <v>182</v>
      </c>
      <c r="F105" s="184" t="s">
        <v>183</v>
      </c>
      <c r="G105" s="185" t="s">
        <v>133</v>
      </c>
      <c r="H105" s="186">
        <v>276</v>
      </c>
      <c r="I105" s="187"/>
      <c r="J105" s="188">
        <f>ROUND(I105*H105,2)</f>
        <v>0</v>
      </c>
      <c r="K105" s="184" t="s">
        <v>134</v>
      </c>
      <c r="L105" s="41"/>
      <c r="M105" s="189" t="s">
        <v>21</v>
      </c>
      <c r="N105" s="190" t="s">
        <v>45</v>
      </c>
      <c r="O105" s="8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3" t="s">
        <v>81</v>
      </c>
      <c r="AT105" s="193" t="s">
        <v>130</v>
      </c>
      <c r="AU105" s="193" t="s">
        <v>74</v>
      </c>
      <c r="AY105" s="14" t="s">
        <v>136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4" t="s">
        <v>81</v>
      </c>
      <c r="BK105" s="194">
        <f>ROUND(I105*H105,2)</f>
        <v>0</v>
      </c>
      <c r="BL105" s="14" t="s">
        <v>81</v>
      </c>
      <c r="BM105" s="193" t="s">
        <v>184</v>
      </c>
    </row>
    <row r="106" s="2" customFormat="1">
      <c r="A106" s="35"/>
      <c r="B106" s="36"/>
      <c r="C106" s="37"/>
      <c r="D106" s="195" t="s">
        <v>138</v>
      </c>
      <c r="E106" s="37"/>
      <c r="F106" s="196" t="s">
        <v>185</v>
      </c>
      <c r="G106" s="37"/>
      <c r="H106" s="37"/>
      <c r="I106" s="197"/>
      <c r="J106" s="37"/>
      <c r="K106" s="37"/>
      <c r="L106" s="41"/>
      <c r="M106" s="198"/>
      <c r="N106" s="19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138</v>
      </c>
      <c r="AU106" s="14" t="s">
        <v>74</v>
      </c>
    </row>
    <row r="107" s="2" customFormat="1">
      <c r="A107" s="35"/>
      <c r="B107" s="36"/>
      <c r="C107" s="37"/>
      <c r="D107" s="200" t="s">
        <v>140</v>
      </c>
      <c r="E107" s="37"/>
      <c r="F107" s="201" t="s">
        <v>186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140</v>
      </c>
      <c r="AU107" s="14" t="s">
        <v>74</v>
      </c>
    </row>
    <row r="108" s="10" customFormat="1">
      <c r="A108" s="10"/>
      <c r="B108" s="202"/>
      <c r="C108" s="203"/>
      <c r="D108" s="195" t="s">
        <v>147</v>
      </c>
      <c r="E108" s="204" t="s">
        <v>21</v>
      </c>
      <c r="F108" s="205" t="s">
        <v>148</v>
      </c>
      <c r="G108" s="203"/>
      <c r="H108" s="206">
        <v>276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2" t="s">
        <v>147</v>
      </c>
      <c r="AU108" s="212" t="s">
        <v>74</v>
      </c>
      <c r="AV108" s="10" t="s">
        <v>83</v>
      </c>
      <c r="AW108" s="10" t="s">
        <v>36</v>
      </c>
      <c r="AX108" s="10" t="s">
        <v>81</v>
      </c>
      <c r="AY108" s="212" t="s">
        <v>136</v>
      </c>
    </row>
    <row r="109" s="2" customFormat="1" ht="24.15" customHeight="1">
      <c r="A109" s="35"/>
      <c r="B109" s="36"/>
      <c r="C109" s="182" t="s">
        <v>187</v>
      </c>
      <c r="D109" s="182" t="s">
        <v>130</v>
      </c>
      <c r="E109" s="183" t="s">
        <v>188</v>
      </c>
      <c r="F109" s="184" t="s">
        <v>189</v>
      </c>
      <c r="G109" s="185" t="s">
        <v>133</v>
      </c>
      <c r="H109" s="186">
        <v>19046</v>
      </c>
      <c r="I109" s="187"/>
      <c r="J109" s="188">
        <f>ROUND(I109*H109,2)</f>
        <v>0</v>
      </c>
      <c r="K109" s="184" t="s">
        <v>134</v>
      </c>
      <c r="L109" s="41"/>
      <c r="M109" s="189" t="s">
        <v>21</v>
      </c>
      <c r="N109" s="190" t="s">
        <v>45</v>
      </c>
      <c r="O109" s="81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3" t="s">
        <v>135</v>
      </c>
      <c r="AT109" s="193" t="s">
        <v>130</v>
      </c>
      <c r="AU109" s="193" t="s">
        <v>74</v>
      </c>
      <c r="AY109" s="14" t="s">
        <v>136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4" t="s">
        <v>81</v>
      </c>
      <c r="BK109" s="194">
        <f>ROUND(I109*H109,2)</f>
        <v>0</v>
      </c>
      <c r="BL109" s="14" t="s">
        <v>135</v>
      </c>
      <c r="BM109" s="193" t="s">
        <v>190</v>
      </c>
    </row>
    <row r="110" s="2" customFormat="1">
      <c r="A110" s="35"/>
      <c r="B110" s="36"/>
      <c r="C110" s="37"/>
      <c r="D110" s="195" t="s">
        <v>138</v>
      </c>
      <c r="E110" s="37"/>
      <c r="F110" s="196" t="s">
        <v>191</v>
      </c>
      <c r="G110" s="37"/>
      <c r="H110" s="37"/>
      <c r="I110" s="197"/>
      <c r="J110" s="37"/>
      <c r="K110" s="37"/>
      <c r="L110" s="41"/>
      <c r="M110" s="198"/>
      <c r="N110" s="199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138</v>
      </c>
      <c r="AU110" s="14" t="s">
        <v>74</v>
      </c>
    </row>
    <row r="111" s="2" customFormat="1">
      <c r="A111" s="35"/>
      <c r="B111" s="36"/>
      <c r="C111" s="37"/>
      <c r="D111" s="200" t="s">
        <v>140</v>
      </c>
      <c r="E111" s="37"/>
      <c r="F111" s="201" t="s">
        <v>192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140</v>
      </c>
      <c r="AU111" s="14" t="s">
        <v>74</v>
      </c>
    </row>
    <row r="112" s="10" customFormat="1">
      <c r="A112" s="10"/>
      <c r="B112" s="202"/>
      <c r="C112" s="203"/>
      <c r="D112" s="195" t="s">
        <v>147</v>
      </c>
      <c r="E112" s="204" t="s">
        <v>21</v>
      </c>
      <c r="F112" s="205" t="s">
        <v>193</v>
      </c>
      <c r="G112" s="203"/>
      <c r="H112" s="206">
        <v>19046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2" t="s">
        <v>147</v>
      </c>
      <c r="AU112" s="212" t="s">
        <v>74</v>
      </c>
      <c r="AV112" s="10" t="s">
        <v>83</v>
      </c>
      <c r="AW112" s="10" t="s">
        <v>36</v>
      </c>
      <c r="AX112" s="10" t="s">
        <v>81</v>
      </c>
      <c r="AY112" s="212" t="s">
        <v>136</v>
      </c>
    </row>
    <row r="113" s="2" customFormat="1" ht="21.75" customHeight="1">
      <c r="A113" s="35"/>
      <c r="B113" s="36"/>
      <c r="C113" s="182" t="s">
        <v>194</v>
      </c>
      <c r="D113" s="182" t="s">
        <v>130</v>
      </c>
      <c r="E113" s="183" t="s">
        <v>195</v>
      </c>
      <c r="F113" s="184" t="s">
        <v>196</v>
      </c>
      <c r="G113" s="185" t="s">
        <v>133</v>
      </c>
      <c r="H113" s="186">
        <v>19046</v>
      </c>
      <c r="I113" s="187"/>
      <c r="J113" s="188">
        <f>ROUND(I113*H113,2)</f>
        <v>0</v>
      </c>
      <c r="K113" s="184" t="s">
        <v>134</v>
      </c>
      <c r="L113" s="41"/>
      <c r="M113" s="189" t="s">
        <v>21</v>
      </c>
      <c r="N113" s="190" t="s">
        <v>45</v>
      </c>
      <c r="O113" s="81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3" t="s">
        <v>135</v>
      </c>
      <c r="AT113" s="193" t="s">
        <v>130</v>
      </c>
      <c r="AU113" s="193" t="s">
        <v>74</v>
      </c>
      <c r="AY113" s="14" t="s">
        <v>136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4" t="s">
        <v>81</v>
      </c>
      <c r="BK113" s="194">
        <f>ROUND(I113*H113,2)</f>
        <v>0</v>
      </c>
      <c r="BL113" s="14" t="s">
        <v>135</v>
      </c>
      <c r="BM113" s="193" t="s">
        <v>197</v>
      </c>
    </row>
    <row r="114" s="2" customFormat="1">
      <c r="A114" s="35"/>
      <c r="B114" s="36"/>
      <c r="C114" s="37"/>
      <c r="D114" s="195" t="s">
        <v>138</v>
      </c>
      <c r="E114" s="37"/>
      <c r="F114" s="196" t="s">
        <v>198</v>
      </c>
      <c r="G114" s="37"/>
      <c r="H114" s="37"/>
      <c r="I114" s="197"/>
      <c r="J114" s="37"/>
      <c r="K114" s="37"/>
      <c r="L114" s="41"/>
      <c r="M114" s="198"/>
      <c r="N114" s="199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138</v>
      </c>
      <c r="AU114" s="14" t="s">
        <v>74</v>
      </c>
    </row>
    <row r="115" s="2" customFormat="1">
      <c r="A115" s="35"/>
      <c r="B115" s="36"/>
      <c r="C115" s="37"/>
      <c r="D115" s="200" t="s">
        <v>140</v>
      </c>
      <c r="E115" s="37"/>
      <c r="F115" s="201" t="s">
        <v>199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140</v>
      </c>
      <c r="AU115" s="14" t="s">
        <v>74</v>
      </c>
    </row>
    <row r="116" s="10" customFormat="1">
      <c r="A116" s="10"/>
      <c r="B116" s="202"/>
      <c r="C116" s="203"/>
      <c r="D116" s="195" t="s">
        <v>147</v>
      </c>
      <c r="E116" s="204" t="s">
        <v>21</v>
      </c>
      <c r="F116" s="205" t="s">
        <v>193</v>
      </c>
      <c r="G116" s="203"/>
      <c r="H116" s="206">
        <v>19046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2" t="s">
        <v>147</v>
      </c>
      <c r="AU116" s="212" t="s">
        <v>74</v>
      </c>
      <c r="AV116" s="10" t="s">
        <v>83</v>
      </c>
      <c r="AW116" s="10" t="s">
        <v>36</v>
      </c>
      <c r="AX116" s="10" t="s">
        <v>81</v>
      </c>
      <c r="AY116" s="212" t="s">
        <v>136</v>
      </c>
    </row>
    <row r="117" s="2" customFormat="1" ht="21.75" customHeight="1">
      <c r="A117" s="35"/>
      <c r="B117" s="36"/>
      <c r="C117" s="182" t="s">
        <v>200</v>
      </c>
      <c r="D117" s="182" t="s">
        <v>130</v>
      </c>
      <c r="E117" s="183" t="s">
        <v>201</v>
      </c>
      <c r="F117" s="184" t="s">
        <v>202</v>
      </c>
      <c r="G117" s="185" t="s">
        <v>133</v>
      </c>
      <c r="H117" s="186">
        <v>19046</v>
      </c>
      <c r="I117" s="187"/>
      <c r="J117" s="188">
        <f>ROUND(I117*H117,2)</f>
        <v>0</v>
      </c>
      <c r="K117" s="184" t="s">
        <v>134</v>
      </c>
      <c r="L117" s="41"/>
      <c r="M117" s="189" t="s">
        <v>21</v>
      </c>
      <c r="N117" s="190" t="s">
        <v>45</v>
      </c>
      <c r="O117" s="81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3" t="s">
        <v>135</v>
      </c>
      <c r="AT117" s="193" t="s">
        <v>130</v>
      </c>
      <c r="AU117" s="193" t="s">
        <v>74</v>
      </c>
      <c r="AY117" s="14" t="s">
        <v>136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4" t="s">
        <v>81</v>
      </c>
      <c r="BK117" s="194">
        <f>ROUND(I117*H117,2)</f>
        <v>0</v>
      </c>
      <c r="BL117" s="14" t="s">
        <v>135</v>
      </c>
      <c r="BM117" s="193" t="s">
        <v>203</v>
      </c>
    </row>
    <row r="118" s="2" customFormat="1">
      <c r="A118" s="35"/>
      <c r="B118" s="36"/>
      <c r="C118" s="37"/>
      <c r="D118" s="195" t="s">
        <v>138</v>
      </c>
      <c r="E118" s="37"/>
      <c r="F118" s="196" t="s">
        <v>204</v>
      </c>
      <c r="G118" s="37"/>
      <c r="H118" s="37"/>
      <c r="I118" s="197"/>
      <c r="J118" s="37"/>
      <c r="K118" s="37"/>
      <c r="L118" s="41"/>
      <c r="M118" s="198"/>
      <c r="N118" s="199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138</v>
      </c>
      <c r="AU118" s="14" t="s">
        <v>74</v>
      </c>
    </row>
    <row r="119" s="2" customFormat="1">
      <c r="A119" s="35"/>
      <c r="B119" s="36"/>
      <c r="C119" s="37"/>
      <c r="D119" s="200" t="s">
        <v>140</v>
      </c>
      <c r="E119" s="37"/>
      <c r="F119" s="201" t="s">
        <v>205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140</v>
      </c>
      <c r="AU119" s="14" t="s">
        <v>74</v>
      </c>
    </row>
    <row r="120" s="10" customFormat="1">
      <c r="A120" s="10"/>
      <c r="B120" s="202"/>
      <c r="C120" s="203"/>
      <c r="D120" s="195" t="s">
        <v>147</v>
      </c>
      <c r="E120" s="204" t="s">
        <v>21</v>
      </c>
      <c r="F120" s="205" t="s">
        <v>193</v>
      </c>
      <c r="G120" s="203"/>
      <c r="H120" s="206">
        <v>19046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2" t="s">
        <v>147</v>
      </c>
      <c r="AU120" s="212" t="s">
        <v>74</v>
      </c>
      <c r="AV120" s="10" t="s">
        <v>83</v>
      </c>
      <c r="AW120" s="10" t="s">
        <v>36</v>
      </c>
      <c r="AX120" s="10" t="s">
        <v>81</v>
      </c>
      <c r="AY120" s="212" t="s">
        <v>136</v>
      </c>
    </row>
    <row r="121" s="2" customFormat="1" ht="24.15" customHeight="1">
      <c r="A121" s="35"/>
      <c r="B121" s="36"/>
      <c r="C121" s="182" t="s">
        <v>206</v>
      </c>
      <c r="D121" s="182" t="s">
        <v>130</v>
      </c>
      <c r="E121" s="183" t="s">
        <v>207</v>
      </c>
      <c r="F121" s="184" t="s">
        <v>208</v>
      </c>
      <c r="G121" s="185" t="s">
        <v>133</v>
      </c>
      <c r="H121" s="186">
        <v>19046</v>
      </c>
      <c r="I121" s="187"/>
      <c r="J121" s="188">
        <f>ROUND(I121*H121,2)</f>
        <v>0</v>
      </c>
      <c r="K121" s="184" t="s">
        <v>134</v>
      </c>
      <c r="L121" s="41"/>
      <c r="M121" s="189" t="s">
        <v>21</v>
      </c>
      <c r="N121" s="190" t="s">
        <v>45</v>
      </c>
      <c r="O121" s="81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3" t="s">
        <v>135</v>
      </c>
      <c r="AT121" s="193" t="s">
        <v>130</v>
      </c>
      <c r="AU121" s="193" t="s">
        <v>74</v>
      </c>
      <c r="AY121" s="14" t="s">
        <v>136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4" t="s">
        <v>81</v>
      </c>
      <c r="BK121" s="194">
        <f>ROUND(I121*H121,2)</f>
        <v>0</v>
      </c>
      <c r="BL121" s="14" t="s">
        <v>135</v>
      </c>
      <c r="BM121" s="193" t="s">
        <v>209</v>
      </c>
    </row>
    <row r="122" s="2" customFormat="1">
      <c r="A122" s="35"/>
      <c r="B122" s="36"/>
      <c r="C122" s="37"/>
      <c r="D122" s="195" t="s">
        <v>138</v>
      </c>
      <c r="E122" s="37"/>
      <c r="F122" s="196" t="s">
        <v>210</v>
      </c>
      <c r="G122" s="37"/>
      <c r="H122" s="37"/>
      <c r="I122" s="197"/>
      <c r="J122" s="37"/>
      <c r="K122" s="37"/>
      <c r="L122" s="41"/>
      <c r="M122" s="198"/>
      <c r="N122" s="19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138</v>
      </c>
      <c r="AU122" s="14" t="s">
        <v>74</v>
      </c>
    </row>
    <row r="123" s="2" customFormat="1">
      <c r="A123" s="35"/>
      <c r="B123" s="36"/>
      <c r="C123" s="37"/>
      <c r="D123" s="200" t="s">
        <v>140</v>
      </c>
      <c r="E123" s="37"/>
      <c r="F123" s="201" t="s">
        <v>211</v>
      </c>
      <c r="G123" s="37"/>
      <c r="H123" s="37"/>
      <c r="I123" s="197"/>
      <c r="J123" s="37"/>
      <c r="K123" s="37"/>
      <c r="L123" s="41"/>
      <c r="M123" s="198"/>
      <c r="N123" s="199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140</v>
      </c>
      <c r="AU123" s="14" t="s">
        <v>74</v>
      </c>
    </row>
    <row r="124" s="10" customFormat="1">
      <c r="A124" s="10"/>
      <c r="B124" s="202"/>
      <c r="C124" s="203"/>
      <c r="D124" s="195" t="s">
        <v>147</v>
      </c>
      <c r="E124" s="204" t="s">
        <v>21</v>
      </c>
      <c r="F124" s="205" t="s">
        <v>193</v>
      </c>
      <c r="G124" s="203"/>
      <c r="H124" s="206">
        <v>19046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2" t="s">
        <v>147</v>
      </c>
      <c r="AU124" s="212" t="s">
        <v>74</v>
      </c>
      <c r="AV124" s="10" t="s">
        <v>83</v>
      </c>
      <c r="AW124" s="10" t="s">
        <v>36</v>
      </c>
      <c r="AX124" s="10" t="s">
        <v>81</v>
      </c>
      <c r="AY124" s="212" t="s">
        <v>136</v>
      </c>
    </row>
    <row r="125" s="2" customFormat="1" ht="16.5" customHeight="1">
      <c r="A125" s="35"/>
      <c r="B125" s="36"/>
      <c r="C125" s="213" t="s">
        <v>212</v>
      </c>
      <c r="D125" s="213" t="s">
        <v>213</v>
      </c>
      <c r="E125" s="214" t="s">
        <v>214</v>
      </c>
      <c r="F125" s="215" t="s">
        <v>215</v>
      </c>
      <c r="G125" s="216" t="s">
        <v>216</v>
      </c>
      <c r="H125" s="217">
        <v>237.77500000000001</v>
      </c>
      <c r="I125" s="218"/>
      <c r="J125" s="219">
        <f>ROUND(I125*H125,2)</f>
        <v>0</v>
      </c>
      <c r="K125" s="215" t="s">
        <v>134</v>
      </c>
      <c r="L125" s="220"/>
      <c r="M125" s="221" t="s">
        <v>21</v>
      </c>
      <c r="N125" s="222" t="s">
        <v>45</v>
      </c>
      <c r="O125" s="81"/>
      <c r="P125" s="191">
        <f>O125*H125</f>
        <v>0</v>
      </c>
      <c r="Q125" s="191">
        <v>0.001</v>
      </c>
      <c r="R125" s="191">
        <f>Q125*H125</f>
        <v>0.23777500000000001</v>
      </c>
      <c r="S125" s="191">
        <v>0</v>
      </c>
      <c r="T125" s="19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3" t="s">
        <v>181</v>
      </c>
      <c r="AT125" s="193" t="s">
        <v>213</v>
      </c>
      <c r="AU125" s="193" t="s">
        <v>74</v>
      </c>
      <c r="AY125" s="14" t="s">
        <v>136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4" t="s">
        <v>81</v>
      </c>
      <c r="BK125" s="194">
        <f>ROUND(I125*H125,2)</f>
        <v>0</v>
      </c>
      <c r="BL125" s="14" t="s">
        <v>135</v>
      </c>
      <c r="BM125" s="193" t="s">
        <v>217</v>
      </c>
    </row>
    <row r="126" s="2" customFormat="1">
      <c r="A126" s="35"/>
      <c r="B126" s="36"/>
      <c r="C126" s="37"/>
      <c r="D126" s="195" t="s">
        <v>138</v>
      </c>
      <c r="E126" s="37"/>
      <c r="F126" s="196" t="s">
        <v>215</v>
      </c>
      <c r="G126" s="37"/>
      <c r="H126" s="37"/>
      <c r="I126" s="197"/>
      <c r="J126" s="37"/>
      <c r="K126" s="37"/>
      <c r="L126" s="41"/>
      <c r="M126" s="198"/>
      <c r="N126" s="19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138</v>
      </c>
      <c r="AU126" s="14" t="s">
        <v>74</v>
      </c>
    </row>
    <row r="127" s="10" customFormat="1">
      <c r="A127" s="10"/>
      <c r="B127" s="202"/>
      <c r="C127" s="203"/>
      <c r="D127" s="195" t="s">
        <v>147</v>
      </c>
      <c r="E127" s="204" t="s">
        <v>21</v>
      </c>
      <c r="F127" s="205" t="s">
        <v>218</v>
      </c>
      <c r="G127" s="203"/>
      <c r="H127" s="206">
        <v>237.77500000000001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2" t="s">
        <v>147</v>
      </c>
      <c r="AU127" s="212" t="s">
        <v>74</v>
      </c>
      <c r="AV127" s="10" t="s">
        <v>83</v>
      </c>
      <c r="AW127" s="10" t="s">
        <v>36</v>
      </c>
      <c r="AX127" s="10" t="s">
        <v>81</v>
      </c>
      <c r="AY127" s="212" t="s">
        <v>136</v>
      </c>
    </row>
    <row r="128" s="2" customFormat="1" ht="16.5" customHeight="1">
      <c r="A128" s="35"/>
      <c r="B128" s="36"/>
      <c r="C128" s="213" t="s">
        <v>219</v>
      </c>
      <c r="D128" s="213" t="s">
        <v>213</v>
      </c>
      <c r="E128" s="214" t="s">
        <v>220</v>
      </c>
      <c r="F128" s="215" t="s">
        <v>221</v>
      </c>
      <c r="G128" s="216" t="s">
        <v>216</v>
      </c>
      <c r="H128" s="217">
        <v>38.140000000000001</v>
      </c>
      <c r="I128" s="218"/>
      <c r="J128" s="219">
        <f>ROUND(I128*H128,2)</f>
        <v>0</v>
      </c>
      <c r="K128" s="215" t="s">
        <v>21</v>
      </c>
      <c r="L128" s="220"/>
      <c r="M128" s="221" t="s">
        <v>21</v>
      </c>
      <c r="N128" s="222" t="s">
        <v>45</v>
      </c>
      <c r="O128" s="81"/>
      <c r="P128" s="191">
        <f>O128*H128</f>
        <v>0</v>
      </c>
      <c r="Q128" s="191">
        <v>0.001</v>
      </c>
      <c r="R128" s="191">
        <f>Q128*H128</f>
        <v>0.03814</v>
      </c>
      <c r="S128" s="191">
        <v>0</v>
      </c>
      <c r="T128" s="19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3" t="s">
        <v>181</v>
      </c>
      <c r="AT128" s="193" t="s">
        <v>213</v>
      </c>
      <c r="AU128" s="193" t="s">
        <v>74</v>
      </c>
      <c r="AY128" s="14" t="s">
        <v>136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4" t="s">
        <v>81</v>
      </c>
      <c r="BK128" s="194">
        <f>ROUND(I128*H128,2)</f>
        <v>0</v>
      </c>
      <c r="BL128" s="14" t="s">
        <v>135</v>
      </c>
      <c r="BM128" s="193" t="s">
        <v>222</v>
      </c>
    </row>
    <row r="129" s="2" customFormat="1">
      <c r="A129" s="35"/>
      <c r="B129" s="36"/>
      <c r="C129" s="37"/>
      <c r="D129" s="195" t="s">
        <v>138</v>
      </c>
      <c r="E129" s="37"/>
      <c r="F129" s="196" t="s">
        <v>221</v>
      </c>
      <c r="G129" s="37"/>
      <c r="H129" s="37"/>
      <c r="I129" s="197"/>
      <c r="J129" s="37"/>
      <c r="K129" s="37"/>
      <c r="L129" s="41"/>
      <c r="M129" s="198"/>
      <c r="N129" s="199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138</v>
      </c>
      <c r="AU129" s="14" t="s">
        <v>74</v>
      </c>
    </row>
    <row r="130" s="10" customFormat="1">
      <c r="A130" s="10"/>
      <c r="B130" s="202"/>
      <c r="C130" s="203"/>
      <c r="D130" s="195" t="s">
        <v>147</v>
      </c>
      <c r="E130" s="204" t="s">
        <v>21</v>
      </c>
      <c r="F130" s="205" t="s">
        <v>223</v>
      </c>
      <c r="G130" s="203"/>
      <c r="H130" s="206">
        <v>38.140000000000001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2" t="s">
        <v>147</v>
      </c>
      <c r="AU130" s="212" t="s">
        <v>74</v>
      </c>
      <c r="AV130" s="10" t="s">
        <v>83</v>
      </c>
      <c r="AW130" s="10" t="s">
        <v>36</v>
      </c>
      <c r="AX130" s="10" t="s">
        <v>81</v>
      </c>
      <c r="AY130" s="212" t="s">
        <v>136</v>
      </c>
    </row>
    <row r="131" s="2" customFormat="1" ht="24.15" customHeight="1">
      <c r="A131" s="35"/>
      <c r="B131" s="36"/>
      <c r="C131" s="182" t="s">
        <v>8</v>
      </c>
      <c r="D131" s="182" t="s">
        <v>130</v>
      </c>
      <c r="E131" s="183" t="s">
        <v>224</v>
      </c>
      <c r="F131" s="184" t="s">
        <v>225</v>
      </c>
      <c r="G131" s="185" t="s">
        <v>133</v>
      </c>
      <c r="H131" s="186">
        <v>19046</v>
      </c>
      <c r="I131" s="187"/>
      <c r="J131" s="188">
        <f>ROUND(I131*H131,2)</f>
        <v>0</v>
      </c>
      <c r="K131" s="184" t="s">
        <v>134</v>
      </c>
      <c r="L131" s="41"/>
      <c r="M131" s="189" t="s">
        <v>21</v>
      </c>
      <c r="N131" s="190" t="s">
        <v>45</v>
      </c>
      <c r="O131" s="81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3" t="s">
        <v>135</v>
      </c>
      <c r="AT131" s="193" t="s">
        <v>130</v>
      </c>
      <c r="AU131" s="193" t="s">
        <v>74</v>
      </c>
      <c r="AY131" s="14" t="s">
        <v>136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4" t="s">
        <v>81</v>
      </c>
      <c r="BK131" s="194">
        <f>ROUND(I131*H131,2)</f>
        <v>0</v>
      </c>
      <c r="BL131" s="14" t="s">
        <v>135</v>
      </c>
      <c r="BM131" s="193" t="s">
        <v>226</v>
      </c>
    </row>
    <row r="132" s="2" customFormat="1">
      <c r="A132" s="35"/>
      <c r="B132" s="36"/>
      <c r="C132" s="37"/>
      <c r="D132" s="195" t="s">
        <v>138</v>
      </c>
      <c r="E132" s="37"/>
      <c r="F132" s="196" t="s">
        <v>227</v>
      </c>
      <c r="G132" s="37"/>
      <c r="H132" s="37"/>
      <c r="I132" s="197"/>
      <c r="J132" s="37"/>
      <c r="K132" s="37"/>
      <c r="L132" s="41"/>
      <c r="M132" s="198"/>
      <c r="N132" s="199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74</v>
      </c>
    </row>
    <row r="133" s="2" customFormat="1">
      <c r="A133" s="35"/>
      <c r="B133" s="36"/>
      <c r="C133" s="37"/>
      <c r="D133" s="200" t="s">
        <v>140</v>
      </c>
      <c r="E133" s="37"/>
      <c r="F133" s="201" t="s">
        <v>228</v>
      </c>
      <c r="G133" s="37"/>
      <c r="H133" s="37"/>
      <c r="I133" s="197"/>
      <c r="J133" s="37"/>
      <c r="K133" s="37"/>
      <c r="L133" s="41"/>
      <c r="M133" s="198"/>
      <c r="N133" s="199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140</v>
      </c>
      <c r="AU133" s="14" t="s">
        <v>74</v>
      </c>
    </row>
    <row r="134" s="10" customFormat="1">
      <c r="A134" s="10"/>
      <c r="B134" s="202"/>
      <c r="C134" s="203"/>
      <c r="D134" s="195" t="s">
        <v>147</v>
      </c>
      <c r="E134" s="204" t="s">
        <v>21</v>
      </c>
      <c r="F134" s="205" t="s">
        <v>193</v>
      </c>
      <c r="G134" s="203"/>
      <c r="H134" s="206">
        <v>19046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2" t="s">
        <v>147</v>
      </c>
      <c r="AU134" s="212" t="s">
        <v>74</v>
      </c>
      <c r="AV134" s="10" t="s">
        <v>83</v>
      </c>
      <c r="AW134" s="10" t="s">
        <v>36</v>
      </c>
      <c r="AX134" s="10" t="s">
        <v>81</v>
      </c>
      <c r="AY134" s="212" t="s">
        <v>136</v>
      </c>
    </row>
    <row r="135" s="2" customFormat="1" ht="16.5" customHeight="1">
      <c r="A135" s="35"/>
      <c r="B135" s="36"/>
      <c r="C135" s="182" t="s">
        <v>229</v>
      </c>
      <c r="D135" s="182" t="s">
        <v>130</v>
      </c>
      <c r="E135" s="183" t="s">
        <v>230</v>
      </c>
      <c r="F135" s="184" t="s">
        <v>231</v>
      </c>
      <c r="G135" s="185" t="s">
        <v>232</v>
      </c>
      <c r="H135" s="186">
        <v>0.95399999999999996</v>
      </c>
      <c r="I135" s="187"/>
      <c r="J135" s="188">
        <f>ROUND(I135*H135,2)</f>
        <v>0</v>
      </c>
      <c r="K135" s="184" t="s">
        <v>21</v>
      </c>
      <c r="L135" s="41"/>
      <c r="M135" s="189" t="s">
        <v>21</v>
      </c>
      <c r="N135" s="190" t="s">
        <v>45</v>
      </c>
      <c r="O135" s="81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3" t="s">
        <v>135</v>
      </c>
      <c r="AT135" s="193" t="s">
        <v>130</v>
      </c>
      <c r="AU135" s="193" t="s">
        <v>74</v>
      </c>
      <c r="AY135" s="14" t="s">
        <v>136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4" t="s">
        <v>81</v>
      </c>
      <c r="BK135" s="194">
        <f>ROUND(I135*H135,2)</f>
        <v>0</v>
      </c>
      <c r="BL135" s="14" t="s">
        <v>135</v>
      </c>
      <c r="BM135" s="193" t="s">
        <v>233</v>
      </c>
    </row>
    <row r="136" s="2" customFormat="1">
      <c r="A136" s="35"/>
      <c r="B136" s="36"/>
      <c r="C136" s="37"/>
      <c r="D136" s="195" t="s">
        <v>138</v>
      </c>
      <c r="E136" s="37"/>
      <c r="F136" s="196" t="s">
        <v>231</v>
      </c>
      <c r="G136" s="37"/>
      <c r="H136" s="37"/>
      <c r="I136" s="197"/>
      <c r="J136" s="37"/>
      <c r="K136" s="37"/>
      <c r="L136" s="41"/>
      <c r="M136" s="198"/>
      <c r="N136" s="19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74</v>
      </c>
    </row>
    <row r="137" s="10" customFormat="1">
      <c r="A137" s="10"/>
      <c r="B137" s="202"/>
      <c r="C137" s="203"/>
      <c r="D137" s="195" t="s">
        <v>147</v>
      </c>
      <c r="E137" s="204" t="s">
        <v>21</v>
      </c>
      <c r="F137" s="205" t="s">
        <v>234</v>
      </c>
      <c r="G137" s="203"/>
      <c r="H137" s="206">
        <v>0.95399999999999996</v>
      </c>
      <c r="I137" s="207"/>
      <c r="J137" s="203"/>
      <c r="K137" s="203"/>
      <c r="L137" s="208"/>
      <c r="M137" s="209"/>
      <c r="N137" s="210"/>
      <c r="O137" s="210"/>
      <c r="P137" s="210"/>
      <c r="Q137" s="210"/>
      <c r="R137" s="210"/>
      <c r="S137" s="210"/>
      <c r="T137" s="211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12" t="s">
        <v>147</v>
      </c>
      <c r="AU137" s="212" t="s">
        <v>74</v>
      </c>
      <c r="AV137" s="10" t="s">
        <v>83</v>
      </c>
      <c r="AW137" s="10" t="s">
        <v>36</v>
      </c>
      <c r="AX137" s="10" t="s">
        <v>74</v>
      </c>
      <c r="AY137" s="212" t="s">
        <v>136</v>
      </c>
    </row>
    <row r="138" s="11" customFormat="1">
      <c r="A138" s="11"/>
      <c r="B138" s="223"/>
      <c r="C138" s="224"/>
      <c r="D138" s="195" t="s">
        <v>147</v>
      </c>
      <c r="E138" s="225" t="s">
        <v>21</v>
      </c>
      <c r="F138" s="226" t="s">
        <v>235</v>
      </c>
      <c r="G138" s="224"/>
      <c r="H138" s="227">
        <v>0.95399999999999996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T138" s="233" t="s">
        <v>147</v>
      </c>
      <c r="AU138" s="233" t="s">
        <v>74</v>
      </c>
      <c r="AV138" s="11" t="s">
        <v>135</v>
      </c>
      <c r="AW138" s="11" t="s">
        <v>36</v>
      </c>
      <c r="AX138" s="11" t="s">
        <v>81</v>
      </c>
      <c r="AY138" s="233" t="s">
        <v>136</v>
      </c>
    </row>
    <row r="139" s="2" customFormat="1" ht="33" customHeight="1">
      <c r="A139" s="35"/>
      <c r="B139" s="36"/>
      <c r="C139" s="182" t="s">
        <v>236</v>
      </c>
      <c r="D139" s="182" t="s">
        <v>130</v>
      </c>
      <c r="E139" s="183" t="s">
        <v>237</v>
      </c>
      <c r="F139" s="184" t="s">
        <v>238</v>
      </c>
      <c r="G139" s="185" t="s">
        <v>239</v>
      </c>
      <c r="H139" s="186">
        <v>2410</v>
      </c>
      <c r="I139" s="187"/>
      <c r="J139" s="188">
        <f>ROUND(I139*H139,2)</f>
        <v>0</v>
      </c>
      <c r="K139" s="184" t="s">
        <v>134</v>
      </c>
      <c r="L139" s="41"/>
      <c r="M139" s="189" t="s">
        <v>21</v>
      </c>
      <c r="N139" s="190" t="s">
        <v>45</v>
      </c>
      <c r="O139" s="81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3" t="s">
        <v>135</v>
      </c>
      <c r="AT139" s="193" t="s">
        <v>130</v>
      </c>
      <c r="AU139" s="193" t="s">
        <v>74</v>
      </c>
      <c r="AY139" s="14" t="s">
        <v>136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4" t="s">
        <v>81</v>
      </c>
      <c r="BK139" s="194">
        <f>ROUND(I139*H139,2)</f>
        <v>0</v>
      </c>
      <c r="BL139" s="14" t="s">
        <v>135</v>
      </c>
      <c r="BM139" s="193" t="s">
        <v>240</v>
      </c>
    </row>
    <row r="140" s="2" customFormat="1">
      <c r="A140" s="35"/>
      <c r="B140" s="36"/>
      <c r="C140" s="37"/>
      <c r="D140" s="195" t="s">
        <v>138</v>
      </c>
      <c r="E140" s="37"/>
      <c r="F140" s="196" t="s">
        <v>241</v>
      </c>
      <c r="G140" s="37"/>
      <c r="H140" s="37"/>
      <c r="I140" s="197"/>
      <c r="J140" s="37"/>
      <c r="K140" s="37"/>
      <c r="L140" s="41"/>
      <c r="M140" s="198"/>
      <c r="N140" s="19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74</v>
      </c>
    </row>
    <row r="141" s="2" customFormat="1">
      <c r="A141" s="35"/>
      <c r="B141" s="36"/>
      <c r="C141" s="37"/>
      <c r="D141" s="200" t="s">
        <v>140</v>
      </c>
      <c r="E141" s="37"/>
      <c r="F141" s="201" t="s">
        <v>242</v>
      </c>
      <c r="G141" s="37"/>
      <c r="H141" s="37"/>
      <c r="I141" s="197"/>
      <c r="J141" s="37"/>
      <c r="K141" s="37"/>
      <c r="L141" s="41"/>
      <c r="M141" s="198"/>
      <c r="N141" s="199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140</v>
      </c>
      <c r="AU141" s="14" t="s">
        <v>74</v>
      </c>
    </row>
    <row r="142" s="10" customFormat="1">
      <c r="A142" s="10"/>
      <c r="B142" s="202"/>
      <c r="C142" s="203"/>
      <c r="D142" s="195" t="s">
        <v>147</v>
      </c>
      <c r="E142" s="204" t="s">
        <v>21</v>
      </c>
      <c r="F142" s="205" t="s">
        <v>243</v>
      </c>
      <c r="G142" s="203"/>
      <c r="H142" s="206">
        <v>2410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12" t="s">
        <v>147</v>
      </c>
      <c r="AU142" s="212" t="s">
        <v>74</v>
      </c>
      <c r="AV142" s="10" t="s">
        <v>83</v>
      </c>
      <c r="AW142" s="10" t="s">
        <v>36</v>
      </c>
      <c r="AX142" s="10" t="s">
        <v>81</v>
      </c>
      <c r="AY142" s="212" t="s">
        <v>136</v>
      </c>
    </row>
    <row r="143" s="2" customFormat="1" ht="33" customHeight="1">
      <c r="A143" s="35"/>
      <c r="B143" s="36"/>
      <c r="C143" s="182" t="s">
        <v>244</v>
      </c>
      <c r="D143" s="182" t="s">
        <v>130</v>
      </c>
      <c r="E143" s="183" t="s">
        <v>245</v>
      </c>
      <c r="F143" s="184" t="s">
        <v>246</v>
      </c>
      <c r="G143" s="185" t="s">
        <v>239</v>
      </c>
      <c r="H143" s="186">
        <v>57</v>
      </c>
      <c r="I143" s="187"/>
      <c r="J143" s="188">
        <f>ROUND(I143*H143,2)</f>
        <v>0</v>
      </c>
      <c r="K143" s="184" t="s">
        <v>134</v>
      </c>
      <c r="L143" s="41"/>
      <c r="M143" s="189" t="s">
        <v>21</v>
      </c>
      <c r="N143" s="190" t="s">
        <v>45</v>
      </c>
      <c r="O143" s="81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3" t="s">
        <v>135</v>
      </c>
      <c r="AT143" s="193" t="s">
        <v>130</v>
      </c>
      <c r="AU143" s="193" t="s">
        <v>74</v>
      </c>
      <c r="AY143" s="14" t="s">
        <v>136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4" t="s">
        <v>81</v>
      </c>
      <c r="BK143" s="194">
        <f>ROUND(I143*H143,2)</f>
        <v>0</v>
      </c>
      <c r="BL143" s="14" t="s">
        <v>135</v>
      </c>
      <c r="BM143" s="193" t="s">
        <v>247</v>
      </c>
    </row>
    <row r="144" s="2" customFormat="1">
      <c r="A144" s="35"/>
      <c r="B144" s="36"/>
      <c r="C144" s="37"/>
      <c r="D144" s="195" t="s">
        <v>138</v>
      </c>
      <c r="E144" s="37"/>
      <c r="F144" s="196" t="s">
        <v>248</v>
      </c>
      <c r="G144" s="37"/>
      <c r="H144" s="37"/>
      <c r="I144" s="197"/>
      <c r="J144" s="37"/>
      <c r="K144" s="37"/>
      <c r="L144" s="41"/>
      <c r="M144" s="198"/>
      <c r="N144" s="19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74</v>
      </c>
    </row>
    <row r="145" s="2" customFormat="1">
      <c r="A145" s="35"/>
      <c r="B145" s="36"/>
      <c r="C145" s="37"/>
      <c r="D145" s="200" t="s">
        <v>140</v>
      </c>
      <c r="E145" s="37"/>
      <c r="F145" s="201" t="s">
        <v>249</v>
      </c>
      <c r="G145" s="37"/>
      <c r="H145" s="37"/>
      <c r="I145" s="197"/>
      <c r="J145" s="37"/>
      <c r="K145" s="37"/>
      <c r="L145" s="41"/>
      <c r="M145" s="198"/>
      <c r="N145" s="199"/>
      <c r="O145" s="81"/>
      <c r="P145" s="81"/>
      <c r="Q145" s="81"/>
      <c r="R145" s="81"/>
      <c r="S145" s="81"/>
      <c r="T145" s="82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140</v>
      </c>
      <c r="AU145" s="14" t="s">
        <v>74</v>
      </c>
    </row>
    <row r="146" s="10" customFormat="1">
      <c r="A146" s="10"/>
      <c r="B146" s="202"/>
      <c r="C146" s="203"/>
      <c r="D146" s="195" t="s">
        <v>147</v>
      </c>
      <c r="E146" s="204" t="s">
        <v>21</v>
      </c>
      <c r="F146" s="205" t="s">
        <v>250</v>
      </c>
      <c r="G146" s="203"/>
      <c r="H146" s="206">
        <v>57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2" t="s">
        <v>147</v>
      </c>
      <c r="AU146" s="212" t="s">
        <v>74</v>
      </c>
      <c r="AV146" s="10" t="s">
        <v>83</v>
      </c>
      <c r="AW146" s="10" t="s">
        <v>36</v>
      </c>
      <c r="AX146" s="10" t="s">
        <v>81</v>
      </c>
      <c r="AY146" s="212" t="s">
        <v>136</v>
      </c>
    </row>
    <row r="147" s="2" customFormat="1" ht="24.15" customHeight="1">
      <c r="A147" s="35"/>
      <c r="B147" s="36"/>
      <c r="C147" s="182" t="s">
        <v>251</v>
      </c>
      <c r="D147" s="182" t="s">
        <v>130</v>
      </c>
      <c r="E147" s="183" t="s">
        <v>252</v>
      </c>
      <c r="F147" s="184" t="s">
        <v>253</v>
      </c>
      <c r="G147" s="185" t="s">
        <v>232</v>
      </c>
      <c r="H147" s="186">
        <v>0.16200000000000001</v>
      </c>
      <c r="I147" s="187"/>
      <c r="J147" s="188">
        <f>ROUND(I147*H147,2)</f>
        <v>0</v>
      </c>
      <c r="K147" s="184" t="s">
        <v>134</v>
      </c>
      <c r="L147" s="41"/>
      <c r="M147" s="189" t="s">
        <v>21</v>
      </c>
      <c r="N147" s="190" t="s">
        <v>45</v>
      </c>
      <c r="O147" s="81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3" t="s">
        <v>135</v>
      </c>
      <c r="AT147" s="193" t="s">
        <v>130</v>
      </c>
      <c r="AU147" s="193" t="s">
        <v>74</v>
      </c>
      <c r="AY147" s="14" t="s">
        <v>136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4" t="s">
        <v>81</v>
      </c>
      <c r="BK147" s="194">
        <f>ROUND(I147*H147,2)</f>
        <v>0</v>
      </c>
      <c r="BL147" s="14" t="s">
        <v>135</v>
      </c>
      <c r="BM147" s="193" t="s">
        <v>254</v>
      </c>
    </row>
    <row r="148" s="2" customFormat="1">
      <c r="A148" s="35"/>
      <c r="B148" s="36"/>
      <c r="C148" s="37"/>
      <c r="D148" s="195" t="s">
        <v>138</v>
      </c>
      <c r="E148" s="37"/>
      <c r="F148" s="196" t="s">
        <v>255</v>
      </c>
      <c r="G148" s="37"/>
      <c r="H148" s="37"/>
      <c r="I148" s="197"/>
      <c r="J148" s="37"/>
      <c r="K148" s="37"/>
      <c r="L148" s="41"/>
      <c r="M148" s="198"/>
      <c r="N148" s="19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138</v>
      </c>
      <c r="AU148" s="14" t="s">
        <v>74</v>
      </c>
    </row>
    <row r="149" s="2" customFormat="1">
      <c r="A149" s="35"/>
      <c r="B149" s="36"/>
      <c r="C149" s="37"/>
      <c r="D149" s="200" t="s">
        <v>140</v>
      </c>
      <c r="E149" s="37"/>
      <c r="F149" s="201" t="s">
        <v>256</v>
      </c>
      <c r="G149" s="37"/>
      <c r="H149" s="37"/>
      <c r="I149" s="197"/>
      <c r="J149" s="37"/>
      <c r="K149" s="37"/>
      <c r="L149" s="41"/>
      <c r="M149" s="198"/>
      <c r="N149" s="199"/>
      <c r="O149" s="81"/>
      <c r="P149" s="81"/>
      <c r="Q149" s="81"/>
      <c r="R149" s="81"/>
      <c r="S149" s="81"/>
      <c r="T149" s="82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140</v>
      </c>
      <c r="AU149" s="14" t="s">
        <v>74</v>
      </c>
    </row>
    <row r="150" s="10" customFormat="1">
      <c r="A150" s="10"/>
      <c r="B150" s="202"/>
      <c r="C150" s="203"/>
      <c r="D150" s="195" t="s">
        <v>147</v>
      </c>
      <c r="E150" s="204" t="s">
        <v>21</v>
      </c>
      <c r="F150" s="205" t="s">
        <v>257</v>
      </c>
      <c r="G150" s="203"/>
      <c r="H150" s="206">
        <v>0.16200000000000001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12" t="s">
        <v>147</v>
      </c>
      <c r="AU150" s="212" t="s">
        <v>74</v>
      </c>
      <c r="AV150" s="10" t="s">
        <v>83</v>
      </c>
      <c r="AW150" s="10" t="s">
        <v>36</v>
      </c>
      <c r="AX150" s="10" t="s">
        <v>81</v>
      </c>
      <c r="AY150" s="212" t="s">
        <v>136</v>
      </c>
    </row>
    <row r="151" s="2" customFormat="1" ht="24.15" customHeight="1">
      <c r="A151" s="35"/>
      <c r="B151" s="36"/>
      <c r="C151" s="213" t="s">
        <v>258</v>
      </c>
      <c r="D151" s="213" t="s">
        <v>213</v>
      </c>
      <c r="E151" s="214" t="s">
        <v>259</v>
      </c>
      <c r="F151" s="215" t="s">
        <v>260</v>
      </c>
      <c r="G151" s="216" t="s">
        <v>216</v>
      </c>
      <c r="H151" s="217">
        <v>162</v>
      </c>
      <c r="I151" s="218"/>
      <c r="J151" s="219">
        <f>ROUND(I151*H151,2)</f>
        <v>0</v>
      </c>
      <c r="K151" s="215" t="s">
        <v>21</v>
      </c>
      <c r="L151" s="220"/>
      <c r="M151" s="221" t="s">
        <v>21</v>
      </c>
      <c r="N151" s="222" t="s">
        <v>45</v>
      </c>
      <c r="O151" s="81"/>
      <c r="P151" s="191">
        <f>O151*H151</f>
        <v>0</v>
      </c>
      <c r="Q151" s="191">
        <v>0.001</v>
      </c>
      <c r="R151" s="191">
        <f>Q151*H151</f>
        <v>0.16200000000000001</v>
      </c>
      <c r="S151" s="191">
        <v>0</v>
      </c>
      <c r="T151" s="19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3" t="s">
        <v>181</v>
      </c>
      <c r="AT151" s="193" t="s">
        <v>213</v>
      </c>
      <c r="AU151" s="193" t="s">
        <v>74</v>
      </c>
      <c r="AY151" s="14" t="s">
        <v>136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4" t="s">
        <v>81</v>
      </c>
      <c r="BK151" s="194">
        <f>ROUND(I151*H151,2)</f>
        <v>0</v>
      </c>
      <c r="BL151" s="14" t="s">
        <v>135</v>
      </c>
      <c r="BM151" s="193" t="s">
        <v>261</v>
      </c>
    </row>
    <row r="152" s="2" customFormat="1">
      <c r="A152" s="35"/>
      <c r="B152" s="36"/>
      <c r="C152" s="37"/>
      <c r="D152" s="195" t="s">
        <v>138</v>
      </c>
      <c r="E152" s="37"/>
      <c r="F152" s="196" t="s">
        <v>262</v>
      </c>
      <c r="G152" s="37"/>
      <c r="H152" s="37"/>
      <c r="I152" s="197"/>
      <c r="J152" s="37"/>
      <c r="K152" s="37"/>
      <c r="L152" s="41"/>
      <c r="M152" s="198"/>
      <c r="N152" s="19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138</v>
      </c>
      <c r="AU152" s="14" t="s">
        <v>74</v>
      </c>
    </row>
    <row r="153" s="10" customFormat="1">
      <c r="A153" s="10"/>
      <c r="B153" s="202"/>
      <c r="C153" s="203"/>
      <c r="D153" s="195" t="s">
        <v>147</v>
      </c>
      <c r="E153" s="204" t="s">
        <v>21</v>
      </c>
      <c r="F153" s="205" t="s">
        <v>263</v>
      </c>
      <c r="G153" s="203"/>
      <c r="H153" s="206">
        <v>162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2" t="s">
        <v>147</v>
      </c>
      <c r="AU153" s="212" t="s">
        <v>74</v>
      </c>
      <c r="AV153" s="10" t="s">
        <v>83</v>
      </c>
      <c r="AW153" s="10" t="s">
        <v>36</v>
      </c>
      <c r="AX153" s="10" t="s">
        <v>81</v>
      </c>
      <c r="AY153" s="212" t="s">
        <v>136</v>
      </c>
    </row>
    <row r="154" s="2" customFormat="1" ht="24.15" customHeight="1">
      <c r="A154" s="35"/>
      <c r="B154" s="36"/>
      <c r="C154" s="182" t="s">
        <v>7</v>
      </c>
      <c r="D154" s="182" t="s">
        <v>130</v>
      </c>
      <c r="E154" s="183" t="s">
        <v>264</v>
      </c>
      <c r="F154" s="184" t="s">
        <v>265</v>
      </c>
      <c r="G154" s="185" t="s">
        <v>232</v>
      </c>
      <c r="H154" s="186">
        <v>0.123</v>
      </c>
      <c r="I154" s="187"/>
      <c r="J154" s="188">
        <f>ROUND(I154*H154,2)</f>
        <v>0</v>
      </c>
      <c r="K154" s="184" t="s">
        <v>134</v>
      </c>
      <c r="L154" s="41"/>
      <c r="M154" s="189" t="s">
        <v>21</v>
      </c>
      <c r="N154" s="190" t="s">
        <v>45</v>
      </c>
      <c r="O154" s="81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3" t="s">
        <v>135</v>
      </c>
      <c r="AT154" s="193" t="s">
        <v>130</v>
      </c>
      <c r="AU154" s="193" t="s">
        <v>74</v>
      </c>
      <c r="AY154" s="14" t="s">
        <v>136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4" t="s">
        <v>81</v>
      </c>
      <c r="BK154" s="194">
        <f>ROUND(I154*H154,2)</f>
        <v>0</v>
      </c>
      <c r="BL154" s="14" t="s">
        <v>135</v>
      </c>
      <c r="BM154" s="193" t="s">
        <v>266</v>
      </c>
    </row>
    <row r="155" s="2" customFormat="1">
      <c r="A155" s="35"/>
      <c r="B155" s="36"/>
      <c r="C155" s="37"/>
      <c r="D155" s="195" t="s">
        <v>138</v>
      </c>
      <c r="E155" s="37"/>
      <c r="F155" s="196" t="s">
        <v>267</v>
      </c>
      <c r="G155" s="37"/>
      <c r="H155" s="37"/>
      <c r="I155" s="197"/>
      <c r="J155" s="37"/>
      <c r="K155" s="37"/>
      <c r="L155" s="41"/>
      <c r="M155" s="198"/>
      <c r="N155" s="199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138</v>
      </c>
      <c r="AU155" s="14" t="s">
        <v>74</v>
      </c>
    </row>
    <row r="156" s="2" customFormat="1">
      <c r="A156" s="35"/>
      <c r="B156" s="36"/>
      <c r="C156" s="37"/>
      <c r="D156" s="200" t="s">
        <v>140</v>
      </c>
      <c r="E156" s="37"/>
      <c r="F156" s="201" t="s">
        <v>268</v>
      </c>
      <c r="G156" s="37"/>
      <c r="H156" s="37"/>
      <c r="I156" s="197"/>
      <c r="J156" s="37"/>
      <c r="K156" s="37"/>
      <c r="L156" s="41"/>
      <c r="M156" s="198"/>
      <c r="N156" s="199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140</v>
      </c>
      <c r="AU156" s="14" t="s">
        <v>74</v>
      </c>
    </row>
    <row r="157" s="10" customFormat="1">
      <c r="A157" s="10"/>
      <c r="B157" s="202"/>
      <c r="C157" s="203"/>
      <c r="D157" s="195" t="s">
        <v>147</v>
      </c>
      <c r="E157" s="204" t="s">
        <v>21</v>
      </c>
      <c r="F157" s="205" t="s">
        <v>269</v>
      </c>
      <c r="G157" s="203"/>
      <c r="H157" s="206">
        <v>0.123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2" t="s">
        <v>147</v>
      </c>
      <c r="AU157" s="212" t="s">
        <v>74</v>
      </c>
      <c r="AV157" s="10" t="s">
        <v>83</v>
      </c>
      <c r="AW157" s="10" t="s">
        <v>36</v>
      </c>
      <c r="AX157" s="10" t="s">
        <v>81</v>
      </c>
      <c r="AY157" s="212" t="s">
        <v>136</v>
      </c>
    </row>
    <row r="158" s="2" customFormat="1" ht="16.5" customHeight="1">
      <c r="A158" s="35"/>
      <c r="B158" s="36"/>
      <c r="C158" s="213" t="s">
        <v>270</v>
      </c>
      <c r="D158" s="213" t="s">
        <v>213</v>
      </c>
      <c r="E158" s="214" t="s">
        <v>271</v>
      </c>
      <c r="F158" s="215" t="s">
        <v>272</v>
      </c>
      <c r="G158" s="216" t="s">
        <v>216</v>
      </c>
      <c r="H158" s="217">
        <v>123.34999999999999</v>
      </c>
      <c r="I158" s="218"/>
      <c r="J158" s="219">
        <f>ROUND(I158*H158,2)</f>
        <v>0</v>
      </c>
      <c r="K158" s="215" t="s">
        <v>134</v>
      </c>
      <c r="L158" s="220"/>
      <c r="M158" s="221" t="s">
        <v>21</v>
      </c>
      <c r="N158" s="222" t="s">
        <v>45</v>
      </c>
      <c r="O158" s="81"/>
      <c r="P158" s="191">
        <f>O158*H158</f>
        <v>0</v>
      </c>
      <c r="Q158" s="191">
        <v>0.001</v>
      </c>
      <c r="R158" s="191">
        <f>Q158*H158</f>
        <v>0.12335</v>
      </c>
      <c r="S158" s="191">
        <v>0</v>
      </c>
      <c r="T158" s="19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3" t="s">
        <v>181</v>
      </c>
      <c r="AT158" s="193" t="s">
        <v>213</v>
      </c>
      <c r="AU158" s="193" t="s">
        <v>74</v>
      </c>
      <c r="AY158" s="14" t="s">
        <v>136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4" t="s">
        <v>81</v>
      </c>
      <c r="BK158" s="194">
        <f>ROUND(I158*H158,2)</f>
        <v>0</v>
      </c>
      <c r="BL158" s="14" t="s">
        <v>135</v>
      </c>
      <c r="BM158" s="193" t="s">
        <v>273</v>
      </c>
    </row>
    <row r="159" s="2" customFormat="1">
      <c r="A159" s="35"/>
      <c r="B159" s="36"/>
      <c r="C159" s="37"/>
      <c r="D159" s="195" t="s">
        <v>138</v>
      </c>
      <c r="E159" s="37"/>
      <c r="F159" s="196" t="s">
        <v>272</v>
      </c>
      <c r="G159" s="37"/>
      <c r="H159" s="37"/>
      <c r="I159" s="197"/>
      <c r="J159" s="37"/>
      <c r="K159" s="37"/>
      <c r="L159" s="41"/>
      <c r="M159" s="198"/>
      <c r="N159" s="199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138</v>
      </c>
      <c r="AU159" s="14" t="s">
        <v>74</v>
      </c>
    </row>
    <row r="160" s="10" customFormat="1">
      <c r="A160" s="10"/>
      <c r="B160" s="202"/>
      <c r="C160" s="203"/>
      <c r="D160" s="195" t="s">
        <v>147</v>
      </c>
      <c r="E160" s="204" t="s">
        <v>21</v>
      </c>
      <c r="F160" s="205" t="s">
        <v>274</v>
      </c>
      <c r="G160" s="203"/>
      <c r="H160" s="206">
        <v>123.34999999999999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2" t="s">
        <v>147</v>
      </c>
      <c r="AU160" s="212" t="s">
        <v>74</v>
      </c>
      <c r="AV160" s="10" t="s">
        <v>83</v>
      </c>
      <c r="AW160" s="10" t="s">
        <v>36</v>
      </c>
      <c r="AX160" s="10" t="s">
        <v>81</v>
      </c>
      <c r="AY160" s="212" t="s">
        <v>136</v>
      </c>
    </row>
    <row r="161" s="2" customFormat="1" ht="24.15" customHeight="1">
      <c r="A161" s="35"/>
      <c r="B161" s="36"/>
      <c r="C161" s="182" t="s">
        <v>275</v>
      </c>
      <c r="D161" s="182" t="s">
        <v>130</v>
      </c>
      <c r="E161" s="183" t="s">
        <v>276</v>
      </c>
      <c r="F161" s="184" t="s">
        <v>277</v>
      </c>
      <c r="G161" s="185" t="s">
        <v>239</v>
      </c>
      <c r="H161" s="186">
        <v>2040</v>
      </c>
      <c r="I161" s="187"/>
      <c r="J161" s="188">
        <f>ROUND(I161*H161,2)</f>
        <v>0</v>
      </c>
      <c r="K161" s="184" t="s">
        <v>134</v>
      </c>
      <c r="L161" s="41"/>
      <c r="M161" s="189" t="s">
        <v>21</v>
      </c>
      <c r="N161" s="190" t="s">
        <v>45</v>
      </c>
      <c r="O161" s="81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3" t="s">
        <v>135</v>
      </c>
      <c r="AT161" s="193" t="s">
        <v>130</v>
      </c>
      <c r="AU161" s="193" t="s">
        <v>74</v>
      </c>
      <c r="AY161" s="14" t="s">
        <v>136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4" t="s">
        <v>81</v>
      </c>
      <c r="BK161" s="194">
        <f>ROUND(I161*H161,2)</f>
        <v>0</v>
      </c>
      <c r="BL161" s="14" t="s">
        <v>135</v>
      </c>
      <c r="BM161" s="193" t="s">
        <v>278</v>
      </c>
    </row>
    <row r="162" s="2" customFormat="1">
      <c r="A162" s="35"/>
      <c r="B162" s="36"/>
      <c r="C162" s="37"/>
      <c r="D162" s="195" t="s">
        <v>138</v>
      </c>
      <c r="E162" s="37"/>
      <c r="F162" s="196" t="s">
        <v>279</v>
      </c>
      <c r="G162" s="37"/>
      <c r="H162" s="37"/>
      <c r="I162" s="197"/>
      <c r="J162" s="37"/>
      <c r="K162" s="37"/>
      <c r="L162" s="41"/>
      <c r="M162" s="198"/>
      <c r="N162" s="199"/>
      <c r="O162" s="81"/>
      <c r="P162" s="81"/>
      <c r="Q162" s="81"/>
      <c r="R162" s="81"/>
      <c r="S162" s="81"/>
      <c r="T162" s="82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138</v>
      </c>
      <c r="AU162" s="14" t="s">
        <v>74</v>
      </c>
    </row>
    <row r="163" s="2" customFormat="1">
      <c r="A163" s="35"/>
      <c r="B163" s="36"/>
      <c r="C163" s="37"/>
      <c r="D163" s="200" t="s">
        <v>140</v>
      </c>
      <c r="E163" s="37"/>
      <c r="F163" s="201" t="s">
        <v>280</v>
      </c>
      <c r="G163" s="37"/>
      <c r="H163" s="37"/>
      <c r="I163" s="197"/>
      <c r="J163" s="37"/>
      <c r="K163" s="37"/>
      <c r="L163" s="41"/>
      <c r="M163" s="198"/>
      <c r="N163" s="199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140</v>
      </c>
      <c r="AU163" s="14" t="s">
        <v>74</v>
      </c>
    </row>
    <row r="164" s="10" customFormat="1">
      <c r="A164" s="10"/>
      <c r="B164" s="202"/>
      <c r="C164" s="203"/>
      <c r="D164" s="195" t="s">
        <v>147</v>
      </c>
      <c r="E164" s="204" t="s">
        <v>21</v>
      </c>
      <c r="F164" s="205" t="s">
        <v>281</v>
      </c>
      <c r="G164" s="203"/>
      <c r="H164" s="206">
        <v>2040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2" t="s">
        <v>147</v>
      </c>
      <c r="AU164" s="212" t="s">
        <v>74</v>
      </c>
      <c r="AV164" s="10" t="s">
        <v>83</v>
      </c>
      <c r="AW164" s="10" t="s">
        <v>36</v>
      </c>
      <c r="AX164" s="10" t="s">
        <v>81</v>
      </c>
      <c r="AY164" s="212" t="s">
        <v>136</v>
      </c>
    </row>
    <row r="165" s="2" customFormat="1" ht="24.15" customHeight="1">
      <c r="A165" s="35"/>
      <c r="B165" s="36"/>
      <c r="C165" s="182" t="s">
        <v>282</v>
      </c>
      <c r="D165" s="182" t="s">
        <v>130</v>
      </c>
      <c r="E165" s="183" t="s">
        <v>283</v>
      </c>
      <c r="F165" s="184" t="s">
        <v>284</v>
      </c>
      <c r="G165" s="185" t="s">
        <v>239</v>
      </c>
      <c r="H165" s="186">
        <v>370</v>
      </c>
      <c r="I165" s="187"/>
      <c r="J165" s="188">
        <f>ROUND(I165*H165,2)</f>
        <v>0</v>
      </c>
      <c r="K165" s="184" t="s">
        <v>134</v>
      </c>
      <c r="L165" s="41"/>
      <c r="M165" s="189" t="s">
        <v>21</v>
      </c>
      <c r="N165" s="190" t="s">
        <v>45</v>
      </c>
      <c r="O165" s="81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3" t="s">
        <v>135</v>
      </c>
      <c r="AT165" s="193" t="s">
        <v>130</v>
      </c>
      <c r="AU165" s="193" t="s">
        <v>74</v>
      </c>
      <c r="AY165" s="14" t="s">
        <v>136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4" t="s">
        <v>81</v>
      </c>
      <c r="BK165" s="194">
        <f>ROUND(I165*H165,2)</f>
        <v>0</v>
      </c>
      <c r="BL165" s="14" t="s">
        <v>135</v>
      </c>
      <c r="BM165" s="193" t="s">
        <v>285</v>
      </c>
    </row>
    <row r="166" s="2" customFormat="1">
      <c r="A166" s="35"/>
      <c r="B166" s="36"/>
      <c r="C166" s="37"/>
      <c r="D166" s="195" t="s">
        <v>138</v>
      </c>
      <c r="E166" s="37"/>
      <c r="F166" s="196" t="s">
        <v>286</v>
      </c>
      <c r="G166" s="37"/>
      <c r="H166" s="37"/>
      <c r="I166" s="197"/>
      <c r="J166" s="37"/>
      <c r="K166" s="37"/>
      <c r="L166" s="41"/>
      <c r="M166" s="198"/>
      <c r="N166" s="199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138</v>
      </c>
      <c r="AU166" s="14" t="s">
        <v>74</v>
      </c>
    </row>
    <row r="167" s="2" customFormat="1">
      <c r="A167" s="35"/>
      <c r="B167" s="36"/>
      <c r="C167" s="37"/>
      <c r="D167" s="200" t="s">
        <v>140</v>
      </c>
      <c r="E167" s="37"/>
      <c r="F167" s="201" t="s">
        <v>287</v>
      </c>
      <c r="G167" s="37"/>
      <c r="H167" s="37"/>
      <c r="I167" s="197"/>
      <c r="J167" s="37"/>
      <c r="K167" s="37"/>
      <c r="L167" s="41"/>
      <c r="M167" s="198"/>
      <c r="N167" s="199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140</v>
      </c>
      <c r="AU167" s="14" t="s">
        <v>74</v>
      </c>
    </row>
    <row r="168" s="10" customFormat="1">
      <c r="A168" s="10"/>
      <c r="B168" s="202"/>
      <c r="C168" s="203"/>
      <c r="D168" s="195" t="s">
        <v>147</v>
      </c>
      <c r="E168" s="204" t="s">
        <v>21</v>
      </c>
      <c r="F168" s="205" t="s">
        <v>288</v>
      </c>
      <c r="G168" s="203"/>
      <c r="H168" s="206">
        <v>370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2" t="s">
        <v>147</v>
      </c>
      <c r="AU168" s="212" t="s">
        <v>74</v>
      </c>
      <c r="AV168" s="10" t="s">
        <v>83</v>
      </c>
      <c r="AW168" s="10" t="s">
        <v>36</v>
      </c>
      <c r="AX168" s="10" t="s">
        <v>81</v>
      </c>
      <c r="AY168" s="212" t="s">
        <v>136</v>
      </c>
    </row>
    <row r="169" s="2" customFormat="1" ht="16.5" customHeight="1">
      <c r="A169" s="35"/>
      <c r="B169" s="36"/>
      <c r="C169" s="213" t="s">
        <v>289</v>
      </c>
      <c r="D169" s="213" t="s">
        <v>213</v>
      </c>
      <c r="E169" s="214" t="s">
        <v>290</v>
      </c>
      <c r="F169" s="215" t="s">
        <v>291</v>
      </c>
      <c r="G169" s="216" t="s">
        <v>239</v>
      </c>
      <c r="H169" s="217">
        <v>30</v>
      </c>
      <c r="I169" s="218"/>
      <c r="J169" s="219">
        <f>ROUND(I169*H169,2)</f>
        <v>0</v>
      </c>
      <c r="K169" s="215" t="s">
        <v>21</v>
      </c>
      <c r="L169" s="220"/>
      <c r="M169" s="221" t="s">
        <v>21</v>
      </c>
      <c r="N169" s="222" t="s">
        <v>45</v>
      </c>
      <c r="O169" s="81"/>
      <c r="P169" s="191">
        <f>O169*H169</f>
        <v>0</v>
      </c>
      <c r="Q169" s="191">
        <v>0.0015</v>
      </c>
      <c r="R169" s="191">
        <f>Q169*H169</f>
        <v>0.044999999999999998</v>
      </c>
      <c r="S169" s="191">
        <v>0</v>
      </c>
      <c r="T169" s="19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3" t="s">
        <v>181</v>
      </c>
      <c r="AT169" s="193" t="s">
        <v>213</v>
      </c>
      <c r="AU169" s="193" t="s">
        <v>74</v>
      </c>
      <c r="AY169" s="14" t="s">
        <v>136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4" t="s">
        <v>81</v>
      </c>
      <c r="BK169" s="194">
        <f>ROUND(I169*H169,2)</f>
        <v>0</v>
      </c>
      <c r="BL169" s="14" t="s">
        <v>135</v>
      </c>
      <c r="BM169" s="193" t="s">
        <v>292</v>
      </c>
    </row>
    <row r="170" s="2" customFormat="1">
      <c r="A170" s="35"/>
      <c r="B170" s="36"/>
      <c r="C170" s="37"/>
      <c r="D170" s="195" t="s">
        <v>138</v>
      </c>
      <c r="E170" s="37"/>
      <c r="F170" s="196" t="s">
        <v>291</v>
      </c>
      <c r="G170" s="37"/>
      <c r="H170" s="37"/>
      <c r="I170" s="197"/>
      <c r="J170" s="37"/>
      <c r="K170" s="37"/>
      <c r="L170" s="41"/>
      <c r="M170" s="198"/>
      <c r="N170" s="199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138</v>
      </c>
      <c r="AU170" s="14" t="s">
        <v>74</v>
      </c>
    </row>
    <row r="171" s="2" customFormat="1" ht="21.75" customHeight="1">
      <c r="A171" s="35"/>
      <c r="B171" s="36"/>
      <c r="C171" s="213" t="s">
        <v>293</v>
      </c>
      <c r="D171" s="213" t="s">
        <v>213</v>
      </c>
      <c r="E171" s="214" t="s">
        <v>294</v>
      </c>
      <c r="F171" s="215" t="s">
        <v>295</v>
      </c>
      <c r="G171" s="216" t="s">
        <v>239</v>
      </c>
      <c r="H171" s="217">
        <v>30</v>
      </c>
      <c r="I171" s="218"/>
      <c r="J171" s="219">
        <f>ROUND(I171*H171,2)</f>
        <v>0</v>
      </c>
      <c r="K171" s="215" t="s">
        <v>21</v>
      </c>
      <c r="L171" s="220"/>
      <c r="M171" s="221" t="s">
        <v>21</v>
      </c>
      <c r="N171" s="222" t="s">
        <v>45</v>
      </c>
      <c r="O171" s="81"/>
      <c r="P171" s="191">
        <f>O171*H171</f>
        <v>0</v>
      </c>
      <c r="Q171" s="191">
        <v>0.0015</v>
      </c>
      <c r="R171" s="191">
        <f>Q171*H171</f>
        <v>0.044999999999999998</v>
      </c>
      <c r="S171" s="191">
        <v>0</v>
      </c>
      <c r="T171" s="19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3" t="s">
        <v>181</v>
      </c>
      <c r="AT171" s="193" t="s">
        <v>213</v>
      </c>
      <c r="AU171" s="193" t="s">
        <v>74</v>
      </c>
      <c r="AY171" s="14" t="s">
        <v>136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4" t="s">
        <v>81</v>
      </c>
      <c r="BK171" s="194">
        <f>ROUND(I171*H171,2)</f>
        <v>0</v>
      </c>
      <c r="BL171" s="14" t="s">
        <v>135</v>
      </c>
      <c r="BM171" s="193" t="s">
        <v>296</v>
      </c>
    </row>
    <row r="172" s="2" customFormat="1">
      <c r="A172" s="35"/>
      <c r="B172" s="36"/>
      <c r="C172" s="37"/>
      <c r="D172" s="195" t="s">
        <v>138</v>
      </c>
      <c r="E172" s="37"/>
      <c r="F172" s="196" t="s">
        <v>295</v>
      </c>
      <c r="G172" s="37"/>
      <c r="H172" s="37"/>
      <c r="I172" s="197"/>
      <c r="J172" s="37"/>
      <c r="K172" s="37"/>
      <c r="L172" s="41"/>
      <c r="M172" s="198"/>
      <c r="N172" s="199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138</v>
      </c>
      <c r="AU172" s="14" t="s">
        <v>74</v>
      </c>
    </row>
    <row r="173" s="2" customFormat="1" ht="16.5" customHeight="1">
      <c r="A173" s="35"/>
      <c r="B173" s="36"/>
      <c r="C173" s="213" t="s">
        <v>297</v>
      </c>
      <c r="D173" s="213" t="s">
        <v>213</v>
      </c>
      <c r="E173" s="214" t="s">
        <v>298</v>
      </c>
      <c r="F173" s="215" t="s">
        <v>299</v>
      </c>
      <c r="G173" s="216" t="s">
        <v>239</v>
      </c>
      <c r="H173" s="217">
        <v>40</v>
      </c>
      <c r="I173" s="218"/>
      <c r="J173" s="219">
        <f>ROUND(I173*H173,2)</f>
        <v>0</v>
      </c>
      <c r="K173" s="215" t="s">
        <v>21</v>
      </c>
      <c r="L173" s="220"/>
      <c r="M173" s="221" t="s">
        <v>21</v>
      </c>
      <c r="N173" s="222" t="s">
        <v>45</v>
      </c>
      <c r="O173" s="81"/>
      <c r="P173" s="191">
        <f>O173*H173</f>
        <v>0</v>
      </c>
      <c r="Q173" s="191">
        <v>0.0015</v>
      </c>
      <c r="R173" s="191">
        <f>Q173*H173</f>
        <v>0.059999999999999998</v>
      </c>
      <c r="S173" s="191">
        <v>0</v>
      </c>
      <c r="T173" s="19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3" t="s">
        <v>181</v>
      </c>
      <c r="AT173" s="193" t="s">
        <v>213</v>
      </c>
      <c r="AU173" s="193" t="s">
        <v>74</v>
      </c>
      <c r="AY173" s="14" t="s">
        <v>136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4" t="s">
        <v>81</v>
      </c>
      <c r="BK173" s="194">
        <f>ROUND(I173*H173,2)</f>
        <v>0</v>
      </c>
      <c r="BL173" s="14" t="s">
        <v>135</v>
      </c>
      <c r="BM173" s="193" t="s">
        <v>300</v>
      </c>
    </row>
    <row r="174" s="2" customFormat="1">
      <c r="A174" s="35"/>
      <c r="B174" s="36"/>
      <c r="C174" s="37"/>
      <c r="D174" s="195" t="s">
        <v>138</v>
      </c>
      <c r="E174" s="37"/>
      <c r="F174" s="196" t="s">
        <v>299</v>
      </c>
      <c r="G174" s="37"/>
      <c r="H174" s="37"/>
      <c r="I174" s="197"/>
      <c r="J174" s="37"/>
      <c r="K174" s="37"/>
      <c r="L174" s="41"/>
      <c r="M174" s="198"/>
      <c r="N174" s="199"/>
      <c r="O174" s="81"/>
      <c r="P174" s="81"/>
      <c r="Q174" s="81"/>
      <c r="R174" s="81"/>
      <c r="S174" s="81"/>
      <c r="T174" s="82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138</v>
      </c>
      <c r="AU174" s="14" t="s">
        <v>74</v>
      </c>
    </row>
    <row r="175" s="2" customFormat="1" ht="16.5" customHeight="1">
      <c r="A175" s="35"/>
      <c r="B175" s="36"/>
      <c r="C175" s="213" t="s">
        <v>301</v>
      </c>
      <c r="D175" s="213" t="s">
        <v>213</v>
      </c>
      <c r="E175" s="214" t="s">
        <v>302</v>
      </c>
      <c r="F175" s="215" t="s">
        <v>303</v>
      </c>
      <c r="G175" s="216" t="s">
        <v>239</v>
      </c>
      <c r="H175" s="217">
        <v>60</v>
      </c>
      <c r="I175" s="218"/>
      <c r="J175" s="219">
        <f>ROUND(I175*H175,2)</f>
        <v>0</v>
      </c>
      <c r="K175" s="215" t="s">
        <v>21</v>
      </c>
      <c r="L175" s="220"/>
      <c r="M175" s="221" t="s">
        <v>21</v>
      </c>
      <c r="N175" s="222" t="s">
        <v>45</v>
      </c>
      <c r="O175" s="81"/>
      <c r="P175" s="191">
        <f>O175*H175</f>
        <v>0</v>
      </c>
      <c r="Q175" s="191">
        <v>0.0015</v>
      </c>
      <c r="R175" s="191">
        <f>Q175*H175</f>
        <v>0.089999999999999997</v>
      </c>
      <c r="S175" s="191">
        <v>0</v>
      </c>
      <c r="T175" s="19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3" t="s">
        <v>181</v>
      </c>
      <c r="AT175" s="193" t="s">
        <v>213</v>
      </c>
      <c r="AU175" s="193" t="s">
        <v>74</v>
      </c>
      <c r="AY175" s="14" t="s">
        <v>136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4" t="s">
        <v>81</v>
      </c>
      <c r="BK175" s="194">
        <f>ROUND(I175*H175,2)</f>
        <v>0</v>
      </c>
      <c r="BL175" s="14" t="s">
        <v>135</v>
      </c>
      <c r="BM175" s="193" t="s">
        <v>304</v>
      </c>
    </row>
    <row r="176" s="2" customFormat="1">
      <c r="A176" s="35"/>
      <c r="B176" s="36"/>
      <c r="C176" s="37"/>
      <c r="D176" s="195" t="s">
        <v>138</v>
      </c>
      <c r="E176" s="37"/>
      <c r="F176" s="196" t="s">
        <v>303</v>
      </c>
      <c r="G176" s="37"/>
      <c r="H176" s="37"/>
      <c r="I176" s="197"/>
      <c r="J176" s="37"/>
      <c r="K176" s="37"/>
      <c r="L176" s="41"/>
      <c r="M176" s="198"/>
      <c r="N176" s="199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138</v>
      </c>
      <c r="AU176" s="14" t="s">
        <v>74</v>
      </c>
    </row>
    <row r="177" s="2" customFormat="1" ht="16.5" customHeight="1">
      <c r="A177" s="35"/>
      <c r="B177" s="36"/>
      <c r="C177" s="213" t="s">
        <v>305</v>
      </c>
      <c r="D177" s="213" t="s">
        <v>213</v>
      </c>
      <c r="E177" s="214" t="s">
        <v>306</v>
      </c>
      <c r="F177" s="215" t="s">
        <v>307</v>
      </c>
      <c r="G177" s="216" t="s">
        <v>239</v>
      </c>
      <c r="H177" s="217">
        <v>30</v>
      </c>
      <c r="I177" s="218"/>
      <c r="J177" s="219">
        <f>ROUND(I177*H177,2)</f>
        <v>0</v>
      </c>
      <c r="K177" s="215" t="s">
        <v>21</v>
      </c>
      <c r="L177" s="220"/>
      <c r="M177" s="221" t="s">
        <v>21</v>
      </c>
      <c r="N177" s="222" t="s">
        <v>45</v>
      </c>
      <c r="O177" s="81"/>
      <c r="P177" s="191">
        <f>O177*H177</f>
        <v>0</v>
      </c>
      <c r="Q177" s="191">
        <v>0.0015</v>
      </c>
      <c r="R177" s="191">
        <f>Q177*H177</f>
        <v>0.044999999999999998</v>
      </c>
      <c r="S177" s="191">
        <v>0</v>
      </c>
      <c r="T177" s="19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3" t="s">
        <v>181</v>
      </c>
      <c r="AT177" s="193" t="s">
        <v>213</v>
      </c>
      <c r="AU177" s="193" t="s">
        <v>74</v>
      </c>
      <c r="AY177" s="14" t="s">
        <v>136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4" t="s">
        <v>81</v>
      </c>
      <c r="BK177" s="194">
        <f>ROUND(I177*H177,2)</f>
        <v>0</v>
      </c>
      <c r="BL177" s="14" t="s">
        <v>135</v>
      </c>
      <c r="BM177" s="193" t="s">
        <v>308</v>
      </c>
    </row>
    <row r="178" s="2" customFormat="1">
      <c r="A178" s="35"/>
      <c r="B178" s="36"/>
      <c r="C178" s="37"/>
      <c r="D178" s="195" t="s">
        <v>138</v>
      </c>
      <c r="E178" s="37"/>
      <c r="F178" s="196" t="s">
        <v>307</v>
      </c>
      <c r="G178" s="37"/>
      <c r="H178" s="37"/>
      <c r="I178" s="197"/>
      <c r="J178" s="37"/>
      <c r="K178" s="37"/>
      <c r="L178" s="41"/>
      <c r="M178" s="198"/>
      <c r="N178" s="199"/>
      <c r="O178" s="81"/>
      <c r="P178" s="81"/>
      <c r="Q178" s="81"/>
      <c r="R178" s="81"/>
      <c r="S178" s="81"/>
      <c r="T178" s="82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138</v>
      </c>
      <c r="AU178" s="14" t="s">
        <v>74</v>
      </c>
    </row>
    <row r="179" s="2" customFormat="1" ht="16.5" customHeight="1">
      <c r="A179" s="35"/>
      <c r="B179" s="36"/>
      <c r="C179" s="213" t="s">
        <v>309</v>
      </c>
      <c r="D179" s="213" t="s">
        <v>213</v>
      </c>
      <c r="E179" s="214" t="s">
        <v>310</v>
      </c>
      <c r="F179" s="215" t="s">
        <v>311</v>
      </c>
      <c r="G179" s="216" t="s">
        <v>239</v>
      </c>
      <c r="H179" s="217">
        <v>30</v>
      </c>
      <c r="I179" s="218"/>
      <c r="J179" s="219">
        <f>ROUND(I179*H179,2)</f>
        <v>0</v>
      </c>
      <c r="K179" s="215" t="s">
        <v>21</v>
      </c>
      <c r="L179" s="220"/>
      <c r="M179" s="221" t="s">
        <v>21</v>
      </c>
      <c r="N179" s="222" t="s">
        <v>45</v>
      </c>
      <c r="O179" s="81"/>
      <c r="P179" s="191">
        <f>O179*H179</f>
        <v>0</v>
      </c>
      <c r="Q179" s="191">
        <v>0.0015</v>
      </c>
      <c r="R179" s="191">
        <f>Q179*H179</f>
        <v>0.044999999999999998</v>
      </c>
      <c r="S179" s="191">
        <v>0</v>
      </c>
      <c r="T179" s="19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3" t="s">
        <v>181</v>
      </c>
      <c r="AT179" s="193" t="s">
        <v>213</v>
      </c>
      <c r="AU179" s="193" t="s">
        <v>74</v>
      </c>
      <c r="AY179" s="14" t="s">
        <v>136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4" t="s">
        <v>81</v>
      </c>
      <c r="BK179" s="194">
        <f>ROUND(I179*H179,2)</f>
        <v>0</v>
      </c>
      <c r="BL179" s="14" t="s">
        <v>135</v>
      </c>
      <c r="BM179" s="193" t="s">
        <v>312</v>
      </c>
    </row>
    <row r="180" s="2" customFormat="1">
      <c r="A180" s="35"/>
      <c r="B180" s="36"/>
      <c r="C180" s="37"/>
      <c r="D180" s="195" t="s">
        <v>138</v>
      </c>
      <c r="E180" s="37"/>
      <c r="F180" s="196" t="s">
        <v>311</v>
      </c>
      <c r="G180" s="37"/>
      <c r="H180" s="37"/>
      <c r="I180" s="197"/>
      <c r="J180" s="37"/>
      <c r="K180" s="37"/>
      <c r="L180" s="41"/>
      <c r="M180" s="198"/>
      <c r="N180" s="199"/>
      <c r="O180" s="81"/>
      <c r="P180" s="81"/>
      <c r="Q180" s="81"/>
      <c r="R180" s="81"/>
      <c r="S180" s="81"/>
      <c r="T180" s="82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138</v>
      </c>
      <c r="AU180" s="14" t="s">
        <v>74</v>
      </c>
    </row>
    <row r="181" s="2" customFormat="1" ht="16.5" customHeight="1">
      <c r="A181" s="35"/>
      <c r="B181" s="36"/>
      <c r="C181" s="213" t="s">
        <v>313</v>
      </c>
      <c r="D181" s="213" t="s">
        <v>213</v>
      </c>
      <c r="E181" s="214" t="s">
        <v>314</v>
      </c>
      <c r="F181" s="215" t="s">
        <v>315</v>
      </c>
      <c r="G181" s="216" t="s">
        <v>239</v>
      </c>
      <c r="H181" s="217">
        <v>20</v>
      </c>
      <c r="I181" s="218"/>
      <c r="J181" s="219">
        <f>ROUND(I181*H181,2)</f>
        <v>0</v>
      </c>
      <c r="K181" s="215" t="s">
        <v>21</v>
      </c>
      <c r="L181" s="220"/>
      <c r="M181" s="221" t="s">
        <v>21</v>
      </c>
      <c r="N181" s="222" t="s">
        <v>45</v>
      </c>
      <c r="O181" s="81"/>
      <c r="P181" s="191">
        <f>O181*H181</f>
        <v>0</v>
      </c>
      <c r="Q181" s="191">
        <v>0.0015</v>
      </c>
      <c r="R181" s="191">
        <f>Q181*H181</f>
        <v>0.029999999999999999</v>
      </c>
      <c r="S181" s="191">
        <v>0</v>
      </c>
      <c r="T181" s="19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3" t="s">
        <v>181</v>
      </c>
      <c r="AT181" s="193" t="s">
        <v>213</v>
      </c>
      <c r="AU181" s="193" t="s">
        <v>74</v>
      </c>
      <c r="AY181" s="14" t="s">
        <v>136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4" t="s">
        <v>81</v>
      </c>
      <c r="BK181" s="194">
        <f>ROUND(I181*H181,2)</f>
        <v>0</v>
      </c>
      <c r="BL181" s="14" t="s">
        <v>135</v>
      </c>
      <c r="BM181" s="193" t="s">
        <v>316</v>
      </c>
    </row>
    <row r="182" s="2" customFormat="1">
      <c r="A182" s="35"/>
      <c r="B182" s="36"/>
      <c r="C182" s="37"/>
      <c r="D182" s="195" t="s">
        <v>138</v>
      </c>
      <c r="E182" s="37"/>
      <c r="F182" s="196" t="s">
        <v>315</v>
      </c>
      <c r="G182" s="37"/>
      <c r="H182" s="37"/>
      <c r="I182" s="197"/>
      <c r="J182" s="37"/>
      <c r="K182" s="37"/>
      <c r="L182" s="41"/>
      <c r="M182" s="198"/>
      <c r="N182" s="199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138</v>
      </c>
      <c r="AU182" s="14" t="s">
        <v>74</v>
      </c>
    </row>
    <row r="183" s="2" customFormat="1" ht="16.5" customHeight="1">
      <c r="A183" s="35"/>
      <c r="B183" s="36"/>
      <c r="C183" s="213" t="s">
        <v>317</v>
      </c>
      <c r="D183" s="213" t="s">
        <v>213</v>
      </c>
      <c r="E183" s="214" t="s">
        <v>318</v>
      </c>
      <c r="F183" s="215" t="s">
        <v>319</v>
      </c>
      <c r="G183" s="216" t="s">
        <v>239</v>
      </c>
      <c r="H183" s="217">
        <v>40</v>
      </c>
      <c r="I183" s="218"/>
      <c r="J183" s="219">
        <f>ROUND(I183*H183,2)</f>
        <v>0</v>
      </c>
      <c r="K183" s="215" t="s">
        <v>21</v>
      </c>
      <c r="L183" s="220"/>
      <c r="M183" s="221" t="s">
        <v>21</v>
      </c>
      <c r="N183" s="222" t="s">
        <v>45</v>
      </c>
      <c r="O183" s="81"/>
      <c r="P183" s="191">
        <f>O183*H183</f>
        <v>0</v>
      </c>
      <c r="Q183" s="191">
        <v>0.0015</v>
      </c>
      <c r="R183" s="191">
        <f>Q183*H183</f>
        <v>0.059999999999999998</v>
      </c>
      <c r="S183" s="191">
        <v>0</v>
      </c>
      <c r="T183" s="19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3" t="s">
        <v>181</v>
      </c>
      <c r="AT183" s="193" t="s">
        <v>213</v>
      </c>
      <c r="AU183" s="193" t="s">
        <v>74</v>
      </c>
      <c r="AY183" s="14" t="s">
        <v>136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4" t="s">
        <v>81</v>
      </c>
      <c r="BK183" s="194">
        <f>ROUND(I183*H183,2)</f>
        <v>0</v>
      </c>
      <c r="BL183" s="14" t="s">
        <v>135</v>
      </c>
      <c r="BM183" s="193" t="s">
        <v>320</v>
      </c>
    </row>
    <row r="184" s="2" customFormat="1">
      <c r="A184" s="35"/>
      <c r="B184" s="36"/>
      <c r="C184" s="37"/>
      <c r="D184" s="195" t="s">
        <v>138</v>
      </c>
      <c r="E184" s="37"/>
      <c r="F184" s="196" t="s">
        <v>319</v>
      </c>
      <c r="G184" s="37"/>
      <c r="H184" s="37"/>
      <c r="I184" s="197"/>
      <c r="J184" s="37"/>
      <c r="K184" s="37"/>
      <c r="L184" s="41"/>
      <c r="M184" s="198"/>
      <c r="N184" s="199"/>
      <c r="O184" s="81"/>
      <c r="P184" s="81"/>
      <c r="Q184" s="81"/>
      <c r="R184" s="81"/>
      <c r="S184" s="81"/>
      <c r="T184" s="82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138</v>
      </c>
      <c r="AU184" s="14" t="s">
        <v>74</v>
      </c>
    </row>
    <row r="185" s="2" customFormat="1" ht="24.15" customHeight="1">
      <c r="A185" s="35"/>
      <c r="B185" s="36"/>
      <c r="C185" s="213" t="s">
        <v>321</v>
      </c>
      <c r="D185" s="213" t="s">
        <v>213</v>
      </c>
      <c r="E185" s="214" t="s">
        <v>322</v>
      </c>
      <c r="F185" s="215" t="s">
        <v>323</v>
      </c>
      <c r="G185" s="216" t="s">
        <v>239</v>
      </c>
      <c r="H185" s="217">
        <v>60</v>
      </c>
      <c r="I185" s="218"/>
      <c r="J185" s="219">
        <f>ROUND(I185*H185,2)</f>
        <v>0</v>
      </c>
      <c r="K185" s="215" t="s">
        <v>21</v>
      </c>
      <c r="L185" s="220"/>
      <c r="M185" s="221" t="s">
        <v>21</v>
      </c>
      <c r="N185" s="222" t="s">
        <v>45</v>
      </c>
      <c r="O185" s="81"/>
      <c r="P185" s="191">
        <f>O185*H185</f>
        <v>0</v>
      </c>
      <c r="Q185" s="191">
        <v>0.0015</v>
      </c>
      <c r="R185" s="191">
        <f>Q185*H185</f>
        <v>0.089999999999999997</v>
      </c>
      <c r="S185" s="191">
        <v>0</v>
      </c>
      <c r="T185" s="19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3" t="s">
        <v>181</v>
      </c>
      <c r="AT185" s="193" t="s">
        <v>213</v>
      </c>
      <c r="AU185" s="193" t="s">
        <v>74</v>
      </c>
      <c r="AY185" s="14" t="s">
        <v>136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4" t="s">
        <v>81</v>
      </c>
      <c r="BK185" s="194">
        <f>ROUND(I185*H185,2)</f>
        <v>0</v>
      </c>
      <c r="BL185" s="14" t="s">
        <v>135</v>
      </c>
      <c r="BM185" s="193" t="s">
        <v>324</v>
      </c>
    </row>
    <row r="186" s="2" customFormat="1">
      <c r="A186" s="35"/>
      <c r="B186" s="36"/>
      <c r="C186" s="37"/>
      <c r="D186" s="195" t="s">
        <v>138</v>
      </c>
      <c r="E186" s="37"/>
      <c r="F186" s="196" t="s">
        <v>323</v>
      </c>
      <c r="G186" s="37"/>
      <c r="H186" s="37"/>
      <c r="I186" s="197"/>
      <c r="J186" s="37"/>
      <c r="K186" s="37"/>
      <c r="L186" s="41"/>
      <c r="M186" s="198"/>
      <c r="N186" s="199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138</v>
      </c>
      <c r="AU186" s="14" t="s">
        <v>74</v>
      </c>
    </row>
    <row r="187" s="2" customFormat="1" ht="24.15" customHeight="1">
      <c r="A187" s="35"/>
      <c r="B187" s="36"/>
      <c r="C187" s="213" t="s">
        <v>325</v>
      </c>
      <c r="D187" s="213" t="s">
        <v>213</v>
      </c>
      <c r="E187" s="214" t="s">
        <v>326</v>
      </c>
      <c r="F187" s="215" t="s">
        <v>327</v>
      </c>
      <c r="G187" s="216" t="s">
        <v>239</v>
      </c>
      <c r="H187" s="217">
        <v>30</v>
      </c>
      <c r="I187" s="218"/>
      <c r="J187" s="219">
        <f>ROUND(I187*H187,2)</f>
        <v>0</v>
      </c>
      <c r="K187" s="215" t="s">
        <v>21</v>
      </c>
      <c r="L187" s="220"/>
      <c r="M187" s="221" t="s">
        <v>21</v>
      </c>
      <c r="N187" s="222" t="s">
        <v>45</v>
      </c>
      <c r="O187" s="81"/>
      <c r="P187" s="191">
        <f>O187*H187</f>
        <v>0</v>
      </c>
      <c r="Q187" s="191">
        <v>0.0015</v>
      </c>
      <c r="R187" s="191">
        <f>Q187*H187</f>
        <v>0.044999999999999998</v>
      </c>
      <c r="S187" s="191">
        <v>0</v>
      </c>
      <c r="T187" s="19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3" t="s">
        <v>181</v>
      </c>
      <c r="AT187" s="193" t="s">
        <v>213</v>
      </c>
      <c r="AU187" s="193" t="s">
        <v>74</v>
      </c>
      <c r="AY187" s="14" t="s">
        <v>136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4" t="s">
        <v>81</v>
      </c>
      <c r="BK187" s="194">
        <f>ROUND(I187*H187,2)</f>
        <v>0</v>
      </c>
      <c r="BL187" s="14" t="s">
        <v>135</v>
      </c>
      <c r="BM187" s="193" t="s">
        <v>328</v>
      </c>
    </row>
    <row r="188" s="2" customFormat="1">
      <c r="A188" s="35"/>
      <c r="B188" s="36"/>
      <c r="C188" s="37"/>
      <c r="D188" s="195" t="s">
        <v>138</v>
      </c>
      <c r="E188" s="37"/>
      <c r="F188" s="196" t="s">
        <v>327</v>
      </c>
      <c r="G188" s="37"/>
      <c r="H188" s="37"/>
      <c r="I188" s="197"/>
      <c r="J188" s="37"/>
      <c r="K188" s="37"/>
      <c r="L188" s="41"/>
      <c r="M188" s="198"/>
      <c r="N188" s="199"/>
      <c r="O188" s="81"/>
      <c r="P188" s="81"/>
      <c r="Q188" s="81"/>
      <c r="R188" s="81"/>
      <c r="S188" s="81"/>
      <c r="T188" s="82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138</v>
      </c>
      <c r="AU188" s="14" t="s">
        <v>74</v>
      </c>
    </row>
    <row r="189" s="2" customFormat="1" ht="21.75" customHeight="1">
      <c r="A189" s="35"/>
      <c r="B189" s="36"/>
      <c r="C189" s="213" t="s">
        <v>329</v>
      </c>
      <c r="D189" s="213" t="s">
        <v>213</v>
      </c>
      <c r="E189" s="214" t="s">
        <v>330</v>
      </c>
      <c r="F189" s="215" t="s">
        <v>331</v>
      </c>
      <c r="G189" s="216" t="s">
        <v>239</v>
      </c>
      <c r="H189" s="217">
        <v>240</v>
      </c>
      <c r="I189" s="218"/>
      <c r="J189" s="219">
        <f>ROUND(I189*H189,2)</f>
        <v>0</v>
      </c>
      <c r="K189" s="215" t="s">
        <v>21</v>
      </c>
      <c r="L189" s="220"/>
      <c r="M189" s="221" t="s">
        <v>21</v>
      </c>
      <c r="N189" s="222" t="s">
        <v>45</v>
      </c>
      <c r="O189" s="81"/>
      <c r="P189" s="191">
        <f>O189*H189</f>
        <v>0</v>
      </c>
      <c r="Q189" s="191">
        <v>0.0011999999999999999</v>
      </c>
      <c r="R189" s="191">
        <f>Q189*H189</f>
        <v>0.28799999999999998</v>
      </c>
      <c r="S189" s="191">
        <v>0</v>
      </c>
      <c r="T189" s="19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3" t="s">
        <v>181</v>
      </c>
      <c r="AT189" s="193" t="s">
        <v>213</v>
      </c>
      <c r="AU189" s="193" t="s">
        <v>74</v>
      </c>
      <c r="AY189" s="14" t="s">
        <v>136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4" t="s">
        <v>81</v>
      </c>
      <c r="BK189" s="194">
        <f>ROUND(I189*H189,2)</f>
        <v>0</v>
      </c>
      <c r="BL189" s="14" t="s">
        <v>135</v>
      </c>
      <c r="BM189" s="193" t="s">
        <v>332</v>
      </c>
    </row>
    <row r="190" s="2" customFormat="1">
      <c r="A190" s="35"/>
      <c r="B190" s="36"/>
      <c r="C190" s="37"/>
      <c r="D190" s="195" t="s">
        <v>138</v>
      </c>
      <c r="E190" s="37"/>
      <c r="F190" s="196" t="s">
        <v>331</v>
      </c>
      <c r="G190" s="37"/>
      <c r="H190" s="37"/>
      <c r="I190" s="197"/>
      <c r="J190" s="37"/>
      <c r="K190" s="37"/>
      <c r="L190" s="41"/>
      <c r="M190" s="198"/>
      <c r="N190" s="199"/>
      <c r="O190" s="81"/>
      <c r="P190" s="81"/>
      <c r="Q190" s="81"/>
      <c r="R190" s="81"/>
      <c r="S190" s="81"/>
      <c r="T190" s="82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138</v>
      </c>
      <c r="AU190" s="14" t="s">
        <v>74</v>
      </c>
    </row>
    <row r="191" s="2" customFormat="1" ht="21.75" customHeight="1">
      <c r="A191" s="35"/>
      <c r="B191" s="36"/>
      <c r="C191" s="213" t="s">
        <v>333</v>
      </c>
      <c r="D191" s="213" t="s">
        <v>213</v>
      </c>
      <c r="E191" s="214" t="s">
        <v>334</v>
      </c>
      <c r="F191" s="215" t="s">
        <v>335</v>
      </c>
      <c r="G191" s="216" t="s">
        <v>239</v>
      </c>
      <c r="H191" s="217">
        <v>400</v>
      </c>
      <c r="I191" s="218"/>
      <c r="J191" s="219">
        <f>ROUND(I191*H191,2)</f>
        <v>0</v>
      </c>
      <c r="K191" s="215" t="s">
        <v>21</v>
      </c>
      <c r="L191" s="220"/>
      <c r="M191" s="221" t="s">
        <v>21</v>
      </c>
      <c r="N191" s="222" t="s">
        <v>45</v>
      </c>
      <c r="O191" s="81"/>
      <c r="P191" s="191">
        <f>O191*H191</f>
        <v>0</v>
      </c>
      <c r="Q191" s="191">
        <v>0.0011999999999999999</v>
      </c>
      <c r="R191" s="191">
        <f>Q191*H191</f>
        <v>0.47999999999999998</v>
      </c>
      <c r="S191" s="191">
        <v>0</v>
      </c>
      <c r="T191" s="19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3" t="s">
        <v>181</v>
      </c>
      <c r="AT191" s="193" t="s">
        <v>213</v>
      </c>
      <c r="AU191" s="193" t="s">
        <v>74</v>
      </c>
      <c r="AY191" s="14" t="s">
        <v>136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4" t="s">
        <v>81</v>
      </c>
      <c r="BK191" s="194">
        <f>ROUND(I191*H191,2)</f>
        <v>0</v>
      </c>
      <c r="BL191" s="14" t="s">
        <v>135</v>
      </c>
      <c r="BM191" s="193" t="s">
        <v>336</v>
      </c>
    </row>
    <row r="192" s="2" customFormat="1">
      <c r="A192" s="35"/>
      <c r="B192" s="36"/>
      <c r="C192" s="37"/>
      <c r="D192" s="195" t="s">
        <v>138</v>
      </c>
      <c r="E192" s="37"/>
      <c r="F192" s="196" t="s">
        <v>335</v>
      </c>
      <c r="G192" s="37"/>
      <c r="H192" s="37"/>
      <c r="I192" s="197"/>
      <c r="J192" s="37"/>
      <c r="K192" s="37"/>
      <c r="L192" s="41"/>
      <c r="M192" s="198"/>
      <c r="N192" s="199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138</v>
      </c>
      <c r="AU192" s="14" t="s">
        <v>74</v>
      </c>
    </row>
    <row r="193" s="2" customFormat="1" ht="16.5" customHeight="1">
      <c r="A193" s="35"/>
      <c r="B193" s="36"/>
      <c r="C193" s="213" t="s">
        <v>337</v>
      </c>
      <c r="D193" s="213" t="s">
        <v>213</v>
      </c>
      <c r="E193" s="214" t="s">
        <v>338</v>
      </c>
      <c r="F193" s="215" t="s">
        <v>339</v>
      </c>
      <c r="G193" s="216" t="s">
        <v>239</v>
      </c>
      <c r="H193" s="217">
        <v>440</v>
      </c>
      <c r="I193" s="218"/>
      <c r="J193" s="219">
        <f>ROUND(I193*H193,2)</f>
        <v>0</v>
      </c>
      <c r="K193" s="215" t="s">
        <v>21</v>
      </c>
      <c r="L193" s="220"/>
      <c r="M193" s="221" t="s">
        <v>21</v>
      </c>
      <c r="N193" s="222" t="s">
        <v>45</v>
      </c>
      <c r="O193" s="81"/>
      <c r="P193" s="191">
        <f>O193*H193</f>
        <v>0</v>
      </c>
      <c r="Q193" s="191">
        <v>0.0011999999999999999</v>
      </c>
      <c r="R193" s="191">
        <f>Q193*H193</f>
        <v>0.52799999999999991</v>
      </c>
      <c r="S193" s="191">
        <v>0</v>
      </c>
      <c r="T193" s="19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3" t="s">
        <v>181</v>
      </c>
      <c r="AT193" s="193" t="s">
        <v>213</v>
      </c>
      <c r="AU193" s="193" t="s">
        <v>74</v>
      </c>
      <c r="AY193" s="14" t="s">
        <v>136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4" t="s">
        <v>81</v>
      </c>
      <c r="BK193" s="194">
        <f>ROUND(I193*H193,2)</f>
        <v>0</v>
      </c>
      <c r="BL193" s="14" t="s">
        <v>135</v>
      </c>
      <c r="BM193" s="193" t="s">
        <v>340</v>
      </c>
    </row>
    <row r="194" s="2" customFormat="1">
      <c r="A194" s="35"/>
      <c r="B194" s="36"/>
      <c r="C194" s="37"/>
      <c r="D194" s="195" t="s">
        <v>138</v>
      </c>
      <c r="E194" s="37"/>
      <c r="F194" s="196" t="s">
        <v>339</v>
      </c>
      <c r="G194" s="37"/>
      <c r="H194" s="37"/>
      <c r="I194" s="197"/>
      <c r="J194" s="37"/>
      <c r="K194" s="37"/>
      <c r="L194" s="41"/>
      <c r="M194" s="198"/>
      <c r="N194" s="199"/>
      <c r="O194" s="81"/>
      <c r="P194" s="81"/>
      <c r="Q194" s="81"/>
      <c r="R194" s="81"/>
      <c r="S194" s="81"/>
      <c r="T194" s="82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138</v>
      </c>
      <c r="AU194" s="14" t="s">
        <v>74</v>
      </c>
    </row>
    <row r="195" s="2" customFormat="1" ht="16.5" customHeight="1">
      <c r="A195" s="35"/>
      <c r="B195" s="36"/>
      <c r="C195" s="213" t="s">
        <v>341</v>
      </c>
      <c r="D195" s="213" t="s">
        <v>213</v>
      </c>
      <c r="E195" s="214" t="s">
        <v>342</v>
      </c>
      <c r="F195" s="215" t="s">
        <v>343</v>
      </c>
      <c r="G195" s="216" t="s">
        <v>239</v>
      </c>
      <c r="H195" s="217">
        <v>160</v>
      </c>
      <c r="I195" s="218"/>
      <c r="J195" s="219">
        <f>ROUND(I195*H195,2)</f>
        <v>0</v>
      </c>
      <c r="K195" s="215" t="s">
        <v>21</v>
      </c>
      <c r="L195" s="220"/>
      <c r="M195" s="221" t="s">
        <v>21</v>
      </c>
      <c r="N195" s="222" t="s">
        <v>45</v>
      </c>
      <c r="O195" s="81"/>
      <c r="P195" s="191">
        <f>O195*H195</f>
        <v>0</v>
      </c>
      <c r="Q195" s="191">
        <v>0.0011999999999999999</v>
      </c>
      <c r="R195" s="191">
        <f>Q195*H195</f>
        <v>0.19199999999999998</v>
      </c>
      <c r="S195" s="191">
        <v>0</v>
      </c>
      <c r="T195" s="19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3" t="s">
        <v>181</v>
      </c>
      <c r="AT195" s="193" t="s">
        <v>213</v>
      </c>
      <c r="AU195" s="193" t="s">
        <v>74</v>
      </c>
      <c r="AY195" s="14" t="s">
        <v>136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4" t="s">
        <v>81</v>
      </c>
      <c r="BK195" s="194">
        <f>ROUND(I195*H195,2)</f>
        <v>0</v>
      </c>
      <c r="BL195" s="14" t="s">
        <v>135</v>
      </c>
      <c r="BM195" s="193" t="s">
        <v>344</v>
      </c>
    </row>
    <row r="196" s="2" customFormat="1">
      <c r="A196" s="35"/>
      <c r="B196" s="36"/>
      <c r="C196" s="37"/>
      <c r="D196" s="195" t="s">
        <v>138</v>
      </c>
      <c r="E196" s="37"/>
      <c r="F196" s="196" t="s">
        <v>343</v>
      </c>
      <c r="G196" s="37"/>
      <c r="H196" s="37"/>
      <c r="I196" s="197"/>
      <c r="J196" s="37"/>
      <c r="K196" s="37"/>
      <c r="L196" s="41"/>
      <c r="M196" s="198"/>
      <c r="N196" s="199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138</v>
      </c>
      <c r="AU196" s="14" t="s">
        <v>74</v>
      </c>
    </row>
    <row r="197" s="2" customFormat="1" ht="16.5" customHeight="1">
      <c r="A197" s="35"/>
      <c r="B197" s="36"/>
      <c r="C197" s="213" t="s">
        <v>345</v>
      </c>
      <c r="D197" s="213" t="s">
        <v>213</v>
      </c>
      <c r="E197" s="214" t="s">
        <v>346</v>
      </c>
      <c r="F197" s="215" t="s">
        <v>347</v>
      </c>
      <c r="G197" s="216" t="s">
        <v>239</v>
      </c>
      <c r="H197" s="217">
        <v>240</v>
      </c>
      <c r="I197" s="218"/>
      <c r="J197" s="219">
        <f>ROUND(I197*H197,2)</f>
        <v>0</v>
      </c>
      <c r="K197" s="215" t="s">
        <v>21</v>
      </c>
      <c r="L197" s="220"/>
      <c r="M197" s="221" t="s">
        <v>21</v>
      </c>
      <c r="N197" s="222" t="s">
        <v>45</v>
      </c>
      <c r="O197" s="81"/>
      <c r="P197" s="191">
        <f>O197*H197</f>
        <v>0</v>
      </c>
      <c r="Q197" s="191">
        <v>0.0011999999999999999</v>
      </c>
      <c r="R197" s="191">
        <f>Q197*H197</f>
        <v>0.28799999999999998</v>
      </c>
      <c r="S197" s="191">
        <v>0</v>
      </c>
      <c r="T197" s="19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3" t="s">
        <v>181</v>
      </c>
      <c r="AT197" s="193" t="s">
        <v>213</v>
      </c>
      <c r="AU197" s="193" t="s">
        <v>74</v>
      </c>
      <c r="AY197" s="14" t="s">
        <v>136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4" t="s">
        <v>81</v>
      </c>
      <c r="BK197" s="194">
        <f>ROUND(I197*H197,2)</f>
        <v>0</v>
      </c>
      <c r="BL197" s="14" t="s">
        <v>135</v>
      </c>
      <c r="BM197" s="193" t="s">
        <v>348</v>
      </c>
    </row>
    <row r="198" s="2" customFormat="1">
      <c r="A198" s="35"/>
      <c r="B198" s="36"/>
      <c r="C198" s="37"/>
      <c r="D198" s="195" t="s">
        <v>138</v>
      </c>
      <c r="E198" s="37"/>
      <c r="F198" s="196" t="s">
        <v>347</v>
      </c>
      <c r="G198" s="37"/>
      <c r="H198" s="37"/>
      <c r="I198" s="197"/>
      <c r="J198" s="37"/>
      <c r="K198" s="37"/>
      <c r="L198" s="41"/>
      <c r="M198" s="198"/>
      <c r="N198" s="199"/>
      <c r="O198" s="81"/>
      <c r="P198" s="81"/>
      <c r="Q198" s="81"/>
      <c r="R198" s="81"/>
      <c r="S198" s="81"/>
      <c r="T198" s="82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138</v>
      </c>
      <c r="AU198" s="14" t="s">
        <v>74</v>
      </c>
    </row>
    <row r="199" s="2" customFormat="1" ht="16.5" customHeight="1">
      <c r="A199" s="35"/>
      <c r="B199" s="36"/>
      <c r="C199" s="213" t="s">
        <v>349</v>
      </c>
      <c r="D199" s="213" t="s">
        <v>213</v>
      </c>
      <c r="E199" s="214" t="s">
        <v>350</v>
      </c>
      <c r="F199" s="215" t="s">
        <v>351</v>
      </c>
      <c r="G199" s="216" t="s">
        <v>239</v>
      </c>
      <c r="H199" s="217">
        <v>230</v>
      </c>
      <c r="I199" s="218"/>
      <c r="J199" s="219">
        <f>ROUND(I199*H199,2)</f>
        <v>0</v>
      </c>
      <c r="K199" s="215" t="s">
        <v>21</v>
      </c>
      <c r="L199" s="220"/>
      <c r="M199" s="221" t="s">
        <v>21</v>
      </c>
      <c r="N199" s="222" t="s">
        <v>45</v>
      </c>
      <c r="O199" s="81"/>
      <c r="P199" s="191">
        <f>O199*H199</f>
        <v>0</v>
      </c>
      <c r="Q199" s="191">
        <v>0.0011999999999999999</v>
      </c>
      <c r="R199" s="191">
        <f>Q199*H199</f>
        <v>0.27599999999999997</v>
      </c>
      <c r="S199" s="191">
        <v>0</v>
      </c>
      <c r="T199" s="19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3" t="s">
        <v>181</v>
      </c>
      <c r="AT199" s="193" t="s">
        <v>213</v>
      </c>
      <c r="AU199" s="193" t="s">
        <v>74</v>
      </c>
      <c r="AY199" s="14" t="s">
        <v>136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4" t="s">
        <v>81</v>
      </c>
      <c r="BK199" s="194">
        <f>ROUND(I199*H199,2)</f>
        <v>0</v>
      </c>
      <c r="BL199" s="14" t="s">
        <v>135</v>
      </c>
      <c r="BM199" s="193" t="s">
        <v>352</v>
      </c>
    </row>
    <row r="200" s="2" customFormat="1">
      <c r="A200" s="35"/>
      <c r="B200" s="36"/>
      <c r="C200" s="37"/>
      <c r="D200" s="195" t="s">
        <v>138</v>
      </c>
      <c r="E200" s="37"/>
      <c r="F200" s="196" t="s">
        <v>351</v>
      </c>
      <c r="G200" s="37"/>
      <c r="H200" s="37"/>
      <c r="I200" s="197"/>
      <c r="J200" s="37"/>
      <c r="K200" s="37"/>
      <c r="L200" s="41"/>
      <c r="M200" s="198"/>
      <c r="N200" s="199"/>
      <c r="O200" s="81"/>
      <c r="P200" s="81"/>
      <c r="Q200" s="81"/>
      <c r="R200" s="81"/>
      <c r="S200" s="81"/>
      <c r="T200" s="82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138</v>
      </c>
      <c r="AU200" s="14" t="s">
        <v>74</v>
      </c>
    </row>
    <row r="201" s="2" customFormat="1" ht="16.5" customHeight="1">
      <c r="A201" s="35"/>
      <c r="B201" s="36"/>
      <c r="C201" s="213" t="s">
        <v>353</v>
      </c>
      <c r="D201" s="213" t="s">
        <v>213</v>
      </c>
      <c r="E201" s="214" t="s">
        <v>354</v>
      </c>
      <c r="F201" s="215" t="s">
        <v>355</v>
      </c>
      <c r="G201" s="216" t="s">
        <v>239</v>
      </c>
      <c r="H201" s="217">
        <v>230</v>
      </c>
      <c r="I201" s="218"/>
      <c r="J201" s="219">
        <f>ROUND(I201*H201,2)</f>
        <v>0</v>
      </c>
      <c r="K201" s="215" t="s">
        <v>21</v>
      </c>
      <c r="L201" s="220"/>
      <c r="M201" s="221" t="s">
        <v>21</v>
      </c>
      <c r="N201" s="222" t="s">
        <v>45</v>
      </c>
      <c r="O201" s="81"/>
      <c r="P201" s="191">
        <f>O201*H201</f>
        <v>0</v>
      </c>
      <c r="Q201" s="191">
        <v>0.0011999999999999999</v>
      </c>
      <c r="R201" s="191">
        <f>Q201*H201</f>
        <v>0.27599999999999997</v>
      </c>
      <c r="S201" s="191">
        <v>0</v>
      </c>
      <c r="T201" s="19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3" t="s">
        <v>181</v>
      </c>
      <c r="AT201" s="193" t="s">
        <v>213</v>
      </c>
      <c r="AU201" s="193" t="s">
        <v>74</v>
      </c>
      <c r="AY201" s="14" t="s">
        <v>136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4" t="s">
        <v>81</v>
      </c>
      <c r="BK201" s="194">
        <f>ROUND(I201*H201,2)</f>
        <v>0</v>
      </c>
      <c r="BL201" s="14" t="s">
        <v>135</v>
      </c>
      <c r="BM201" s="193" t="s">
        <v>356</v>
      </c>
    </row>
    <row r="202" s="2" customFormat="1">
      <c r="A202" s="35"/>
      <c r="B202" s="36"/>
      <c r="C202" s="37"/>
      <c r="D202" s="195" t="s">
        <v>138</v>
      </c>
      <c r="E202" s="37"/>
      <c r="F202" s="196" t="s">
        <v>355</v>
      </c>
      <c r="G202" s="37"/>
      <c r="H202" s="37"/>
      <c r="I202" s="197"/>
      <c r="J202" s="37"/>
      <c r="K202" s="37"/>
      <c r="L202" s="41"/>
      <c r="M202" s="198"/>
      <c r="N202" s="199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138</v>
      </c>
      <c r="AU202" s="14" t="s">
        <v>74</v>
      </c>
    </row>
    <row r="203" s="2" customFormat="1" ht="21.75" customHeight="1">
      <c r="A203" s="35"/>
      <c r="B203" s="36"/>
      <c r="C203" s="213" t="s">
        <v>357</v>
      </c>
      <c r="D203" s="213" t="s">
        <v>213</v>
      </c>
      <c r="E203" s="214" t="s">
        <v>358</v>
      </c>
      <c r="F203" s="215" t="s">
        <v>359</v>
      </c>
      <c r="G203" s="216" t="s">
        <v>239</v>
      </c>
      <c r="H203" s="217">
        <v>100</v>
      </c>
      <c r="I203" s="218"/>
      <c r="J203" s="219">
        <f>ROUND(I203*H203,2)</f>
        <v>0</v>
      </c>
      <c r="K203" s="215" t="s">
        <v>21</v>
      </c>
      <c r="L203" s="220"/>
      <c r="M203" s="221" t="s">
        <v>21</v>
      </c>
      <c r="N203" s="222" t="s">
        <v>45</v>
      </c>
      <c r="O203" s="81"/>
      <c r="P203" s="191">
        <f>O203*H203</f>
        <v>0</v>
      </c>
      <c r="Q203" s="191">
        <v>0.0011999999999999999</v>
      </c>
      <c r="R203" s="191">
        <f>Q203*H203</f>
        <v>0.12</v>
      </c>
      <c r="S203" s="191">
        <v>0</v>
      </c>
      <c r="T203" s="19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3" t="s">
        <v>181</v>
      </c>
      <c r="AT203" s="193" t="s">
        <v>213</v>
      </c>
      <c r="AU203" s="193" t="s">
        <v>74</v>
      </c>
      <c r="AY203" s="14" t="s">
        <v>136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4" t="s">
        <v>81</v>
      </c>
      <c r="BK203" s="194">
        <f>ROUND(I203*H203,2)</f>
        <v>0</v>
      </c>
      <c r="BL203" s="14" t="s">
        <v>135</v>
      </c>
      <c r="BM203" s="193" t="s">
        <v>360</v>
      </c>
    </row>
    <row r="204" s="2" customFormat="1">
      <c r="A204" s="35"/>
      <c r="B204" s="36"/>
      <c r="C204" s="37"/>
      <c r="D204" s="195" t="s">
        <v>138</v>
      </c>
      <c r="E204" s="37"/>
      <c r="F204" s="196" t="s">
        <v>359</v>
      </c>
      <c r="G204" s="37"/>
      <c r="H204" s="37"/>
      <c r="I204" s="197"/>
      <c r="J204" s="37"/>
      <c r="K204" s="37"/>
      <c r="L204" s="41"/>
      <c r="M204" s="198"/>
      <c r="N204" s="199"/>
      <c r="O204" s="81"/>
      <c r="P204" s="81"/>
      <c r="Q204" s="81"/>
      <c r="R204" s="81"/>
      <c r="S204" s="81"/>
      <c r="T204" s="82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138</v>
      </c>
      <c r="AU204" s="14" t="s">
        <v>74</v>
      </c>
    </row>
    <row r="205" s="2" customFormat="1" ht="24.15" customHeight="1">
      <c r="A205" s="35"/>
      <c r="B205" s="36"/>
      <c r="C205" s="182" t="s">
        <v>361</v>
      </c>
      <c r="D205" s="182" t="s">
        <v>130</v>
      </c>
      <c r="E205" s="183" t="s">
        <v>362</v>
      </c>
      <c r="F205" s="184" t="s">
        <v>363</v>
      </c>
      <c r="G205" s="185" t="s">
        <v>239</v>
      </c>
      <c r="H205" s="186">
        <v>57</v>
      </c>
      <c r="I205" s="187"/>
      <c r="J205" s="188">
        <f>ROUND(I205*H205,2)</f>
        <v>0</v>
      </c>
      <c r="K205" s="184" t="s">
        <v>134</v>
      </c>
      <c r="L205" s="41"/>
      <c r="M205" s="189" t="s">
        <v>21</v>
      </c>
      <c r="N205" s="190" t="s">
        <v>45</v>
      </c>
      <c r="O205" s="81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3" t="s">
        <v>135</v>
      </c>
      <c r="AT205" s="193" t="s">
        <v>130</v>
      </c>
      <c r="AU205" s="193" t="s">
        <v>74</v>
      </c>
      <c r="AY205" s="14" t="s">
        <v>136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4" t="s">
        <v>81</v>
      </c>
      <c r="BK205" s="194">
        <f>ROUND(I205*H205,2)</f>
        <v>0</v>
      </c>
      <c r="BL205" s="14" t="s">
        <v>135</v>
      </c>
      <c r="BM205" s="193" t="s">
        <v>364</v>
      </c>
    </row>
    <row r="206" s="2" customFormat="1">
      <c r="A206" s="35"/>
      <c r="B206" s="36"/>
      <c r="C206" s="37"/>
      <c r="D206" s="195" t="s">
        <v>138</v>
      </c>
      <c r="E206" s="37"/>
      <c r="F206" s="196" t="s">
        <v>365</v>
      </c>
      <c r="G206" s="37"/>
      <c r="H206" s="37"/>
      <c r="I206" s="197"/>
      <c r="J206" s="37"/>
      <c r="K206" s="37"/>
      <c r="L206" s="41"/>
      <c r="M206" s="198"/>
      <c r="N206" s="199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138</v>
      </c>
      <c r="AU206" s="14" t="s">
        <v>74</v>
      </c>
    </row>
    <row r="207" s="2" customFormat="1">
      <c r="A207" s="35"/>
      <c r="B207" s="36"/>
      <c r="C207" s="37"/>
      <c r="D207" s="200" t="s">
        <v>140</v>
      </c>
      <c r="E207" s="37"/>
      <c r="F207" s="201" t="s">
        <v>366</v>
      </c>
      <c r="G207" s="37"/>
      <c r="H207" s="37"/>
      <c r="I207" s="197"/>
      <c r="J207" s="37"/>
      <c r="K207" s="37"/>
      <c r="L207" s="41"/>
      <c r="M207" s="198"/>
      <c r="N207" s="199"/>
      <c r="O207" s="81"/>
      <c r="P207" s="81"/>
      <c r="Q207" s="81"/>
      <c r="R207" s="81"/>
      <c r="S207" s="81"/>
      <c r="T207" s="82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140</v>
      </c>
      <c r="AU207" s="14" t="s">
        <v>74</v>
      </c>
    </row>
    <row r="208" s="10" customFormat="1">
      <c r="A208" s="10"/>
      <c r="B208" s="202"/>
      <c r="C208" s="203"/>
      <c r="D208" s="195" t="s">
        <v>147</v>
      </c>
      <c r="E208" s="204" t="s">
        <v>21</v>
      </c>
      <c r="F208" s="205" t="s">
        <v>367</v>
      </c>
      <c r="G208" s="203"/>
      <c r="H208" s="206">
        <v>57</v>
      </c>
      <c r="I208" s="207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12" t="s">
        <v>147</v>
      </c>
      <c r="AU208" s="212" t="s">
        <v>74</v>
      </c>
      <c r="AV208" s="10" t="s">
        <v>83</v>
      </c>
      <c r="AW208" s="10" t="s">
        <v>36</v>
      </c>
      <c r="AX208" s="10" t="s">
        <v>81</v>
      </c>
      <c r="AY208" s="212" t="s">
        <v>136</v>
      </c>
    </row>
    <row r="209" s="2" customFormat="1" ht="21.75" customHeight="1">
      <c r="A209" s="35"/>
      <c r="B209" s="36"/>
      <c r="C209" s="213" t="s">
        <v>368</v>
      </c>
      <c r="D209" s="213" t="s">
        <v>213</v>
      </c>
      <c r="E209" s="214" t="s">
        <v>369</v>
      </c>
      <c r="F209" s="215" t="s">
        <v>370</v>
      </c>
      <c r="G209" s="216" t="s">
        <v>239</v>
      </c>
      <c r="H209" s="217">
        <v>9</v>
      </c>
      <c r="I209" s="218"/>
      <c r="J209" s="219">
        <f>ROUND(I209*H209,2)</f>
        <v>0</v>
      </c>
      <c r="K209" s="215" t="s">
        <v>21</v>
      </c>
      <c r="L209" s="220"/>
      <c r="M209" s="221" t="s">
        <v>21</v>
      </c>
      <c r="N209" s="222" t="s">
        <v>45</v>
      </c>
      <c r="O209" s="81"/>
      <c r="P209" s="191">
        <f>O209*H209</f>
        <v>0</v>
      </c>
      <c r="Q209" s="191">
        <v>0.0035999999999999999</v>
      </c>
      <c r="R209" s="191">
        <f>Q209*H209</f>
        <v>0.032399999999999998</v>
      </c>
      <c r="S209" s="191">
        <v>0</v>
      </c>
      <c r="T209" s="19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3" t="s">
        <v>181</v>
      </c>
      <c r="AT209" s="193" t="s">
        <v>213</v>
      </c>
      <c r="AU209" s="193" t="s">
        <v>74</v>
      </c>
      <c r="AY209" s="14" t="s">
        <v>136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4" t="s">
        <v>81</v>
      </c>
      <c r="BK209" s="194">
        <f>ROUND(I209*H209,2)</f>
        <v>0</v>
      </c>
      <c r="BL209" s="14" t="s">
        <v>135</v>
      </c>
      <c r="BM209" s="193" t="s">
        <v>371</v>
      </c>
    </row>
    <row r="210" s="2" customFormat="1">
      <c r="A210" s="35"/>
      <c r="B210" s="36"/>
      <c r="C210" s="37"/>
      <c r="D210" s="195" t="s">
        <v>138</v>
      </c>
      <c r="E210" s="37"/>
      <c r="F210" s="196" t="s">
        <v>370</v>
      </c>
      <c r="G210" s="37"/>
      <c r="H210" s="37"/>
      <c r="I210" s="197"/>
      <c r="J210" s="37"/>
      <c r="K210" s="37"/>
      <c r="L210" s="41"/>
      <c r="M210" s="198"/>
      <c r="N210" s="199"/>
      <c r="O210" s="81"/>
      <c r="P210" s="81"/>
      <c r="Q210" s="81"/>
      <c r="R210" s="81"/>
      <c r="S210" s="81"/>
      <c r="T210" s="82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138</v>
      </c>
      <c r="AU210" s="14" t="s">
        <v>74</v>
      </c>
    </row>
    <row r="211" s="2" customFormat="1" ht="24.15" customHeight="1">
      <c r="A211" s="35"/>
      <c r="B211" s="36"/>
      <c r="C211" s="213" t="s">
        <v>372</v>
      </c>
      <c r="D211" s="213" t="s">
        <v>213</v>
      </c>
      <c r="E211" s="214" t="s">
        <v>373</v>
      </c>
      <c r="F211" s="215" t="s">
        <v>374</v>
      </c>
      <c r="G211" s="216" t="s">
        <v>239</v>
      </c>
      <c r="H211" s="217">
        <v>9</v>
      </c>
      <c r="I211" s="218"/>
      <c r="J211" s="219">
        <f>ROUND(I211*H211,2)</f>
        <v>0</v>
      </c>
      <c r="K211" s="215" t="s">
        <v>21</v>
      </c>
      <c r="L211" s="220"/>
      <c r="M211" s="221" t="s">
        <v>21</v>
      </c>
      <c r="N211" s="222" t="s">
        <v>45</v>
      </c>
      <c r="O211" s="81"/>
      <c r="P211" s="191">
        <f>O211*H211</f>
        <v>0</v>
      </c>
      <c r="Q211" s="191">
        <v>0.0035999999999999999</v>
      </c>
      <c r="R211" s="191">
        <f>Q211*H211</f>
        <v>0.032399999999999998</v>
      </c>
      <c r="S211" s="191">
        <v>0</v>
      </c>
      <c r="T211" s="19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3" t="s">
        <v>181</v>
      </c>
      <c r="AT211" s="193" t="s">
        <v>213</v>
      </c>
      <c r="AU211" s="193" t="s">
        <v>74</v>
      </c>
      <c r="AY211" s="14" t="s">
        <v>136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4" t="s">
        <v>81</v>
      </c>
      <c r="BK211" s="194">
        <f>ROUND(I211*H211,2)</f>
        <v>0</v>
      </c>
      <c r="BL211" s="14" t="s">
        <v>135</v>
      </c>
      <c r="BM211" s="193" t="s">
        <v>375</v>
      </c>
    </row>
    <row r="212" s="2" customFormat="1">
      <c r="A212" s="35"/>
      <c r="B212" s="36"/>
      <c r="C212" s="37"/>
      <c r="D212" s="195" t="s">
        <v>138</v>
      </c>
      <c r="E212" s="37"/>
      <c r="F212" s="196" t="s">
        <v>374</v>
      </c>
      <c r="G212" s="37"/>
      <c r="H212" s="37"/>
      <c r="I212" s="197"/>
      <c r="J212" s="37"/>
      <c r="K212" s="37"/>
      <c r="L212" s="41"/>
      <c r="M212" s="198"/>
      <c r="N212" s="199"/>
      <c r="O212" s="81"/>
      <c r="P212" s="81"/>
      <c r="Q212" s="81"/>
      <c r="R212" s="81"/>
      <c r="S212" s="81"/>
      <c r="T212" s="82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138</v>
      </c>
      <c r="AU212" s="14" t="s">
        <v>74</v>
      </c>
    </row>
    <row r="213" s="2" customFormat="1" ht="16.5" customHeight="1">
      <c r="A213" s="35"/>
      <c r="B213" s="36"/>
      <c r="C213" s="213" t="s">
        <v>376</v>
      </c>
      <c r="D213" s="213" t="s">
        <v>213</v>
      </c>
      <c r="E213" s="214" t="s">
        <v>377</v>
      </c>
      <c r="F213" s="215" t="s">
        <v>378</v>
      </c>
      <c r="G213" s="216" t="s">
        <v>239</v>
      </c>
      <c r="H213" s="217">
        <v>9</v>
      </c>
      <c r="I213" s="218"/>
      <c r="J213" s="219">
        <f>ROUND(I213*H213,2)</f>
        <v>0</v>
      </c>
      <c r="K213" s="215" t="s">
        <v>21</v>
      </c>
      <c r="L213" s="220"/>
      <c r="M213" s="221" t="s">
        <v>21</v>
      </c>
      <c r="N213" s="222" t="s">
        <v>45</v>
      </c>
      <c r="O213" s="81"/>
      <c r="P213" s="191">
        <f>O213*H213</f>
        <v>0</v>
      </c>
      <c r="Q213" s="191">
        <v>0.0035999999999999999</v>
      </c>
      <c r="R213" s="191">
        <f>Q213*H213</f>
        <v>0.032399999999999998</v>
      </c>
      <c r="S213" s="191">
        <v>0</v>
      </c>
      <c r="T213" s="19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3" t="s">
        <v>181</v>
      </c>
      <c r="AT213" s="193" t="s">
        <v>213</v>
      </c>
      <c r="AU213" s="193" t="s">
        <v>74</v>
      </c>
      <c r="AY213" s="14" t="s">
        <v>136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4" t="s">
        <v>81</v>
      </c>
      <c r="BK213" s="194">
        <f>ROUND(I213*H213,2)</f>
        <v>0</v>
      </c>
      <c r="BL213" s="14" t="s">
        <v>135</v>
      </c>
      <c r="BM213" s="193" t="s">
        <v>379</v>
      </c>
    </row>
    <row r="214" s="2" customFormat="1">
      <c r="A214" s="35"/>
      <c r="B214" s="36"/>
      <c r="C214" s="37"/>
      <c r="D214" s="195" t="s">
        <v>138</v>
      </c>
      <c r="E214" s="37"/>
      <c r="F214" s="196" t="s">
        <v>378</v>
      </c>
      <c r="G214" s="37"/>
      <c r="H214" s="37"/>
      <c r="I214" s="197"/>
      <c r="J214" s="37"/>
      <c r="K214" s="37"/>
      <c r="L214" s="41"/>
      <c r="M214" s="198"/>
      <c r="N214" s="199"/>
      <c r="O214" s="81"/>
      <c r="P214" s="81"/>
      <c r="Q214" s="81"/>
      <c r="R214" s="81"/>
      <c r="S214" s="81"/>
      <c r="T214" s="82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138</v>
      </c>
      <c r="AU214" s="14" t="s">
        <v>74</v>
      </c>
    </row>
    <row r="215" s="2" customFormat="1" ht="24.15" customHeight="1">
      <c r="A215" s="35"/>
      <c r="B215" s="36"/>
      <c r="C215" s="213" t="s">
        <v>380</v>
      </c>
      <c r="D215" s="213" t="s">
        <v>213</v>
      </c>
      <c r="E215" s="214" t="s">
        <v>381</v>
      </c>
      <c r="F215" s="215" t="s">
        <v>382</v>
      </c>
      <c r="G215" s="216" t="s">
        <v>239</v>
      </c>
      <c r="H215" s="217">
        <v>6</v>
      </c>
      <c r="I215" s="218"/>
      <c r="J215" s="219">
        <f>ROUND(I215*H215,2)</f>
        <v>0</v>
      </c>
      <c r="K215" s="215" t="s">
        <v>21</v>
      </c>
      <c r="L215" s="220"/>
      <c r="M215" s="221" t="s">
        <v>21</v>
      </c>
      <c r="N215" s="222" t="s">
        <v>45</v>
      </c>
      <c r="O215" s="81"/>
      <c r="P215" s="191">
        <f>O215*H215</f>
        <v>0</v>
      </c>
      <c r="Q215" s="191">
        <v>0.0035999999999999999</v>
      </c>
      <c r="R215" s="191">
        <f>Q215*H215</f>
        <v>0.021600000000000001</v>
      </c>
      <c r="S215" s="191">
        <v>0</v>
      </c>
      <c r="T215" s="19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3" t="s">
        <v>181</v>
      </c>
      <c r="AT215" s="193" t="s">
        <v>213</v>
      </c>
      <c r="AU215" s="193" t="s">
        <v>74</v>
      </c>
      <c r="AY215" s="14" t="s">
        <v>136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14" t="s">
        <v>81</v>
      </c>
      <c r="BK215" s="194">
        <f>ROUND(I215*H215,2)</f>
        <v>0</v>
      </c>
      <c r="BL215" s="14" t="s">
        <v>135</v>
      </c>
      <c r="BM215" s="193" t="s">
        <v>383</v>
      </c>
    </row>
    <row r="216" s="2" customFormat="1">
      <c r="A216" s="35"/>
      <c r="B216" s="36"/>
      <c r="C216" s="37"/>
      <c r="D216" s="195" t="s">
        <v>138</v>
      </c>
      <c r="E216" s="37"/>
      <c r="F216" s="196" t="s">
        <v>382</v>
      </c>
      <c r="G216" s="37"/>
      <c r="H216" s="37"/>
      <c r="I216" s="197"/>
      <c r="J216" s="37"/>
      <c r="K216" s="37"/>
      <c r="L216" s="41"/>
      <c r="M216" s="198"/>
      <c r="N216" s="199"/>
      <c r="O216" s="81"/>
      <c r="P216" s="81"/>
      <c r="Q216" s="81"/>
      <c r="R216" s="81"/>
      <c r="S216" s="81"/>
      <c r="T216" s="82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138</v>
      </c>
      <c r="AU216" s="14" t="s">
        <v>74</v>
      </c>
    </row>
    <row r="217" s="2" customFormat="1" ht="21.75" customHeight="1">
      <c r="A217" s="35"/>
      <c r="B217" s="36"/>
      <c r="C217" s="213" t="s">
        <v>384</v>
      </c>
      <c r="D217" s="213" t="s">
        <v>213</v>
      </c>
      <c r="E217" s="214" t="s">
        <v>385</v>
      </c>
      <c r="F217" s="215" t="s">
        <v>386</v>
      </c>
      <c r="G217" s="216" t="s">
        <v>239</v>
      </c>
      <c r="H217" s="217">
        <v>15</v>
      </c>
      <c r="I217" s="218"/>
      <c r="J217" s="219">
        <f>ROUND(I217*H217,2)</f>
        <v>0</v>
      </c>
      <c r="K217" s="215" t="s">
        <v>21</v>
      </c>
      <c r="L217" s="220"/>
      <c r="M217" s="221" t="s">
        <v>21</v>
      </c>
      <c r="N217" s="222" t="s">
        <v>45</v>
      </c>
      <c r="O217" s="81"/>
      <c r="P217" s="191">
        <f>O217*H217</f>
        <v>0</v>
      </c>
      <c r="Q217" s="191">
        <v>0.0035999999999999999</v>
      </c>
      <c r="R217" s="191">
        <f>Q217*H217</f>
        <v>0.053999999999999999</v>
      </c>
      <c r="S217" s="191">
        <v>0</v>
      </c>
      <c r="T217" s="19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3" t="s">
        <v>181</v>
      </c>
      <c r="AT217" s="193" t="s">
        <v>213</v>
      </c>
      <c r="AU217" s="193" t="s">
        <v>74</v>
      </c>
      <c r="AY217" s="14" t="s">
        <v>136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4" t="s">
        <v>81</v>
      </c>
      <c r="BK217" s="194">
        <f>ROUND(I217*H217,2)</f>
        <v>0</v>
      </c>
      <c r="BL217" s="14" t="s">
        <v>135</v>
      </c>
      <c r="BM217" s="193" t="s">
        <v>387</v>
      </c>
    </row>
    <row r="218" s="2" customFormat="1">
      <c r="A218" s="35"/>
      <c r="B218" s="36"/>
      <c r="C218" s="37"/>
      <c r="D218" s="195" t="s">
        <v>138</v>
      </c>
      <c r="E218" s="37"/>
      <c r="F218" s="196" t="s">
        <v>386</v>
      </c>
      <c r="G218" s="37"/>
      <c r="H218" s="37"/>
      <c r="I218" s="197"/>
      <c r="J218" s="37"/>
      <c r="K218" s="37"/>
      <c r="L218" s="41"/>
      <c r="M218" s="198"/>
      <c r="N218" s="199"/>
      <c r="O218" s="81"/>
      <c r="P218" s="81"/>
      <c r="Q218" s="81"/>
      <c r="R218" s="81"/>
      <c r="S218" s="81"/>
      <c r="T218" s="82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138</v>
      </c>
      <c r="AU218" s="14" t="s">
        <v>74</v>
      </c>
    </row>
    <row r="219" s="2" customFormat="1" ht="21.75" customHeight="1">
      <c r="A219" s="35"/>
      <c r="B219" s="36"/>
      <c r="C219" s="213" t="s">
        <v>388</v>
      </c>
      <c r="D219" s="213" t="s">
        <v>213</v>
      </c>
      <c r="E219" s="214" t="s">
        <v>389</v>
      </c>
      <c r="F219" s="215" t="s">
        <v>390</v>
      </c>
      <c r="G219" s="216" t="s">
        <v>239</v>
      </c>
      <c r="H219" s="217">
        <v>9</v>
      </c>
      <c r="I219" s="218"/>
      <c r="J219" s="219">
        <f>ROUND(I219*H219,2)</f>
        <v>0</v>
      </c>
      <c r="K219" s="215" t="s">
        <v>21</v>
      </c>
      <c r="L219" s="220"/>
      <c r="M219" s="221" t="s">
        <v>21</v>
      </c>
      <c r="N219" s="222" t="s">
        <v>45</v>
      </c>
      <c r="O219" s="81"/>
      <c r="P219" s="191">
        <f>O219*H219</f>
        <v>0</v>
      </c>
      <c r="Q219" s="191">
        <v>0.0035999999999999999</v>
      </c>
      <c r="R219" s="191">
        <f>Q219*H219</f>
        <v>0.032399999999999998</v>
      </c>
      <c r="S219" s="191">
        <v>0</v>
      </c>
      <c r="T219" s="19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3" t="s">
        <v>181</v>
      </c>
      <c r="AT219" s="193" t="s">
        <v>213</v>
      </c>
      <c r="AU219" s="193" t="s">
        <v>74</v>
      </c>
      <c r="AY219" s="14" t="s">
        <v>136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4" t="s">
        <v>81</v>
      </c>
      <c r="BK219" s="194">
        <f>ROUND(I219*H219,2)</f>
        <v>0</v>
      </c>
      <c r="BL219" s="14" t="s">
        <v>135</v>
      </c>
      <c r="BM219" s="193" t="s">
        <v>391</v>
      </c>
    </row>
    <row r="220" s="2" customFormat="1">
      <c r="A220" s="35"/>
      <c r="B220" s="36"/>
      <c r="C220" s="37"/>
      <c r="D220" s="195" t="s">
        <v>138</v>
      </c>
      <c r="E220" s="37"/>
      <c r="F220" s="196" t="s">
        <v>390</v>
      </c>
      <c r="G220" s="37"/>
      <c r="H220" s="37"/>
      <c r="I220" s="197"/>
      <c r="J220" s="37"/>
      <c r="K220" s="37"/>
      <c r="L220" s="41"/>
      <c r="M220" s="198"/>
      <c r="N220" s="199"/>
      <c r="O220" s="81"/>
      <c r="P220" s="81"/>
      <c r="Q220" s="81"/>
      <c r="R220" s="81"/>
      <c r="S220" s="81"/>
      <c r="T220" s="82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138</v>
      </c>
      <c r="AU220" s="14" t="s">
        <v>74</v>
      </c>
    </row>
    <row r="221" s="2" customFormat="1" ht="24.15" customHeight="1">
      <c r="A221" s="35"/>
      <c r="B221" s="36"/>
      <c r="C221" s="182" t="s">
        <v>392</v>
      </c>
      <c r="D221" s="182" t="s">
        <v>130</v>
      </c>
      <c r="E221" s="183" t="s">
        <v>393</v>
      </c>
      <c r="F221" s="184" t="s">
        <v>394</v>
      </c>
      <c r="G221" s="185" t="s">
        <v>239</v>
      </c>
      <c r="H221" s="186">
        <v>370</v>
      </c>
      <c r="I221" s="187"/>
      <c r="J221" s="188">
        <f>ROUND(I221*H221,2)</f>
        <v>0</v>
      </c>
      <c r="K221" s="184" t="s">
        <v>134</v>
      </c>
      <c r="L221" s="41"/>
      <c r="M221" s="189" t="s">
        <v>21</v>
      </c>
      <c r="N221" s="190" t="s">
        <v>45</v>
      </c>
      <c r="O221" s="81"/>
      <c r="P221" s="191">
        <f>O221*H221</f>
        <v>0</v>
      </c>
      <c r="Q221" s="191">
        <v>5.1999999999999997E-05</v>
      </c>
      <c r="R221" s="191">
        <f>Q221*H221</f>
        <v>0.01924</v>
      </c>
      <c r="S221" s="191">
        <v>0</v>
      </c>
      <c r="T221" s="19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3" t="s">
        <v>135</v>
      </c>
      <c r="AT221" s="193" t="s">
        <v>130</v>
      </c>
      <c r="AU221" s="193" t="s">
        <v>74</v>
      </c>
      <c r="AY221" s="14" t="s">
        <v>136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4" t="s">
        <v>81</v>
      </c>
      <c r="BK221" s="194">
        <f>ROUND(I221*H221,2)</f>
        <v>0</v>
      </c>
      <c r="BL221" s="14" t="s">
        <v>135</v>
      </c>
      <c r="BM221" s="193" t="s">
        <v>395</v>
      </c>
    </row>
    <row r="222" s="2" customFormat="1">
      <c r="A222" s="35"/>
      <c r="B222" s="36"/>
      <c r="C222" s="37"/>
      <c r="D222" s="195" t="s">
        <v>138</v>
      </c>
      <c r="E222" s="37"/>
      <c r="F222" s="196" t="s">
        <v>396</v>
      </c>
      <c r="G222" s="37"/>
      <c r="H222" s="37"/>
      <c r="I222" s="197"/>
      <c r="J222" s="37"/>
      <c r="K222" s="37"/>
      <c r="L222" s="41"/>
      <c r="M222" s="198"/>
      <c r="N222" s="199"/>
      <c r="O222" s="81"/>
      <c r="P222" s="81"/>
      <c r="Q222" s="81"/>
      <c r="R222" s="81"/>
      <c r="S222" s="81"/>
      <c r="T222" s="82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138</v>
      </c>
      <c r="AU222" s="14" t="s">
        <v>74</v>
      </c>
    </row>
    <row r="223" s="2" customFormat="1">
      <c r="A223" s="35"/>
      <c r="B223" s="36"/>
      <c r="C223" s="37"/>
      <c r="D223" s="200" t="s">
        <v>140</v>
      </c>
      <c r="E223" s="37"/>
      <c r="F223" s="201" t="s">
        <v>397</v>
      </c>
      <c r="G223" s="37"/>
      <c r="H223" s="37"/>
      <c r="I223" s="197"/>
      <c r="J223" s="37"/>
      <c r="K223" s="37"/>
      <c r="L223" s="41"/>
      <c r="M223" s="198"/>
      <c r="N223" s="199"/>
      <c r="O223" s="81"/>
      <c r="P223" s="81"/>
      <c r="Q223" s="81"/>
      <c r="R223" s="81"/>
      <c r="S223" s="81"/>
      <c r="T223" s="82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140</v>
      </c>
      <c r="AU223" s="14" t="s">
        <v>74</v>
      </c>
    </row>
    <row r="224" s="10" customFormat="1">
      <c r="A224" s="10"/>
      <c r="B224" s="202"/>
      <c r="C224" s="203"/>
      <c r="D224" s="195" t="s">
        <v>147</v>
      </c>
      <c r="E224" s="204" t="s">
        <v>21</v>
      </c>
      <c r="F224" s="205" t="s">
        <v>398</v>
      </c>
      <c r="G224" s="203"/>
      <c r="H224" s="206">
        <v>370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12" t="s">
        <v>147</v>
      </c>
      <c r="AU224" s="212" t="s">
        <v>74</v>
      </c>
      <c r="AV224" s="10" t="s">
        <v>83</v>
      </c>
      <c r="AW224" s="10" t="s">
        <v>36</v>
      </c>
      <c r="AX224" s="10" t="s">
        <v>81</v>
      </c>
      <c r="AY224" s="212" t="s">
        <v>136</v>
      </c>
    </row>
    <row r="225" s="2" customFormat="1" ht="21.75" customHeight="1">
      <c r="A225" s="35"/>
      <c r="B225" s="36"/>
      <c r="C225" s="213" t="s">
        <v>399</v>
      </c>
      <c r="D225" s="213" t="s">
        <v>213</v>
      </c>
      <c r="E225" s="214" t="s">
        <v>400</v>
      </c>
      <c r="F225" s="215" t="s">
        <v>401</v>
      </c>
      <c r="G225" s="216" t="s">
        <v>239</v>
      </c>
      <c r="H225" s="217">
        <v>370</v>
      </c>
      <c r="I225" s="218"/>
      <c r="J225" s="219">
        <f>ROUND(I225*H225,2)</f>
        <v>0</v>
      </c>
      <c r="K225" s="215" t="s">
        <v>134</v>
      </c>
      <c r="L225" s="220"/>
      <c r="M225" s="221" t="s">
        <v>21</v>
      </c>
      <c r="N225" s="222" t="s">
        <v>45</v>
      </c>
      <c r="O225" s="81"/>
      <c r="P225" s="191">
        <f>O225*H225</f>
        <v>0</v>
      </c>
      <c r="Q225" s="191">
        <v>0.0047200000000000002</v>
      </c>
      <c r="R225" s="191">
        <f>Q225*H225</f>
        <v>1.7464000000000002</v>
      </c>
      <c r="S225" s="191">
        <v>0</v>
      </c>
      <c r="T225" s="19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3" t="s">
        <v>181</v>
      </c>
      <c r="AT225" s="193" t="s">
        <v>213</v>
      </c>
      <c r="AU225" s="193" t="s">
        <v>74</v>
      </c>
      <c r="AY225" s="14" t="s">
        <v>136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14" t="s">
        <v>81</v>
      </c>
      <c r="BK225" s="194">
        <f>ROUND(I225*H225,2)</f>
        <v>0</v>
      </c>
      <c r="BL225" s="14" t="s">
        <v>135</v>
      </c>
      <c r="BM225" s="193" t="s">
        <v>402</v>
      </c>
    </row>
    <row r="226" s="2" customFormat="1">
      <c r="A226" s="35"/>
      <c r="B226" s="36"/>
      <c r="C226" s="37"/>
      <c r="D226" s="195" t="s">
        <v>138</v>
      </c>
      <c r="E226" s="37"/>
      <c r="F226" s="196" t="s">
        <v>401</v>
      </c>
      <c r="G226" s="37"/>
      <c r="H226" s="37"/>
      <c r="I226" s="197"/>
      <c r="J226" s="37"/>
      <c r="K226" s="37"/>
      <c r="L226" s="41"/>
      <c r="M226" s="198"/>
      <c r="N226" s="199"/>
      <c r="O226" s="81"/>
      <c r="P226" s="81"/>
      <c r="Q226" s="81"/>
      <c r="R226" s="81"/>
      <c r="S226" s="81"/>
      <c r="T226" s="82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138</v>
      </c>
      <c r="AU226" s="14" t="s">
        <v>74</v>
      </c>
    </row>
    <row r="227" s="10" customFormat="1">
      <c r="A227" s="10"/>
      <c r="B227" s="202"/>
      <c r="C227" s="203"/>
      <c r="D227" s="195" t="s">
        <v>147</v>
      </c>
      <c r="E227" s="204" t="s">
        <v>21</v>
      </c>
      <c r="F227" s="205" t="s">
        <v>403</v>
      </c>
      <c r="G227" s="203"/>
      <c r="H227" s="206">
        <v>370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T227" s="212" t="s">
        <v>147</v>
      </c>
      <c r="AU227" s="212" t="s">
        <v>74</v>
      </c>
      <c r="AV227" s="10" t="s">
        <v>83</v>
      </c>
      <c r="AW227" s="10" t="s">
        <v>36</v>
      </c>
      <c r="AX227" s="10" t="s">
        <v>81</v>
      </c>
      <c r="AY227" s="212" t="s">
        <v>136</v>
      </c>
    </row>
    <row r="228" s="2" customFormat="1" ht="24.15" customHeight="1">
      <c r="A228" s="35"/>
      <c r="B228" s="36"/>
      <c r="C228" s="182" t="s">
        <v>404</v>
      </c>
      <c r="D228" s="182" t="s">
        <v>130</v>
      </c>
      <c r="E228" s="183" t="s">
        <v>405</v>
      </c>
      <c r="F228" s="184" t="s">
        <v>406</v>
      </c>
      <c r="G228" s="185" t="s">
        <v>239</v>
      </c>
      <c r="H228" s="186">
        <v>57</v>
      </c>
      <c r="I228" s="187"/>
      <c r="J228" s="188">
        <f>ROUND(I228*H228,2)</f>
        <v>0</v>
      </c>
      <c r="K228" s="184" t="s">
        <v>134</v>
      </c>
      <c r="L228" s="41"/>
      <c r="M228" s="189" t="s">
        <v>21</v>
      </c>
      <c r="N228" s="190" t="s">
        <v>45</v>
      </c>
      <c r="O228" s="81"/>
      <c r="P228" s="191">
        <f>O228*H228</f>
        <v>0</v>
      </c>
      <c r="Q228" s="191">
        <v>5.8E-05</v>
      </c>
      <c r="R228" s="191">
        <f>Q228*H228</f>
        <v>0.0033059999999999999</v>
      </c>
      <c r="S228" s="191">
        <v>0</v>
      </c>
      <c r="T228" s="19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3" t="s">
        <v>135</v>
      </c>
      <c r="AT228" s="193" t="s">
        <v>130</v>
      </c>
      <c r="AU228" s="193" t="s">
        <v>74</v>
      </c>
      <c r="AY228" s="14" t="s">
        <v>136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4" t="s">
        <v>81</v>
      </c>
      <c r="BK228" s="194">
        <f>ROUND(I228*H228,2)</f>
        <v>0</v>
      </c>
      <c r="BL228" s="14" t="s">
        <v>135</v>
      </c>
      <c r="BM228" s="193" t="s">
        <v>407</v>
      </c>
    </row>
    <row r="229" s="2" customFormat="1">
      <c r="A229" s="35"/>
      <c r="B229" s="36"/>
      <c r="C229" s="37"/>
      <c r="D229" s="195" t="s">
        <v>138</v>
      </c>
      <c r="E229" s="37"/>
      <c r="F229" s="196" t="s">
        <v>408</v>
      </c>
      <c r="G229" s="37"/>
      <c r="H229" s="37"/>
      <c r="I229" s="197"/>
      <c r="J229" s="37"/>
      <c r="K229" s="37"/>
      <c r="L229" s="41"/>
      <c r="M229" s="198"/>
      <c r="N229" s="199"/>
      <c r="O229" s="81"/>
      <c r="P229" s="81"/>
      <c r="Q229" s="81"/>
      <c r="R229" s="81"/>
      <c r="S229" s="81"/>
      <c r="T229" s="82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138</v>
      </c>
      <c r="AU229" s="14" t="s">
        <v>74</v>
      </c>
    </row>
    <row r="230" s="2" customFormat="1">
      <c r="A230" s="35"/>
      <c r="B230" s="36"/>
      <c r="C230" s="37"/>
      <c r="D230" s="200" t="s">
        <v>140</v>
      </c>
      <c r="E230" s="37"/>
      <c r="F230" s="201" t="s">
        <v>409</v>
      </c>
      <c r="G230" s="37"/>
      <c r="H230" s="37"/>
      <c r="I230" s="197"/>
      <c r="J230" s="37"/>
      <c r="K230" s="37"/>
      <c r="L230" s="41"/>
      <c r="M230" s="198"/>
      <c r="N230" s="199"/>
      <c r="O230" s="81"/>
      <c r="P230" s="81"/>
      <c r="Q230" s="81"/>
      <c r="R230" s="81"/>
      <c r="S230" s="81"/>
      <c r="T230" s="82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140</v>
      </c>
      <c r="AU230" s="14" t="s">
        <v>74</v>
      </c>
    </row>
    <row r="231" s="10" customFormat="1">
      <c r="A231" s="10"/>
      <c r="B231" s="202"/>
      <c r="C231" s="203"/>
      <c r="D231" s="195" t="s">
        <v>147</v>
      </c>
      <c r="E231" s="204" t="s">
        <v>21</v>
      </c>
      <c r="F231" s="205" t="s">
        <v>410</v>
      </c>
      <c r="G231" s="203"/>
      <c r="H231" s="206">
        <v>57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12" t="s">
        <v>147</v>
      </c>
      <c r="AU231" s="212" t="s">
        <v>74</v>
      </c>
      <c r="AV231" s="10" t="s">
        <v>83</v>
      </c>
      <c r="AW231" s="10" t="s">
        <v>36</v>
      </c>
      <c r="AX231" s="10" t="s">
        <v>81</v>
      </c>
      <c r="AY231" s="212" t="s">
        <v>136</v>
      </c>
    </row>
    <row r="232" s="2" customFormat="1" ht="21.75" customHeight="1">
      <c r="A232" s="35"/>
      <c r="B232" s="36"/>
      <c r="C232" s="213" t="s">
        <v>411</v>
      </c>
      <c r="D232" s="213" t="s">
        <v>213</v>
      </c>
      <c r="E232" s="214" t="s">
        <v>412</v>
      </c>
      <c r="F232" s="215" t="s">
        <v>413</v>
      </c>
      <c r="G232" s="216" t="s">
        <v>239</v>
      </c>
      <c r="H232" s="217">
        <v>171</v>
      </c>
      <c r="I232" s="218"/>
      <c r="J232" s="219">
        <f>ROUND(I232*H232,2)</f>
        <v>0</v>
      </c>
      <c r="K232" s="215" t="s">
        <v>134</v>
      </c>
      <c r="L232" s="220"/>
      <c r="M232" s="221" t="s">
        <v>21</v>
      </c>
      <c r="N232" s="222" t="s">
        <v>45</v>
      </c>
      <c r="O232" s="81"/>
      <c r="P232" s="191">
        <f>O232*H232</f>
        <v>0</v>
      </c>
      <c r="Q232" s="191">
        <v>0.0070899999999999999</v>
      </c>
      <c r="R232" s="191">
        <f>Q232*H232</f>
        <v>1.2123900000000001</v>
      </c>
      <c r="S232" s="191">
        <v>0</v>
      </c>
      <c r="T232" s="19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3" t="s">
        <v>181</v>
      </c>
      <c r="AT232" s="193" t="s">
        <v>213</v>
      </c>
      <c r="AU232" s="193" t="s">
        <v>74</v>
      </c>
      <c r="AY232" s="14" t="s">
        <v>136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4" t="s">
        <v>81</v>
      </c>
      <c r="BK232" s="194">
        <f>ROUND(I232*H232,2)</f>
        <v>0</v>
      </c>
      <c r="BL232" s="14" t="s">
        <v>135</v>
      </c>
      <c r="BM232" s="193" t="s">
        <v>414</v>
      </c>
    </row>
    <row r="233" s="2" customFormat="1">
      <c r="A233" s="35"/>
      <c r="B233" s="36"/>
      <c r="C233" s="37"/>
      <c r="D233" s="195" t="s">
        <v>138</v>
      </c>
      <c r="E233" s="37"/>
      <c r="F233" s="196" t="s">
        <v>413</v>
      </c>
      <c r="G233" s="37"/>
      <c r="H233" s="37"/>
      <c r="I233" s="197"/>
      <c r="J233" s="37"/>
      <c r="K233" s="37"/>
      <c r="L233" s="41"/>
      <c r="M233" s="198"/>
      <c r="N233" s="199"/>
      <c r="O233" s="81"/>
      <c r="P233" s="81"/>
      <c r="Q233" s="81"/>
      <c r="R233" s="81"/>
      <c r="S233" s="81"/>
      <c r="T233" s="82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138</v>
      </c>
      <c r="AU233" s="14" t="s">
        <v>74</v>
      </c>
    </row>
    <row r="234" s="10" customFormat="1">
      <c r="A234" s="10"/>
      <c r="B234" s="202"/>
      <c r="C234" s="203"/>
      <c r="D234" s="195" t="s">
        <v>147</v>
      </c>
      <c r="E234" s="204" t="s">
        <v>21</v>
      </c>
      <c r="F234" s="205" t="s">
        <v>415</v>
      </c>
      <c r="G234" s="203"/>
      <c r="H234" s="206">
        <v>171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12" t="s">
        <v>147</v>
      </c>
      <c r="AU234" s="212" t="s">
        <v>74</v>
      </c>
      <c r="AV234" s="10" t="s">
        <v>83</v>
      </c>
      <c r="AW234" s="10" t="s">
        <v>36</v>
      </c>
      <c r="AX234" s="10" t="s">
        <v>81</v>
      </c>
      <c r="AY234" s="212" t="s">
        <v>136</v>
      </c>
    </row>
    <row r="235" s="2" customFormat="1" ht="24.15" customHeight="1">
      <c r="A235" s="35"/>
      <c r="B235" s="36"/>
      <c r="C235" s="182" t="s">
        <v>416</v>
      </c>
      <c r="D235" s="182" t="s">
        <v>130</v>
      </c>
      <c r="E235" s="183" t="s">
        <v>417</v>
      </c>
      <c r="F235" s="184" t="s">
        <v>418</v>
      </c>
      <c r="G235" s="185" t="s">
        <v>239</v>
      </c>
      <c r="H235" s="186">
        <v>370</v>
      </c>
      <c r="I235" s="187"/>
      <c r="J235" s="188">
        <f>ROUND(I235*H235,2)</f>
        <v>0</v>
      </c>
      <c r="K235" s="184" t="s">
        <v>134</v>
      </c>
      <c r="L235" s="41"/>
      <c r="M235" s="189" t="s">
        <v>21</v>
      </c>
      <c r="N235" s="190" t="s">
        <v>45</v>
      </c>
      <c r="O235" s="81"/>
      <c r="P235" s="191">
        <f>O235*H235</f>
        <v>0</v>
      </c>
      <c r="Q235" s="191">
        <v>0.0020823999999999999</v>
      </c>
      <c r="R235" s="191">
        <f>Q235*H235</f>
        <v>0.77048799999999995</v>
      </c>
      <c r="S235" s="191">
        <v>0</v>
      </c>
      <c r="T235" s="19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3" t="s">
        <v>135</v>
      </c>
      <c r="AT235" s="193" t="s">
        <v>130</v>
      </c>
      <c r="AU235" s="193" t="s">
        <v>74</v>
      </c>
      <c r="AY235" s="14" t="s">
        <v>136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14" t="s">
        <v>81</v>
      </c>
      <c r="BK235" s="194">
        <f>ROUND(I235*H235,2)</f>
        <v>0</v>
      </c>
      <c r="BL235" s="14" t="s">
        <v>135</v>
      </c>
      <c r="BM235" s="193" t="s">
        <v>419</v>
      </c>
    </row>
    <row r="236" s="2" customFormat="1">
      <c r="A236" s="35"/>
      <c r="B236" s="36"/>
      <c r="C236" s="37"/>
      <c r="D236" s="195" t="s">
        <v>138</v>
      </c>
      <c r="E236" s="37"/>
      <c r="F236" s="196" t="s">
        <v>420</v>
      </c>
      <c r="G236" s="37"/>
      <c r="H236" s="37"/>
      <c r="I236" s="197"/>
      <c r="J236" s="37"/>
      <c r="K236" s="37"/>
      <c r="L236" s="41"/>
      <c r="M236" s="198"/>
      <c r="N236" s="199"/>
      <c r="O236" s="81"/>
      <c r="P236" s="81"/>
      <c r="Q236" s="81"/>
      <c r="R236" s="81"/>
      <c r="S236" s="81"/>
      <c r="T236" s="82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138</v>
      </c>
      <c r="AU236" s="14" t="s">
        <v>74</v>
      </c>
    </row>
    <row r="237" s="2" customFormat="1">
      <c r="A237" s="35"/>
      <c r="B237" s="36"/>
      <c r="C237" s="37"/>
      <c r="D237" s="200" t="s">
        <v>140</v>
      </c>
      <c r="E237" s="37"/>
      <c r="F237" s="201" t="s">
        <v>421</v>
      </c>
      <c r="G237" s="37"/>
      <c r="H237" s="37"/>
      <c r="I237" s="197"/>
      <c r="J237" s="37"/>
      <c r="K237" s="37"/>
      <c r="L237" s="41"/>
      <c r="M237" s="198"/>
      <c r="N237" s="199"/>
      <c r="O237" s="81"/>
      <c r="P237" s="81"/>
      <c r="Q237" s="81"/>
      <c r="R237" s="81"/>
      <c r="S237" s="81"/>
      <c r="T237" s="82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140</v>
      </c>
      <c r="AU237" s="14" t="s">
        <v>74</v>
      </c>
    </row>
    <row r="238" s="10" customFormat="1">
      <c r="A238" s="10"/>
      <c r="B238" s="202"/>
      <c r="C238" s="203"/>
      <c r="D238" s="195" t="s">
        <v>147</v>
      </c>
      <c r="E238" s="204" t="s">
        <v>21</v>
      </c>
      <c r="F238" s="205" t="s">
        <v>422</v>
      </c>
      <c r="G238" s="203"/>
      <c r="H238" s="206">
        <v>370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T238" s="212" t="s">
        <v>147</v>
      </c>
      <c r="AU238" s="212" t="s">
        <v>74</v>
      </c>
      <c r="AV238" s="10" t="s">
        <v>83</v>
      </c>
      <c r="AW238" s="10" t="s">
        <v>36</v>
      </c>
      <c r="AX238" s="10" t="s">
        <v>81</v>
      </c>
      <c r="AY238" s="212" t="s">
        <v>136</v>
      </c>
    </row>
    <row r="239" s="2" customFormat="1" ht="24.15" customHeight="1">
      <c r="A239" s="35"/>
      <c r="B239" s="36"/>
      <c r="C239" s="182" t="s">
        <v>423</v>
      </c>
      <c r="D239" s="182" t="s">
        <v>130</v>
      </c>
      <c r="E239" s="183" t="s">
        <v>424</v>
      </c>
      <c r="F239" s="184" t="s">
        <v>425</v>
      </c>
      <c r="G239" s="185" t="s">
        <v>239</v>
      </c>
      <c r="H239" s="186">
        <v>57</v>
      </c>
      <c r="I239" s="187"/>
      <c r="J239" s="188">
        <f>ROUND(I239*H239,2)</f>
        <v>0</v>
      </c>
      <c r="K239" s="184" t="s">
        <v>21</v>
      </c>
      <c r="L239" s="41"/>
      <c r="M239" s="189" t="s">
        <v>21</v>
      </c>
      <c r="N239" s="190" t="s">
        <v>45</v>
      </c>
      <c r="O239" s="81"/>
      <c r="P239" s="191">
        <f>O239*H239</f>
        <v>0</v>
      </c>
      <c r="Q239" s="191">
        <v>0.0020823999999999999</v>
      </c>
      <c r="R239" s="191">
        <f>Q239*H239</f>
        <v>0.11869679999999999</v>
      </c>
      <c r="S239" s="191">
        <v>0</v>
      </c>
      <c r="T239" s="19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3" t="s">
        <v>135</v>
      </c>
      <c r="AT239" s="193" t="s">
        <v>130</v>
      </c>
      <c r="AU239" s="193" t="s">
        <v>74</v>
      </c>
      <c r="AY239" s="14" t="s">
        <v>136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14" t="s">
        <v>81</v>
      </c>
      <c r="BK239" s="194">
        <f>ROUND(I239*H239,2)</f>
        <v>0</v>
      </c>
      <c r="BL239" s="14" t="s">
        <v>135</v>
      </c>
      <c r="BM239" s="193" t="s">
        <v>426</v>
      </c>
    </row>
    <row r="240" s="2" customFormat="1">
      <c r="A240" s="35"/>
      <c r="B240" s="36"/>
      <c r="C240" s="37"/>
      <c r="D240" s="195" t="s">
        <v>138</v>
      </c>
      <c r="E240" s="37"/>
      <c r="F240" s="196" t="s">
        <v>427</v>
      </c>
      <c r="G240" s="37"/>
      <c r="H240" s="37"/>
      <c r="I240" s="197"/>
      <c r="J240" s="37"/>
      <c r="K240" s="37"/>
      <c r="L240" s="41"/>
      <c r="M240" s="198"/>
      <c r="N240" s="199"/>
      <c r="O240" s="81"/>
      <c r="P240" s="81"/>
      <c r="Q240" s="81"/>
      <c r="R240" s="81"/>
      <c r="S240" s="81"/>
      <c r="T240" s="82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138</v>
      </c>
      <c r="AU240" s="14" t="s">
        <v>74</v>
      </c>
    </row>
    <row r="241" s="10" customFormat="1">
      <c r="A241" s="10"/>
      <c r="B241" s="202"/>
      <c r="C241" s="203"/>
      <c r="D241" s="195" t="s">
        <v>147</v>
      </c>
      <c r="E241" s="204" t="s">
        <v>21</v>
      </c>
      <c r="F241" s="205" t="s">
        <v>428</v>
      </c>
      <c r="G241" s="203"/>
      <c r="H241" s="206">
        <v>57</v>
      </c>
      <c r="I241" s="207"/>
      <c r="J241" s="203"/>
      <c r="K241" s="203"/>
      <c r="L241" s="208"/>
      <c r="M241" s="209"/>
      <c r="N241" s="210"/>
      <c r="O241" s="210"/>
      <c r="P241" s="210"/>
      <c r="Q241" s="210"/>
      <c r="R241" s="210"/>
      <c r="S241" s="210"/>
      <c r="T241" s="211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T241" s="212" t="s">
        <v>147</v>
      </c>
      <c r="AU241" s="212" t="s">
        <v>74</v>
      </c>
      <c r="AV241" s="10" t="s">
        <v>83</v>
      </c>
      <c r="AW241" s="10" t="s">
        <v>36</v>
      </c>
      <c r="AX241" s="10" t="s">
        <v>81</v>
      </c>
      <c r="AY241" s="212" t="s">
        <v>136</v>
      </c>
    </row>
    <row r="242" s="2" customFormat="1" ht="33" customHeight="1">
      <c r="A242" s="35"/>
      <c r="B242" s="36"/>
      <c r="C242" s="182" t="s">
        <v>429</v>
      </c>
      <c r="D242" s="182" t="s">
        <v>130</v>
      </c>
      <c r="E242" s="183" t="s">
        <v>430</v>
      </c>
      <c r="F242" s="184" t="s">
        <v>431</v>
      </c>
      <c r="G242" s="185" t="s">
        <v>432</v>
      </c>
      <c r="H242" s="186">
        <v>20.399999999999999</v>
      </c>
      <c r="I242" s="187"/>
      <c r="J242" s="188">
        <f>ROUND(I242*H242,2)</f>
        <v>0</v>
      </c>
      <c r="K242" s="184" t="s">
        <v>134</v>
      </c>
      <c r="L242" s="41"/>
      <c r="M242" s="189" t="s">
        <v>21</v>
      </c>
      <c r="N242" s="190" t="s">
        <v>45</v>
      </c>
      <c r="O242" s="81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3" t="s">
        <v>135</v>
      </c>
      <c r="AT242" s="193" t="s">
        <v>130</v>
      </c>
      <c r="AU242" s="193" t="s">
        <v>74</v>
      </c>
      <c r="AY242" s="14" t="s">
        <v>136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4" t="s">
        <v>81</v>
      </c>
      <c r="BK242" s="194">
        <f>ROUND(I242*H242,2)</f>
        <v>0</v>
      </c>
      <c r="BL242" s="14" t="s">
        <v>135</v>
      </c>
      <c r="BM242" s="193" t="s">
        <v>433</v>
      </c>
    </row>
    <row r="243" s="2" customFormat="1">
      <c r="A243" s="35"/>
      <c r="B243" s="36"/>
      <c r="C243" s="37"/>
      <c r="D243" s="195" t="s">
        <v>138</v>
      </c>
      <c r="E243" s="37"/>
      <c r="F243" s="196" t="s">
        <v>434</v>
      </c>
      <c r="G243" s="37"/>
      <c r="H243" s="37"/>
      <c r="I243" s="197"/>
      <c r="J243" s="37"/>
      <c r="K243" s="37"/>
      <c r="L243" s="41"/>
      <c r="M243" s="198"/>
      <c r="N243" s="199"/>
      <c r="O243" s="81"/>
      <c r="P243" s="81"/>
      <c r="Q243" s="81"/>
      <c r="R243" s="81"/>
      <c r="S243" s="81"/>
      <c r="T243" s="82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138</v>
      </c>
      <c r="AU243" s="14" t="s">
        <v>74</v>
      </c>
    </row>
    <row r="244" s="2" customFormat="1">
      <c r="A244" s="35"/>
      <c r="B244" s="36"/>
      <c r="C244" s="37"/>
      <c r="D244" s="200" t="s">
        <v>140</v>
      </c>
      <c r="E244" s="37"/>
      <c r="F244" s="201" t="s">
        <v>435</v>
      </c>
      <c r="G244" s="37"/>
      <c r="H244" s="37"/>
      <c r="I244" s="197"/>
      <c r="J244" s="37"/>
      <c r="K244" s="37"/>
      <c r="L244" s="41"/>
      <c r="M244" s="198"/>
      <c r="N244" s="199"/>
      <c r="O244" s="81"/>
      <c r="P244" s="81"/>
      <c r="Q244" s="81"/>
      <c r="R244" s="81"/>
      <c r="S244" s="81"/>
      <c r="T244" s="82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140</v>
      </c>
      <c r="AU244" s="14" t="s">
        <v>74</v>
      </c>
    </row>
    <row r="245" s="10" customFormat="1">
      <c r="A245" s="10"/>
      <c r="B245" s="202"/>
      <c r="C245" s="203"/>
      <c r="D245" s="195" t="s">
        <v>147</v>
      </c>
      <c r="E245" s="204" t="s">
        <v>21</v>
      </c>
      <c r="F245" s="205" t="s">
        <v>436</v>
      </c>
      <c r="G245" s="203"/>
      <c r="H245" s="206">
        <v>20.399999999999999</v>
      </c>
      <c r="I245" s="207"/>
      <c r="J245" s="203"/>
      <c r="K245" s="203"/>
      <c r="L245" s="208"/>
      <c r="M245" s="209"/>
      <c r="N245" s="210"/>
      <c r="O245" s="210"/>
      <c r="P245" s="210"/>
      <c r="Q245" s="210"/>
      <c r="R245" s="210"/>
      <c r="S245" s="210"/>
      <c r="T245" s="211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T245" s="212" t="s">
        <v>147</v>
      </c>
      <c r="AU245" s="212" t="s">
        <v>74</v>
      </c>
      <c r="AV245" s="10" t="s">
        <v>83</v>
      </c>
      <c r="AW245" s="10" t="s">
        <v>36</v>
      </c>
      <c r="AX245" s="10" t="s">
        <v>81</v>
      </c>
      <c r="AY245" s="212" t="s">
        <v>136</v>
      </c>
    </row>
    <row r="246" s="2" customFormat="1" ht="33" customHeight="1">
      <c r="A246" s="35"/>
      <c r="B246" s="36"/>
      <c r="C246" s="182" t="s">
        <v>437</v>
      </c>
      <c r="D246" s="182" t="s">
        <v>130</v>
      </c>
      <c r="E246" s="183" t="s">
        <v>438</v>
      </c>
      <c r="F246" s="184" t="s">
        <v>439</v>
      </c>
      <c r="G246" s="185" t="s">
        <v>432</v>
      </c>
      <c r="H246" s="186">
        <v>3.7000000000000002</v>
      </c>
      <c r="I246" s="187"/>
      <c r="J246" s="188">
        <f>ROUND(I246*H246,2)</f>
        <v>0</v>
      </c>
      <c r="K246" s="184" t="s">
        <v>134</v>
      </c>
      <c r="L246" s="41"/>
      <c r="M246" s="189" t="s">
        <v>21</v>
      </c>
      <c r="N246" s="190" t="s">
        <v>45</v>
      </c>
      <c r="O246" s="81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3" t="s">
        <v>135</v>
      </c>
      <c r="AT246" s="193" t="s">
        <v>130</v>
      </c>
      <c r="AU246" s="193" t="s">
        <v>74</v>
      </c>
      <c r="AY246" s="14" t="s">
        <v>136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4" t="s">
        <v>81</v>
      </c>
      <c r="BK246" s="194">
        <f>ROUND(I246*H246,2)</f>
        <v>0</v>
      </c>
      <c r="BL246" s="14" t="s">
        <v>135</v>
      </c>
      <c r="BM246" s="193" t="s">
        <v>440</v>
      </c>
    </row>
    <row r="247" s="2" customFormat="1">
      <c r="A247" s="35"/>
      <c r="B247" s="36"/>
      <c r="C247" s="37"/>
      <c r="D247" s="195" t="s">
        <v>138</v>
      </c>
      <c r="E247" s="37"/>
      <c r="F247" s="196" t="s">
        <v>441</v>
      </c>
      <c r="G247" s="37"/>
      <c r="H247" s="37"/>
      <c r="I247" s="197"/>
      <c r="J247" s="37"/>
      <c r="K247" s="37"/>
      <c r="L247" s="41"/>
      <c r="M247" s="198"/>
      <c r="N247" s="199"/>
      <c r="O247" s="81"/>
      <c r="P247" s="81"/>
      <c r="Q247" s="81"/>
      <c r="R247" s="81"/>
      <c r="S247" s="81"/>
      <c r="T247" s="82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138</v>
      </c>
      <c r="AU247" s="14" t="s">
        <v>74</v>
      </c>
    </row>
    <row r="248" s="2" customFormat="1">
      <c r="A248" s="35"/>
      <c r="B248" s="36"/>
      <c r="C248" s="37"/>
      <c r="D248" s="200" t="s">
        <v>140</v>
      </c>
      <c r="E248" s="37"/>
      <c r="F248" s="201" t="s">
        <v>442</v>
      </c>
      <c r="G248" s="37"/>
      <c r="H248" s="37"/>
      <c r="I248" s="197"/>
      <c r="J248" s="37"/>
      <c r="K248" s="37"/>
      <c r="L248" s="41"/>
      <c r="M248" s="198"/>
      <c r="N248" s="199"/>
      <c r="O248" s="81"/>
      <c r="P248" s="81"/>
      <c r="Q248" s="81"/>
      <c r="R248" s="81"/>
      <c r="S248" s="81"/>
      <c r="T248" s="82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140</v>
      </c>
      <c r="AU248" s="14" t="s">
        <v>74</v>
      </c>
    </row>
    <row r="249" s="10" customFormat="1">
      <c r="A249" s="10"/>
      <c r="B249" s="202"/>
      <c r="C249" s="203"/>
      <c r="D249" s="195" t="s">
        <v>147</v>
      </c>
      <c r="E249" s="204" t="s">
        <v>21</v>
      </c>
      <c r="F249" s="205" t="s">
        <v>443</v>
      </c>
      <c r="G249" s="203"/>
      <c r="H249" s="206">
        <v>3.7000000000000002</v>
      </c>
      <c r="I249" s="207"/>
      <c r="J249" s="203"/>
      <c r="K249" s="203"/>
      <c r="L249" s="208"/>
      <c r="M249" s="209"/>
      <c r="N249" s="210"/>
      <c r="O249" s="210"/>
      <c r="P249" s="210"/>
      <c r="Q249" s="210"/>
      <c r="R249" s="210"/>
      <c r="S249" s="210"/>
      <c r="T249" s="211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T249" s="212" t="s">
        <v>147</v>
      </c>
      <c r="AU249" s="212" t="s">
        <v>74</v>
      </c>
      <c r="AV249" s="10" t="s">
        <v>83</v>
      </c>
      <c r="AW249" s="10" t="s">
        <v>36</v>
      </c>
      <c r="AX249" s="10" t="s">
        <v>81</v>
      </c>
      <c r="AY249" s="212" t="s">
        <v>136</v>
      </c>
    </row>
    <row r="250" s="2" customFormat="1" ht="24.15" customHeight="1">
      <c r="A250" s="35"/>
      <c r="B250" s="36"/>
      <c r="C250" s="182" t="s">
        <v>444</v>
      </c>
      <c r="D250" s="182" t="s">
        <v>130</v>
      </c>
      <c r="E250" s="183" t="s">
        <v>445</v>
      </c>
      <c r="F250" s="184" t="s">
        <v>446</v>
      </c>
      <c r="G250" s="185" t="s">
        <v>133</v>
      </c>
      <c r="H250" s="186">
        <v>1563</v>
      </c>
      <c r="I250" s="187"/>
      <c r="J250" s="188">
        <f>ROUND(I250*H250,2)</f>
        <v>0</v>
      </c>
      <c r="K250" s="184" t="s">
        <v>134</v>
      </c>
      <c r="L250" s="41"/>
      <c r="M250" s="189" t="s">
        <v>21</v>
      </c>
      <c r="N250" s="190" t="s">
        <v>45</v>
      </c>
      <c r="O250" s="81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3" t="s">
        <v>135</v>
      </c>
      <c r="AT250" s="193" t="s">
        <v>130</v>
      </c>
      <c r="AU250" s="193" t="s">
        <v>74</v>
      </c>
      <c r="AY250" s="14" t="s">
        <v>136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4" t="s">
        <v>81</v>
      </c>
      <c r="BK250" s="194">
        <f>ROUND(I250*H250,2)</f>
        <v>0</v>
      </c>
      <c r="BL250" s="14" t="s">
        <v>135</v>
      </c>
      <c r="BM250" s="193" t="s">
        <v>447</v>
      </c>
    </row>
    <row r="251" s="2" customFormat="1">
      <c r="A251" s="35"/>
      <c r="B251" s="36"/>
      <c r="C251" s="37"/>
      <c r="D251" s="195" t="s">
        <v>138</v>
      </c>
      <c r="E251" s="37"/>
      <c r="F251" s="196" t="s">
        <v>448</v>
      </c>
      <c r="G251" s="37"/>
      <c r="H251" s="37"/>
      <c r="I251" s="197"/>
      <c r="J251" s="37"/>
      <c r="K251" s="37"/>
      <c r="L251" s="41"/>
      <c r="M251" s="198"/>
      <c r="N251" s="199"/>
      <c r="O251" s="81"/>
      <c r="P251" s="81"/>
      <c r="Q251" s="81"/>
      <c r="R251" s="81"/>
      <c r="S251" s="81"/>
      <c r="T251" s="82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138</v>
      </c>
      <c r="AU251" s="14" t="s">
        <v>74</v>
      </c>
    </row>
    <row r="252" s="2" customFormat="1">
      <c r="A252" s="35"/>
      <c r="B252" s="36"/>
      <c r="C252" s="37"/>
      <c r="D252" s="200" t="s">
        <v>140</v>
      </c>
      <c r="E252" s="37"/>
      <c r="F252" s="201" t="s">
        <v>449</v>
      </c>
      <c r="G252" s="37"/>
      <c r="H252" s="37"/>
      <c r="I252" s="197"/>
      <c r="J252" s="37"/>
      <c r="K252" s="37"/>
      <c r="L252" s="41"/>
      <c r="M252" s="198"/>
      <c r="N252" s="199"/>
      <c r="O252" s="81"/>
      <c r="P252" s="81"/>
      <c r="Q252" s="81"/>
      <c r="R252" s="81"/>
      <c r="S252" s="81"/>
      <c r="T252" s="82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140</v>
      </c>
      <c r="AU252" s="14" t="s">
        <v>74</v>
      </c>
    </row>
    <row r="253" s="2" customFormat="1" ht="16.5" customHeight="1">
      <c r="A253" s="35"/>
      <c r="B253" s="36"/>
      <c r="C253" s="213" t="s">
        <v>450</v>
      </c>
      <c r="D253" s="213" t="s">
        <v>213</v>
      </c>
      <c r="E253" s="214" t="s">
        <v>451</v>
      </c>
      <c r="F253" s="215" t="s">
        <v>452</v>
      </c>
      <c r="G253" s="216" t="s">
        <v>152</v>
      </c>
      <c r="H253" s="217">
        <v>156.30000000000001</v>
      </c>
      <c r="I253" s="218"/>
      <c r="J253" s="219">
        <f>ROUND(I253*H253,2)</f>
        <v>0</v>
      </c>
      <c r="K253" s="215" t="s">
        <v>21</v>
      </c>
      <c r="L253" s="220"/>
      <c r="M253" s="221" t="s">
        <v>21</v>
      </c>
      <c r="N253" s="222" t="s">
        <v>45</v>
      </c>
      <c r="O253" s="81"/>
      <c r="P253" s="191">
        <f>O253*H253</f>
        <v>0</v>
      </c>
      <c r="Q253" s="191">
        <v>0.20000000000000001</v>
      </c>
      <c r="R253" s="191">
        <f>Q253*H253</f>
        <v>31.260000000000005</v>
      </c>
      <c r="S253" s="191">
        <v>0</v>
      </c>
      <c r="T253" s="19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3" t="s">
        <v>181</v>
      </c>
      <c r="AT253" s="193" t="s">
        <v>213</v>
      </c>
      <c r="AU253" s="193" t="s">
        <v>74</v>
      </c>
      <c r="AY253" s="14" t="s">
        <v>136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14" t="s">
        <v>81</v>
      </c>
      <c r="BK253" s="194">
        <f>ROUND(I253*H253,2)</f>
        <v>0</v>
      </c>
      <c r="BL253" s="14" t="s">
        <v>135</v>
      </c>
      <c r="BM253" s="193" t="s">
        <v>453</v>
      </c>
    </row>
    <row r="254" s="2" customFormat="1">
      <c r="A254" s="35"/>
      <c r="B254" s="36"/>
      <c r="C254" s="37"/>
      <c r="D254" s="195" t="s">
        <v>138</v>
      </c>
      <c r="E254" s="37"/>
      <c r="F254" s="196" t="s">
        <v>454</v>
      </c>
      <c r="G254" s="37"/>
      <c r="H254" s="37"/>
      <c r="I254" s="197"/>
      <c r="J254" s="37"/>
      <c r="K254" s="37"/>
      <c r="L254" s="41"/>
      <c r="M254" s="198"/>
      <c r="N254" s="199"/>
      <c r="O254" s="81"/>
      <c r="P254" s="81"/>
      <c r="Q254" s="81"/>
      <c r="R254" s="81"/>
      <c r="S254" s="81"/>
      <c r="T254" s="82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138</v>
      </c>
      <c r="AU254" s="14" t="s">
        <v>74</v>
      </c>
    </row>
    <row r="255" s="10" customFormat="1">
      <c r="A255" s="10"/>
      <c r="B255" s="202"/>
      <c r="C255" s="203"/>
      <c r="D255" s="195" t="s">
        <v>147</v>
      </c>
      <c r="E255" s="204" t="s">
        <v>21</v>
      </c>
      <c r="F255" s="205" t="s">
        <v>455</v>
      </c>
      <c r="G255" s="203"/>
      <c r="H255" s="206">
        <v>156.30000000000001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T255" s="212" t="s">
        <v>147</v>
      </c>
      <c r="AU255" s="212" t="s">
        <v>74</v>
      </c>
      <c r="AV255" s="10" t="s">
        <v>83</v>
      </c>
      <c r="AW255" s="10" t="s">
        <v>36</v>
      </c>
      <c r="AX255" s="10" t="s">
        <v>81</v>
      </c>
      <c r="AY255" s="212" t="s">
        <v>136</v>
      </c>
    </row>
    <row r="256" s="2" customFormat="1" ht="16.5" customHeight="1">
      <c r="A256" s="35"/>
      <c r="B256" s="36"/>
      <c r="C256" s="182" t="s">
        <v>456</v>
      </c>
      <c r="D256" s="182" t="s">
        <v>130</v>
      </c>
      <c r="E256" s="183" t="s">
        <v>457</v>
      </c>
      <c r="F256" s="184" t="s">
        <v>458</v>
      </c>
      <c r="G256" s="185" t="s">
        <v>152</v>
      </c>
      <c r="H256" s="186">
        <v>34.920000000000002</v>
      </c>
      <c r="I256" s="187"/>
      <c r="J256" s="188">
        <f>ROUND(I256*H256,2)</f>
        <v>0</v>
      </c>
      <c r="K256" s="184" t="s">
        <v>134</v>
      </c>
      <c r="L256" s="41"/>
      <c r="M256" s="189" t="s">
        <v>21</v>
      </c>
      <c r="N256" s="190" t="s">
        <v>45</v>
      </c>
      <c r="O256" s="81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3" t="s">
        <v>135</v>
      </c>
      <c r="AT256" s="193" t="s">
        <v>130</v>
      </c>
      <c r="AU256" s="193" t="s">
        <v>74</v>
      </c>
      <c r="AY256" s="14" t="s">
        <v>136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4" t="s">
        <v>81</v>
      </c>
      <c r="BK256" s="194">
        <f>ROUND(I256*H256,2)</f>
        <v>0</v>
      </c>
      <c r="BL256" s="14" t="s">
        <v>135</v>
      </c>
      <c r="BM256" s="193" t="s">
        <v>459</v>
      </c>
    </row>
    <row r="257" s="2" customFormat="1">
      <c r="A257" s="35"/>
      <c r="B257" s="36"/>
      <c r="C257" s="37"/>
      <c r="D257" s="195" t="s">
        <v>138</v>
      </c>
      <c r="E257" s="37"/>
      <c r="F257" s="196" t="s">
        <v>460</v>
      </c>
      <c r="G257" s="37"/>
      <c r="H257" s="37"/>
      <c r="I257" s="197"/>
      <c r="J257" s="37"/>
      <c r="K257" s="37"/>
      <c r="L257" s="41"/>
      <c r="M257" s="198"/>
      <c r="N257" s="199"/>
      <c r="O257" s="81"/>
      <c r="P257" s="81"/>
      <c r="Q257" s="81"/>
      <c r="R257" s="81"/>
      <c r="S257" s="81"/>
      <c r="T257" s="82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138</v>
      </c>
      <c r="AU257" s="14" t="s">
        <v>74</v>
      </c>
    </row>
    <row r="258" s="2" customFormat="1">
      <c r="A258" s="35"/>
      <c r="B258" s="36"/>
      <c r="C258" s="37"/>
      <c r="D258" s="200" t="s">
        <v>140</v>
      </c>
      <c r="E258" s="37"/>
      <c r="F258" s="201" t="s">
        <v>461</v>
      </c>
      <c r="G258" s="37"/>
      <c r="H258" s="37"/>
      <c r="I258" s="197"/>
      <c r="J258" s="37"/>
      <c r="K258" s="37"/>
      <c r="L258" s="41"/>
      <c r="M258" s="198"/>
      <c r="N258" s="199"/>
      <c r="O258" s="81"/>
      <c r="P258" s="81"/>
      <c r="Q258" s="81"/>
      <c r="R258" s="81"/>
      <c r="S258" s="81"/>
      <c r="T258" s="82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140</v>
      </c>
      <c r="AU258" s="14" t="s">
        <v>74</v>
      </c>
    </row>
    <row r="259" s="10" customFormat="1">
      <c r="A259" s="10"/>
      <c r="B259" s="202"/>
      <c r="C259" s="203"/>
      <c r="D259" s="195" t="s">
        <v>147</v>
      </c>
      <c r="E259" s="204" t="s">
        <v>21</v>
      </c>
      <c r="F259" s="205" t="s">
        <v>462</v>
      </c>
      <c r="G259" s="203"/>
      <c r="H259" s="206">
        <v>34.920000000000002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T259" s="212" t="s">
        <v>147</v>
      </c>
      <c r="AU259" s="212" t="s">
        <v>74</v>
      </c>
      <c r="AV259" s="10" t="s">
        <v>83</v>
      </c>
      <c r="AW259" s="10" t="s">
        <v>36</v>
      </c>
      <c r="AX259" s="10" t="s">
        <v>81</v>
      </c>
      <c r="AY259" s="212" t="s">
        <v>136</v>
      </c>
    </row>
    <row r="260" s="2" customFormat="1" ht="21.75" customHeight="1">
      <c r="A260" s="35"/>
      <c r="B260" s="36"/>
      <c r="C260" s="182" t="s">
        <v>463</v>
      </c>
      <c r="D260" s="182" t="s">
        <v>130</v>
      </c>
      <c r="E260" s="183" t="s">
        <v>464</v>
      </c>
      <c r="F260" s="184" t="s">
        <v>465</v>
      </c>
      <c r="G260" s="185" t="s">
        <v>152</v>
      </c>
      <c r="H260" s="186">
        <v>34.920000000000002</v>
      </c>
      <c r="I260" s="187"/>
      <c r="J260" s="188">
        <f>ROUND(I260*H260,2)</f>
        <v>0</v>
      </c>
      <c r="K260" s="184" t="s">
        <v>134</v>
      </c>
      <c r="L260" s="41"/>
      <c r="M260" s="189" t="s">
        <v>21</v>
      </c>
      <c r="N260" s="190" t="s">
        <v>45</v>
      </c>
      <c r="O260" s="81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3" t="s">
        <v>135</v>
      </c>
      <c r="AT260" s="193" t="s">
        <v>130</v>
      </c>
      <c r="AU260" s="193" t="s">
        <v>74</v>
      </c>
      <c r="AY260" s="14" t="s">
        <v>136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4" t="s">
        <v>81</v>
      </c>
      <c r="BK260" s="194">
        <f>ROUND(I260*H260,2)</f>
        <v>0</v>
      </c>
      <c r="BL260" s="14" t="s">
        <v>135</v>
      </c>
      <c r="BM260" s="193" t="s">
        <v>466</v>
      </c>
    </row>
    <row r="261" s="2" customFormat="1">
      <c r="A261" s="35"/>
      <c r="B261" s="36"/>
      <c r="C261" s="37"/>
      <c r="D261" s="195" t="s">
        <v>138</v>
      </c>
      <c r="E261" s="37"/>
      <c r="F261" s="196" t="s">
        <v>467</v>
      </c>
      <c r="G261" s="37"/>
      <c r="H261" s="37"/>
      <c r="I261" s="197"/>
      <c r="J261" s="37"/>
      <c r="K261" s="37"/>
      <c r="L261" s="41"/>
      <c r="M261" s="198"/>
      <c r="N261" s="199"/>
      <c r="O261" s="81"/>
      <c r="P261" s="81"/>
      <c r="Q261" s="81"/>
      <c r="R261" s="81"/>
      <c r="S261" s="81"/>
      <c r="T261" s="82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138</v>
      </c>
      <c r="AU261" s="14" t="s">
        <v>74</v>
      </c>
    </row>
    <row r="262" s="2" customFormat="1">
      <c r="A262" s="35"/>
      <c r="B262" s="36"/>
      <c r="C262" s="37"/>
      <c r="D262" s="200" t="s">
        <v>140</v>
      </c>
      <c r="E262" s="37"/>
      <c r="F262" s="201" t="s">
        <v>468</v>
      </c>
      <c r="G262" s="37"/>
      <c r="H262" s="37"/>
      <c r="I262" s="197"/>
      <c r="J262" s="37"/>
      <c r="K262" s="37"/>
      <c r="L262" s="41"/>
      <c r="M262" s="198"/>
      <c r="N262" s="199"/>
      <c r="O262" s="81"/>
      <c r="P262" s="81"/>
      <c r="Q262" s="81"/>
      <c r="R262" s="81"/>
      <c r="S262" s="81"/>
      <c r="T262" s="82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140</v>
      </c>
      <c r="AU262" s="14" t="s">
        <v>74</v>
      </c>
    </row>
    <row r="263" s="2" customFormat="1" ht="24.15" customHeight="1">
      <c r="A263" s="35"/>
      <c r="B263" s="36"/>
      <c r="C263" s="182" t="s">
        <v>469</v>
      </c>
      <c r="D263" s="182" t="s">
        <v>130</v>
      </c>
      <c r="E263" s="183" t="s">
        <v>470</v>
      </c>
      <c r="F263" s="184" t="s">
        <v>471</v>
      </c>
      <c r="G263" s="185" t="s">
        <v>152</v>
      </c>
      <c r="H263" s="186">
        <v>139.68000000000001</v>
      </c>
      <c r="I263" s="187"/>
      <c r="J263" s="188">
        <f>ROUND(I263*H263,2)</f>
        <v>0</v>
      </c>
      <c r="K263" s="184" t="s">
        <v>134</v>
      </c>
      <c r="L263" s="41"/>
      <c r="M263" s="189" t="s">
        <v>21</v>
      </c>
      <c r="N263" s="190" t="s">
        <v>45</v>
      </c>
      <c r="O263" s="81"/>
      <c r="P263" s="191">
        <f>O263*H263</f>
        <v>0</v>
      </c>
      <c r="Q263" s="191">
        <v>0</v>
      </c>
      <c r="R263" s="191">
        <f>Q263*H263</f>
        <v>0</v>
      </c>
      <c r="S263" s="191">
        <v>0</v>
      </c>
      <c r="T263" s="19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3" t="s">
        <v>135</v>
      </c>
      <c r="AT263" s="193" t="s">
        <v>130</v>
      </c>
      <c r="AU263" s="193" t="s">
        <v>74</v>
      </c>
      <c r="AY263" s="14" t="s">
        <v>136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4" t="s">
        <v>81</v>
      </c>
      <c r="BK263" s="194">
        <f>ROUND(I263*H263,2)</f>
        <v>0</v>
      </c>
      <c r="BL263" s="14" t="s">
        <v>135</v>
      </c>
      <c r="BM263" s="193" t="s">
        <v>472</v>
      </c>
    </row>
    <row r="264" s="2" customFormat="1">
      <c r="A264" s="35"/>
      <c r="B264" s="36"/>
      <c r="C264" s="37"/>
      <c r="D264" s="195" t="s">
        <v>138</v>
      </c>
      <c r="E264" s="37"/>
      <c r="F264" s="196" t="s">
        <v>473</v>
      </c>
      <c r="G264" s="37"/>
      <c r="H264" s="37"/>
      <c r="I264" s="197"/>
      <c r="J264" s="37"/>
      <c r="K264" s="37"/>
      <c r="L264" s="41"/>
      <c r="M264" s="198"/>
      <c r="N264" s="199"/>
      <c r="O264" s="81"/>
      <c r="P264" s="81"/>
      <c r="Q264" s="81"/>
      <c r="R264" s="81"/>
      <c r="S264" s="81"/>
      <c r="T264" s="82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138</v>
      </c>
      <c r="AU264" s="14" t="s">
        <v>74</v>
      </c>
    </row>
    <row r="265" s="2" customFormat="1">
      <c r="A265" s="35"/>
      <c r="B265" s="36"/>
      <c r="C265" s="37"/>
      <c r="D265" s="200" t="s">
        <v>140</v>
      </c>
      <c r="E265" s="37"/>
      <c r="F265" s="201" t="s">
        <v>474</v>
      </c>
      <c r="G265" s="37"/>
      <c r="H265" s="37"/>
      <c r="I265" s="197"/>
      <c r="J265" s="37"/>
      <c r="K265" s="37"/>
      <c r="L265" s="41"/>
      <c r="M265" s="198"/>
      <c r="N265" s="199"/>
      <c r="O265" s="81"/>
      <c r="P265" s="81"/>
      <c r="Q265" s="81"/>
      <c r="R265" s="81"/>
      <c r="S265" s="81"/>
      <c r="T265" s="82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140</v>
      </c>
      <c r="AU265" s="14" t="s">
        <v>74</v>
      </c>
    </row>
    <row r="266" s="10" customFormat="1">
      <c r="A266" s="10"/>
      <c r="B266" s="202"/>
      <c r="C266" s="203"/>
      <c r="D266" s="195" t="s">
        <v>147</v>
      </c>
      <c r="E266" s="204" t="s">
        <v>21</v>
      </c>
      <c r="F266" s="205" t="s">
        <v>475</v>
      </c>
      <c r="G266" s="203"/>
      <c r="H266" s="206">
        <v>139.68000000000001</v>
      </c>
      <c r="I266" s="207"/>
      <c r="J266" s="203"/>
      <c r="K266" s="203"/>
      <c r="L266" s="208"/>
      <c r="M266" s="209"/>
      <c r="N266" s="210"/>
      <c r="O266" s="210"/>
      <c r="P266" s="210"/>
      <c r="Q266" s="210"/>
      <c r="R266" s="210"/>
      <c r="S266" s="210"/>
      <c r="T266" s="211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T266" s="212" t="s">
        <v>147</v>
      </c>
      <c r="AU266" s="212" t="s">
        <v>74</v>
      </c>
      <c r="AV266" s="10" t="s">
        <v>83</v>
      </c>
      <c r="AW266" s="10" t="s">
        <v>36</v>
      </c>
      <c r="AX266" s="10" t="s">
        <v>81</v>
      </c>
      <c r="AY266" s="212" t="s">
        <v>136</v>
      </c>
    </row>
    <row r="267" s="2" customFormat="1" ht="16.5" customHeight="1">
      <c r="A267" s="35"/>
      <c r="B267" s="36"/>
      <c r="C267" s="182" t="s">
        <v>476</v>
      </c>
      <c r="D267" s="182" t="s">
        <v>130</v>
      </c>
      <c r="E267" s="183" t="s">
        <v>477</v>
      </c>
      <c r="F267" s="184" t="s">
        <v>478</v>
      </c>
      <c r="G267" s="185" t="s">
        <v>479</v>
      </c>
      <c r="H267" s="186">
        <v>802</v>
      </c>
      <c r="I267" s="187"/>
      <c r="J267" s="188">
        <f>ROUND(I267*H267,2)</f>
        <v>0</v>
      </c>
      <c r="K267" s="184" t="s">
        <v>21</v>
      </c>
      <c r="L267" s="41"/>
      <c r="M267" s="189" t="s">
        <v>21</v>
      </c>
      <c r="N267" s="190" t="s">
        <v>45</v>
      </c>
      <c r="O267" s="81"/>
      <c r="P267" s="191">
        <f>O267*H267</f>
        <v>0</v>
      </c>
      <c r="Q267" s="191">
        <v>0.0068199999999999997</v>
      </c>
      <c r="R267" s="191">
        <f>Q267*H267</f>
        <v>5.4696400000000001</v>
      </c>
      <c r="S267" s="191">
        <v>0</v>
      </c>
      <c r="T267" s="19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3" t="s">
        <v>135</v>
      </c>
      <c r="AT267" s="193" t="s">
        <v>130</v>
      </c>
      <c r="AU267" s="193" t="s">
        <v>74</v>
      </c>
      <c r="AY267" s="14" t="s">
        <v>136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14" t="s">
        <v>81</v>
      </c>
      <c r="BK267" s="194">
        <f>ROUND(I267*H267,2)</f>
        <v>0</v>
      </c>
      <c r="BL267" s="14" t="s">
        <v>135</v>
      </c>
      <c r="BM267" s="193" t="s">
        <v>480</v>
      </c>
    </row>
    <row r="268" s="2" customFormat="1">
      <c r="A268" s="35"/>
      <c r="B268" s="36"/>
      <c r="C268" s="37"/>
      <c r="D268" s="195" t="s">
        <v>138</v>
      </c>
      <c r="E268" s="37"/>
      <c r="F268" s="196" t="s">
        <v>481</v>
      </c>
      <c r="G268" s="37"/>
      <c r="H268" s="37"/>
      <c r="I268" s="197"/>
      <c r="J268" s="37"/>
      <c r="K268" s="37"/>
      <c r="L268" s="41"/>
      <c r="M268" s="198"/>
      <c r="N268" s="199"/>
      <c r="O268" s="81"/>
      <c r="P268" s="81"/>
      <c r="Q268" s="81"/>
      <c r="R268" s="81"/>
      <c r="S268" s="81"/>
      <c r="T268" s="82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138</v>
      </c>
      <c r="AU268" s="14" t="s">
        <v>74</v>
      </c>
    </row>
    <row r="269" s="2" customFormat="1" ht="24.15" customHeight="1">
      <c r="A269" s="35"/>
      <c r="B269" s="36"/>
      <c r="C269" s="182" t="s">
        <v>482</v>
      </c>
      <c r="D269" s="182" t="s">
        <v>130</v>
      </c>
      <c r="E269" s="183" t="s">
        <v>483</v>
      </c>
      <c r="F269" s="184" t="s">
        <v>484</v>
      </c>
      <c r="G269" s="185" t="s">
        <v>479</v>
      </c>
      <c r="H269" s="186">
        <v>16</v>
      </c>
      <c r="I269" s="187"/>
      <c r="J269" s="188">
        <f>ROUND(I269*H269,2)</f>
        <v>0</v>
      </c>
      <c r="K269" s="184" t="s">
        <v>134</v>
      </c>
      <c r="L269" s="41"/>
      <c r="M269" s="189" t="s">
        <v>21</v>
      </c>
      <c r="N269" s="190" t="s">
        <v>45</v>
      </c>
      <c r="O269" s="81"/>
      <c r="P269" s="191">
        <f>O269*H269</f>
        <v>0</v>
      </c>
      <c r="Q269" s="191">
        <v>0.074168499999999998</v>
      </c>
      <c r="R269" s="191">
        <f>Q269*H269</f>
        <v>1.186696</v>
      </c>
      <c r="S269" s="191">
        <v>0</v>
      </c>
      <c r="T269" s="19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3" t="s">
        <v>135</v>
      </c>
      <c r="AT269" s="193" t="s">
        <v>130</v>
      </c>
      <c r="AU269" s="193" t="s">
        <v>74</v>
      </c>
      <c r="AY269" s="14" t="s">
        <v>136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14" t="s">
        <v>81</v>
      </c>
      <c r="BK269" s="194">
        <f>ROUND(I269*H269,2)</f>
        <v>0</v>
      </c>
      <c r="BL269" s="14" t="s">
        <v>135</v>
      </c>
      <c r="BM269" s="193" t="s">
        <v>485</v>
      </c>
    </row>
    <row r="270" s="2" customFormat="1">
      <c r="A270" s="35"/>
      <c r="B270" s="36"/>
      <c r="C270" s="37"/>
      <c r="D270" s="195" t="s">
        <v>138</v>
      </c>
      <c r="E270" s="37"/>
      <c r="F270" s="196" t="s">
        <v>486</v>
      </c>
      <c r="G270" s="37"/>
      <c r="H270" s="37"/>
      <c r="I270" s="197"/>
      <c r="J270" s="37"/>
      <c r="K270" s="37"/>
      <c r="L270" s="41"/>
      <c r="M270" s="198"/>
      <c r="N270" s="199"/>
      <c r="O270" s="81"/>
      <c r="P270" s="81"/>
      <c r="Q270" s="81"/>
      <c r="R270" s="81"/>
      <c r="S270" s="81"/>
      <c r="T270" s="82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138</v>
      </c>
      <c r="AU270" s="14" t="s">
        <v>74</v>
      </c>
    </row>
    <row r="271" s="2" customFormat="1">
      <c r="A271" s="35"/>
      <c r="B271" s="36"/>
      <c r="C271" s="37"/>
      <c r="D271" s="200" t="s">
        <v>140</v>
      </c>
      <c r="E271" s="37"/>
      <c r="F271" s="201" t="s">
        <v>487</v>
      </c>
      <c r="G271" s="37"/>
      <c r="H271" s="37"/>
      <c r="I271" s="197"/>
      <c r="J271" s="37"/>
      <c r="K271" s="37"/>
      <c r="L271" s="41"/>
      <c r="M271" s="198"/>
      <c r="N271" s="199"/>
      <c r="O271" s="81"/>
      <c r="P271" s="81"/>
      <c r="Q271" s="81"/>
      <c r="R271" s="81"/>
      <c r="S271" s="81"/>
      <c r="T271" s="82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140</v>
      </c>
      <c r="AU271" s="14" t="s">
        <v>74</v>
      </c>
    </row>
    <row r="272" s="10" customFormat="1">
      <c r="A272" s="10"/>
      <c r="B272" s="202"/>
      <c r="C272" s="203"/>
      <c r="D272" s="195" t="s">
        <v>147</v>
      </c>
      <c r="E272" s="204" t="s">
        <v>21</v>
      </c>
      <c r="F272" s="205" t="s">
        <v>488</v>
      </c>
      <c r="G272" s="203"/>
      <c r="H272" s="206">
        <v>16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T272" s="212" t="s">
        <v>147</v>
      </c>
      <c r="AU272" s="212" t="s">
        <v>74</v>
      </c>
      <c r="AV272" s="10" t="s">
        <v>83</v>
      </c>
      <c r="AW272" s="10" t="s">
        <v>36</v>
      </c>
      <c r="AX272" s="10" t="s">
        <v>81</v>
      </c>
      <c r="AY272" s="212" t="s">
        <v>136</v>
      </c>
    </row>
    <row r="273" s="2" customFormat="1" ht="33" customHeight="1">
      <c r="A273" s="35"/>
      <c r="B273" s="36"/>
      <c r="C273" s="182" t="s">
        <v>489</v>
      </c>
      <c r="D273" s="182" t="s">
        <v>130</v>
      </c>
      <c r="E273" s="183" t="s">
        <v>490</v>
      </c>
      <c r="F273" s="184" t="s">
        <v>491</v>
      </c>
      <c r="G273" s="185" t="s">
        <v>492</v>
      </c>
      <c r="H273" s="186">
        <v>4</v>
      </c>
      <c r="I273" s="187"/>
      <c r="J273" s="188">
        <f>ROUND(I273*H273,2)</f>
        <v>0</v>
      </c>
      <c r="K273" s="184" t="s">
        <v>21</v>
      </c>
      <c r="L273" s="41"/>
      <c r="M273" s="189" t="s">
        <v>21</v>
      </c>
      <c r="N273" s="190" t="s">
        <v>45</v>
      </c>
      <c r="O273" s="81"/>
      <c r="P273" s="191">
        <f>O273*H273</f>
        <v>0</v>
      </c>
      <c r="Q273" s="191">
        <v>0.07417</v>
      </c>
      <c r="R273" s="191">
        <f>Q273*H273</f>
        <v>0.29668</v>
      </c>
      <c r="S273" s="191">
        <v>0</v>
      </c>
      <c r="T273" s="19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3" t="s">
        <v>135</v>
      </c>
      <c r="AT273" s="193" t="s">
        <v>130</v>
      </c>
      <c r="AU273" s="193" t="s">
        <v>74</v>
      </c>
      <c r="AY273" s="14" t="s">
        <v>136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14" t="s">
        <v>81</v>
      </c>
      <c r="BK273" s="194">
        <f>ROUND(I273*H273,2)</f>
        <v>0</v>
      </c>
      <c r="BL273" s="14" t="s">
        <v>135</v>
      </c>
      <c r="BM273" s="193" t="s">
        <v>493</v>
      </c>
    </row>
    <row r="274" s="2" customFormat="1">
      <c r="A274" s="35"/>
      <c r="B274" s="36"/>
      <c r="C274" s="37"/>
      <c r="D274" s="195" t="s">
        <v>138</v>
      </c>
      <c r="E274" s="37"/>
      <c r="F274" s="196" t="s">
        <v>491</v>
      </c>
      <c r="G274" s="37"/>
      <c r="H274" s="37"/>
      <c r="I274" s="197"/>
      <c r="J274" s="37"/>
      <c r="K274" s="37"/>
      <c r="L274" s="41"/>
      <c r="M274" s="198"/>
      <c r="N274" s="199"/>
      <c r="O274" s="81"/>
      <c r="P274" s="81"/>
      <c r="Q274" s="81"/>
      <c r="R274" s="81"/>
      <c r="S274" s="81"/>
      <c r="T274" s="82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138</v>
      </c>
      <c r="AU274" s="14" t="s">
        <v>74</v>
      </c>
    </row>
    <row r="275" s="2" customFormat="1" ht="24.15" customHeight="1">
      <c r="A275" s="35"/>
      <c r="B275" s="36"/>
      <c r="C275" s="182" t="s">
        <v>494</v>
      </c>
      <c r="D275" s="182" t="s">
        <v>130</v>
      </c>
      <c r="E275" s="183" t="s">
        <v>495</v>
      </c>
      <c r="F275" s="184" t="s">
        <v>496</v>
      </c>
      <c r="G275" s="185" t="s">
        <v>232</v>
      </c>
      <c r="H275" s="186">
        <v>45.859000000000002</v>
      </c>
      <c r="I275" s="187"/>
      <c r="J275" s="188">
        <f>ROUND(I275*H275,2)</f>
        <v>0</v>
      </c>
      <c r="K275" s="184" t="s">
        <v>134</v>
      </c>
      <c r="L275" s="41"/>
      <c r="M275" s="189" t="s">
        <v>21</v>
      </c>
      <c r="N275" s="190" t="s">
        <v>45</v>
      </c>
      <c r="O275" s="81"/>
      <c r="P275" s="191">
        <f>O275*H275</f>
        <v>0</v>
      </c>
      <c r="Q275" s="191">
        <v>0</v>
      </c>
      <c r="R275" s="191">
        <f>Q275*H275</f>
        <v>0</v>
      </c>
      <c r="S275" s="191">
        <v>0</v>
      </c>
      <c r="T275" s="19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3" t="s">
        <v>135</v>
      </c>
      <c r="AT275" s="193" t="s">
        <v>130</v>
      </c>
      <c r="AU275" s="193" t="s">
        <v>74</v>
      </c>
      <c r="AY275" s="14" t="s">
        <v>136</v>
      </c>
      <c r="BE275" s="194">
        <f>IF(N275="základní",J275,0)</f>
        <v>0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14" t="s">
        <v>81</v>
      </c>
      <c r="BK275" s="194">
        <f>ROUND(I275*H275,2)</f>
        <v>0</v>
      </c>
      <c r="BL275" s="14" t="s">
        <v>135</v>
      </c>
      <c r="BM275" s="193" t="s">
        <v>497</v>
      </c>
    </row>
    <row r="276" s="2" customFormat="1">
      <c r="A276" s="35"/>
      <c r="B276" s="36"/>
      <c r="C276" s="37"/>
      <c r="D276" s="195" t="s">
        <v>138</v>
      </c>
      <c r="E276" s="37"/>
      <c r="F276" s="196" t="s">
        <v>498</v>
      </c>
      <c r="G276" s="37"/>
      <c r="H276" s="37"/>
      <c r="I276" s="197"/>
      <c r="J276" s="37"/>
      <c r="K276" s="37"/>
      <c r="L276" s="41"/>
      <c r="M276" s="198"/>
      <c r="N276" s="199"/>
      <c r="O276" s="81"/>
      <c r="P276" s="81"/>
      <c r="Q276" s="81"/>
      <c r="R276" s="81"/>
      <c r="S276" s="81"/>
      <c r="T276" s="82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138</v>
      </c>
      <c r="AU276" s="14" t="s">
        <v>74</v>
      </c>
    </row>
    <row r="277" s="2" customFormat="1">
      <c r="A277" s="35"/>
      <c r="B277" s="36"/>
      <c r="C277" s="37"/>
      <c r="D277" s="200" t="s">
        <v>140</v>
      </c>
      <c r="E277" s="37"/>
      <c r="F277" s="201" t="s">
        <v>499</v>
      </c>
      <c r="G277" s="37"/>
      <c r="H277" s="37"/>
      <c r="I277" s="197"/>
      <c r="J277" s="37"/>
      <c r="K277" s="37"/>
      <c r="L277" s="41"/>
      <c r="M277" s="234"/>
      <c r="N277" s="235"/>
      <c r="O277" s="236"/>
      <c r="P277" s="236"/>
      <c r="Q277" s="236"/>
      <c r="R277" s="236"/>
      <c r="S277" s="236"/>
      <c r="T277" s="237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140</v>
      </c>
      <c r="AU277" s="14" t="s">
        <v>74</v>
      </c>
    </row>
    <row r="278" s="2" customFormat="1" ht="6.96" customHeight="1">
      <c r="A278" s="35"/>
      <c r="B278" s="56"/>
      <c r="C278" s="57"/>
      <c r="D278" s="57"/>
      <c r="E278" s="57"/>
      <c r="F278" s="57"/>
      <c r="G278" s="57"/>
      <c r="H278" s="57"/>
      <c r="I278" s="57"/>
      <c r="J278" s="57"/>
      <c r="K278" s="57"/>
      <c r="L278" s="41"/>
      <c r="M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</row>
  </sheetData>
  <sheetProtection sheet="1" autoFilter="0" formatColumns="0" formatRows="0" objects="1" scenarios="1" spinCount="100000" saltValue="jqVS/SHvWKIlv1u3/C+LE7DcYhqFNBqPx+u4XIMZ7xYpEiDt1/QDmihIShqZXGpPmwU0lEvaaDADs9nK0TKP0w==" hashValue="KKxerLMNDMxzJy9uC/UCGlLkHKTTIdqlfNPaFT4bjAWKHkaJfiE0TqpvDLuHxgFtthD70CPYlNRiGmDTT7Ta3w==" algorithmName="SHA-512" password="CC35"/>
  <autoFilter ref="C78:K27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2_01/184802111"/>
    <hyperlink ref="F85" r:id="rId2" display="https://podminky.urs.cz/item/CS_URS_2022_01/121151103"/>
    <hyperlink ref="F89" r:id="rId3" display="https://podminky.urs.cz/item/CS_URS_2022_01/127253115"/>
    <hyperlink ref="F93" r:id="rId4" display="https://podminky.urs.cz/item/CS_URS_2022_01/167151111"/>
    <hyperlink ref="F96" r:id="rId5" display="https://podminky.urs.cz/item/CS_URS_2022_01/171151103"/>
    <hyperlink ref="F99" r:id="rId6" display="https://podminky.urs.cz/item/CS_URS_2022_01/182151111"/>
    <hyperlink ref="F103" r:id="rId7" display="https://podminky.urs.cz/item/CS_URS_2022_01/182251101"/>
    <hyperlink ref="F107" r:id="rId8" display="https://podminky.urs.cz/item/CS_URS_2022_01/181351003"/>
    <hyperlink ref="F111" r:id="rId9" display="https://podminky.urs.cz/item/CS_URS_2022_01/183403112"/>
    <hyperlink ref="F115" r:id="rId10" display="https://podminky.urs.cz/item/CS_URS_2022_01/183403151"/>
    <hyperlink ref="F119" r:id="rId11" display="https://podminky.urs.cz/item/CS_URS_2022_01/183403152"/>
    <hyperlink ref="F123" r:id="rId12" display="https://podminky.urs.cz/item/CS_URS_2022_01/181451121"/>
    <hyperlink ref="F133" r:id="rId13" display="https://podminky.urs.cz/item/CS_URS_2022_01/111151231"/>
    <hyperlink ref="F141" r:id="rId14" display="https://podminky.urs.cz/item/CS_URS_2022_01/183101113"/>
    <hyperlink ref="F145" r:id="rId15" display="https://podminky.urs.cz/item/CS_URS_2022_01/183101114"/>
    <hyperlink ref="F149" r:id="rId16" display="https://podminky.urs.cz/item/CS_URS_2022_01/185802113"/>
    <hyperlink ref="F156" r:id="rId17" display="https://podminky.urs.cz/item/CS_URS_2022_01/185802114"/>
    <hyperlink ref="F163" r:id="rId18" display="https://podminky.urs.cz/item/CS_URS_2022_01/184102110"/>
    <hyperlink ref="F167" r:id="rId19" display="https://podminky.urs.cz/item/CS_URS_2022_01/184102111"/>
    <hyperlink ref="F207" r:id="rId20" display="https://podminky.urs.cz/item/CS_URS_2022_01/184102113"/>
    <hyperlink ref="F223" r:id="rId21" display="https://podminky.urs.cz/item/CS_URS_2022_01/184215112"/>
    <hyperlink ref="F230" r:id="rId22" display="https://podminky.urs.cz/item/CS_URS_2022_01/184215133"/>
    <hyperlink ref="F237" r:id="rId23" display="https://podminky.urs.cz/item/CS_URS_2022_01/184813121"/>
    <hyperlink ref="F244" r:id="rId24" display="https://podminky.urs.cz/item/CS_URS_2022_01/184813133"/>
    <hyperlink ref="F248" r:id="rId25" display="https://podminky.urs.cz/item/CS_URS_2022_01/184813134"/>
    <hyperlink ref="F252" r:id="rId26" display="https://podminky.urs.cz/item/CS_URS_2022_01/184911421"/>
    <hyperlink ref="F258" r:id="rId27" display="https://podminky.urs.cz/item/CS_URS_2022_01/185804312"/>
    <hyperlink ref="F262" r:id="rId28" display="https://podminky.urs.cz/item/CS_URS_2022_01/185851121"/>
    <hyperlink ref="F265" r:id="rId29" display="https://podminky.urs.cz/item/CS_URS_2022_01/185851129"/>
    <hyperlink ref="F271" r:id="rId30" display="https://podminky.urs.cz/item/CS_URS_2022_01/348952262"/>
    <hyperlink ref="F277" r:id="rId31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1" customFormat="1" ht="12" customHeight="1">
      <c r="B8" s="17"/>
      <c r="D8" s="139" t="s">
        <v>111</v>
      </c>
      <c r="L8" s="17"/>
    </row>
    <row r="9" s="2" customFormat="1" ht="16.5" customHeight="1">
      <c r="A9" s="35"/>
      <c r="B9" s="41"/>
      <c r="C9" s="35"/>
      <c r="D9" s="35"/>
      <c r="E9" s="140" t="s">
        <v>112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500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501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9. 3. 2022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ROUND((SUM(BE85:BE120)),  2)</f>
        <v>0</v>
      </c>
      <c r="G35" s="35"/>
      <c r="H35" s="35"/>
      <c r="I35" s="154">
        <v>0.20999999999999999</v>
      </c>
      <c r="J35" s="153">
        <f>ROUND(((SUM(BE85:BE120))*I35),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ROUND((SUM(BF85:BF120)),  2)</f>
        <v>0</v>
      </c>
      <c r="G36" s="35"/>
      <c r="H36" s="35"/>
      <c r="I36" s="154">
        <v>0.14999999999999999</v>
      </c>
      <c r="J36" s="153">
        <f>ROUND(((SUM(BF85:BF120))*I36),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ROUND((SUM(BG85:BG120)),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ROUND((SUM(BH85:BH120)),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ROUND((SUM(BI85:BI120)),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PD - realizace výsadby LBC 4 a LBK 4, k.ú. Kostice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111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112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500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SO-011 - 1. rok pěstevní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k.ú. Kostice</v>
      </c>
      <c r="G56" s="37"/>
      <c r="H56" s="37"/>
      <c r="I56" s="29" t="s">
        <v>24</v>
      </c>
      <c r="J56" s="69" t="str">
        <f>IF(J14="","",J14)</f>
        <v>9. 3. 2022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116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PD - realizace výsadby LBC 4 a LBK 4, k.ú. Kostice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111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112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500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SO-011 - 1. rok pěstevní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k.ú. Kostice</v>
      </c>
      <c r="G79" s="37"/>
      <c r="H79" s="37"/>
      <c r="I79" s="29" t="s">
        <v>24</v>
      </c>
      <c r="J79" s="69" t="str">
        <f>IF(J14="","",J14)</f>
        <v>9. 3. 2022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59</v>
      </c>
      <c r="E84" s="174" t="s">
        <v>55</v>
      </c>
      <c r="F84" s="174" t="s">
        <v>56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21</v>
      </c>
      <c r="N84" s="90" t="s">
        <v>44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SUM(P86:P120)</f>
        <v>0</v>
      </c>
      <c r="Q85" s="93"/>
      <c r="R85" s="179">
        <f>SUM(R86:R120)</f>
        <v>0.0085400000000000007</v>
      </c>
      <c r="S85" s="93"/>
      <c r="T85" s="180">
        <f>SUM(T86:T120)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116</v>
      </c>
      <c r="BK85" s="181">
        <f>SUM(BK86:BK120)</f>
        <v>0</v>
      </c>
    </row>
    <row r="86" s="2" customFormat="1" ht="24.15" customHeight="1">
      <c r="A86" s="35"/>
      <c r="B86" s="36"/>
      <c r="C86" s="182" t="s">
        <v>81</v>
      </c>
      <c r="D86" s="182" t="s">
        <v>130</v>
      </c>
      <c r="E86" s="183" t="s">
        <v>502</v>
      </c>
      <c r="F86" s="184" t="s">
        <v>503</v>
      </c>
      <c r="G86" s="185" t="s">
        <v>504</v>
      </c>
      <c r="H86" s="186">
        <v>2.8530000000000002</v>
      </c>
      <c r="I86" s="187"/>
      <c r="J86" s="188">
        <f>ROUND(I86*H86,2)</f>
        <v>0</v>
      </c>
      <c r="K86" s="184" t="s">
        <v>134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135</v>
      </c>
      <c r="AT86" s="193" t="s">
        <v>130</v>
      </c>
      <c r="AU86" s="193" t="s">
        <v>74</v>
      </c>
      <c r="AY86" s="14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135</v>
      </c>
      <c r="BM86" s="193" t="s">
        <v>505</v>
      </c>
    </row>
    <row r="87" s="2" customFormat="1">
      <c r="A87" s="35"/>
      <c r="B87" s="36"/>
      <c r="C87" s="37"/>
      <c r="D87" s="195" t="s">
        <v>138</v>
      </c>
      <c r="E87" s="37"/>
      <c r="F87" s="196" t="s">
        <v>506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138</v>
      </c>
      <c r="AU87" s="14" t="s">
        <v>74</v>
      </c>
    </row>
    <row r="88" s="2" customFormat="1">
      <c r="A88" s="35"/>
      <c r="B88" s="36"/>
      <c r="C88" s="37"/>
      <c r="D88" s="200" t="s">
        <v>140</v>
      </c>
      <c r="E88" s="37"/>
      <c r="F88" s="201" t="s">
        <v>507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140</v>
      </c>
      <c r="AU88" s="14" t="s">
        <v>74</v>
      </c>
    </row>
    <row r="89" s="10" customFormat="1">
      <c r="A89" s="10"/>
      <c r="B89" s="202"/>
      <c r="C89" s="203"/>
      <c r="D89" s="195" t="s">
        <v>147</v>
      </c>
      <c r="E89" s="204" t="s">
        <v>21</v>
      </c>
      <c r="F89" s="205" t="s">
        <v>508</v>
      </c>
      <c r="G89" s="203"/>
      <c r="H89" s="206">
        <v>2.8530000000000002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147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136</v>
      </c>
    </row>
    <row r="90" s="2" customFormat="1" ht="24.15" customHeight="1">
      <c r="A90" s="35"/>
      <c r="B90" s="36"/>
      <c r="C90" s="182" t="s">
        <v>83</v>
      </c>
      <c r="D90" s="182" t="s">
        <v>130</v>
      </c>
      <c r="E90" s="183" t="s">
        <v>224</v>
      </c>
      <c r="F90" s="184" t="s">
        <v>225</v>
      </c>
      <c r="G90" s="185" t="s">
        <v>133</v>
      </c>
      <c r="H90" s="186">
        <v>19070</v>
      </c>
      <c r="I90" s="187"/>
      <c r="J90" s="188">
        <f>ROUND(I90*H90,2)</f>
        <v>0</v>
      </c>
      <c r="K90" s="184" t="s">
        <v>134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135</v>
      </c>
      <c r="AT90" s="193" t="s">
        <v>130</v>
      </c>
      <c r="AU90" s="193" t="s">
        <v>74</v>
      </c>
      <c r="AY90" s="14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135</v>
      </c>
      <c r="BM90" s="193" t="s">
        <v>509</v>
      </c>
    </row>
    <row r="91" s="2" customFormat="1">
      <c r="A91" s="35"/>
      <c r="B91" s="36"/>
      <c r="C91" s="37"/>
      <c r="D91" s="195" t="s">
        <v>138</v>
      </c>
      <c r="E91" s="37"/>
      <c r="F91" s="196" t="s">
        <v>227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138</v>
      </c>
      <c r="AU91" s="14" t="s">
        <v>74</v>
      </c>
    </row>
    <row r="92" s="2" customFormat="1">
      <c r="A92" s="35"/>
      <c r="B92" s="36"/>
      <c r="C92" s="37"/>
      <c r="D92" s="200" t="s">
        <v>140</v>
      </c>
      <c r="E92" s="37"/>
      <c r="F92" s="201" t="s">
        <v>228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140</v>
      </c>
      <c r="AU92" s="14" t="s">
        <v>74</v>
      </c>
    </row>
    <row r="93" s="10" customFormat="1">
      <c r="A93" s="10"/>
      <c r="B93" s="202"/>
      <c r="C93" s="203"/>
      <c r="D93" s="195" t="s">
        <v>147</v>
      </c>
      <c r="E93" s="204" t="s">
        <v>21</v>
      </c>
      <c r="F93" s="205" t="s">
        <v>510</v>
      </c>
      <c r="G93" s="203"/>
      <c r="H93" s="206">
        <v>19070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147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136</v>
      </c>
    </row>
    <row r="94" s="2" customFormat="1" ht="16.5" customHeight="1">
      <c r="A94" s="35"/>
      <c r="B94" s="36"/>
      <c r="C94" s="182" t="s">
        <v>149</v>
      </c>
      <c r="D94" s="182" t="s">
        <v>130</v>
      </c>
      <c r="E94" s="183" t="s">
        <v>230</v>
      </c>
      <c r="F94" s="184" t="s">
        <v>231</v>
      </c>
      <c r="G94" s="185" t="s">
        <v>232</v>
      </c>
      <c r="H94" s="186">
        <v>1.907</v>
      </c>
      <c r="I94" s="187"/>
      <c r="J94" s="188">
        <f>ROUND(I94*H94,2)</f>
        <v>0</v>
      </c>
      <c r="K94" s="184" t="s">
        <v>21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135</v>
      </c>
      <c r="AT94" s="193" t="s">
        <v>130</v>
      </c>
      <c r="AU94" s="193" t="s">
        <v>74</v>
      </c>
      <c r="AY94" s="14" t="s">
        <v>136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135</v>
      </c>
      <c r="BM94" s="193" t="s">
        <v>511</v>
      </c>
    </row>
    <row r="95" s="2" customFormat="1">
      <c r="A95" s="35"/>
      <c r="B95" s="36"/>
      <c r="C95" s="37"/>
      <c r="D95" s="195" t="s">
        <v>138</v>
      </c>
      <c r="E95" s="37"/>
      <c r="F95" s="196" t="s">
        <v>231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74</v>
      </c>
    </row>
    <row r="96" s="10" customFormat="1">
      <c r="A96" s="10"/>
      <c r="B96" s="202"/>
      <c r="C96" s="203"/>
      <c r="D96" s="195" t="s">
        <v>147</v>
      </c>
      <c r="E96" s="204" t="s">
        <v>21</v>
      </c>
      <c r="F96" s="205" t="s">
        <v>512</v>
      </c>
      <c r="G96" s="203"/>
      <c r="H96" s="206">
        <v>1.907</v>
      </c>
      <c r="I96" s="207"/>
      <c r="J96" s="203"/>
      <c r="K96" s="203"/>
      <c r="L96" s="208"/>
      <c r="M96" s="209"/>
      <c r="N96" s="210"/>
      <c r="O96" s="210"/>
      <c r="P96" s="210"/>
      <c r="Q96" s="210"/>
      <c r="R96" s="210"/>
      <c r="S96" s="210"/>
      <c r="T96" s="211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2" t="s">
        <v>147</v>
      </c>
      <c r="AU96" s="212" t="s">
        <v>74</v>
      </c>
      <c r="AV96" s="10" t="s">
        <v>83</v>
      </c>
      <c r="AW96" s="10" t="s">
        <v>36</v>
      </c>
      <c r="AX96" s="10" t="s">
        <v>74</v>
      </c>
      <c r="AY96" s="212" t="s">
        <v>136</v>
      </c>
    </row>
    <row r="97" s="11" customFormat="1">
      <c r="A97" s="11"/>
      <c r="B97" s="223"/>
      <c r="C97" s="224"/>
      <c r="D97" s="195" t="s">
        <v>147</v>
      </c>
      <c r="E97" s="225" t="s">
        <v>21</v>
      </c>
      <c r="F97" s="226" t="s">
        <v>235</v>
      </c>
      <c r="G97" s="224"/>
      <c r="H97" s="227">
        <v>1.907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147</v>
      </c>
      <c r="AU97" s="233" t="s">
        <v>74</v>
      </c>
      <c r="AV97" s="11" t="s">
        <v>135</v>
      </c>
      <c r="AW97" s="11" t="s">
        <v>36</v>
      </c>
      <c r="AX97" s="11" t="s">
        <v>81</v>
      </c>
      <c r="AY97" s="233" t="s">
        <v>136</v>
      </c>
    </row>
    <row r="98" s="2" customFormat="1" ht="33" customHeight="1">
      <c r="A98" s="35"/>
      <c r="B98" s="36"/>
      <c r="C98" s="182" t="s">
        <v>135</v>
      </c>
      <c r="D98" s="182" t="s">
        <v>130</v>
      </c>
      <c r="E98" s="183" t="s">
        <v>513</v>
      </c>
      <c r="F98" s="184" t="s">
        <v>514</v>
      </c>
      <c r="G98" s="185" t="s">
        <v>133</v>
      </c>
      <c r="H98" s="186">
        <v>1563</v>
      </c>
      <c r="I98" s="187"/>
      <c r="J98" s="188">
        <f>ROUND(I98*H98,2)</f>
        <v>0</v>
      </c>
      <c r="K98" s="184" t="s">
        <v>134</v>
      </c>
      <c r="L98" s="41"/>
      <c r="M98" s="189" t="s">
        <v>21</v>
      </c>
      <c r="N98" s="190" t="s">
        <v>45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135</v>
      </c>
      <c r="AT98" s="193" t="s">
        <v>130</v>
      </c>
      <c r="AU98" s="193" t="s">
        <v>74</v>
      </c>
      <c r="AY98" s="14" t="s">
        <v>136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81</v>
      </c>
      <c r="BK98" s="194">
        <f>ROUND(I98*H98,2)</f>
        <v>0</v>
      </c>
      <c r="BL98" s="14" t="s">
        <v>135</v>
      </c>
      <c r="BM98" s="193" t="s">
        <v>515</v>
      </c>
    </row>
    <row r="99" s="2" customFormat="1">
      <c r="A99" s="35"/>
      <c r="B99" s="36"/>
      <c r="C99" s="37"/>
      <c r="D99" s="195" t="s">
        <v>138</v>
      </c>
      <c r="E99" s="37"/>
      <c r="F99" s="196" t="s">
        <v>516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138</v>
      </c>
      <c r="AU99" s="14" t="s">
        <v>74</v>
      </c>
    </row>
    <row r="100" s="2" customFormat="1">
      <c r="A100" s="35"/>
      <c r="B100" s="36"/>
      <c r="C100" s="37"/>
      <c r="D100" s="200" t="s">
        <v>140</v>
      </c>
      <c r="E100" s="37"/>
      <c r="F100" s="201" t="s">
        <v>517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140</v>
      </c>
      <c r="AU100" s="14" t="s">
        <v>74</v>
      </c>
    </row>
    <row r="101" s="10" customFormat="1">
      <c r="A101" s="10"/>
      <c r="B101" s="202"/>
      <c r="C101" s="203"/>
      <c r="D101" s="195" t="s">
        <v>147</v>
      </c>
      <c r="E101" s="204" t="s">
        <v>21</v>
      </c>
      <c r="F101" s="205" t="s">
        <v>518</v>
      </c>
      <c r="G101" s="203"/>
      <c r="H101" s="206">
        <v>1563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147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136</v>
      </c>
    </row>
    <row r="102" s="2" customFormat="1" ht="16.5" customHeight="1">
      <c r="A102" s="35"/>
      <c r="B102" s="36"/>
      <c r="C102" s="182" t="s">
        <v>162</v>
      </c>
      <c r="D102" s="182" t="s">
        <v>130</v>
      </c>
      <c r="E102" s="183" t="s">
        <v>519</v>
      </c>
      <c r="F102" s="184" t="s">
        <v>520</v>
      </c>
      <c r="G102" s="185" t="s">
        <v>239</v>
      </c>
      <c r="H102" s="186">
        <v>427</v>
      </c>
      <c r="I102" s="187"/>
      <c r="J102" s="188">
        <f>ROUND(I102*H102,2)</f>
        <v>0</v>
      </c>
      <c r="K102" s="184" t="s">
        <v>134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2.0000000000000002E-05</v>
      </c>
      <c r="R102" s="191">
        <f>Q102*H102</f>
        <v>0.0085400000000000007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135</v>
      </c>
      <c r="AT102" s="193" t="s">
        <v>130</v>
      </c>
      <c r="AU102" s="193" t="s">
        <v>74</v>
      </c>
      <c r="AY102" s="14" t="s">
        <v>136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135</v>
      </c>
      <c r="BM102" s="193" t="s">
        <v>521</v>
      </c>
    </row>
    <row r="103" s="2" customFormat="1">
      <c r="A103" s="35"/>
      <c r="B103" s="36"/>
      <c r="C103" s="37"/>
      <c r="D103" s="195" t="s">
        <v>138</v>
      </c>
      <c r="E103" s="37"/>
      <c r="F103" s="196" t="s">
        <v>522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74</v>
      </c>
    </row>
    <row r="104" s="2" customFormat="1">
      <c r="A104" s="35"/>
      <c r="B104" s="36"/>
      <c r="C104" s="37"/>
      <c r="D104" s="200" t="s">
        <v>140</v>
      </c>
      <c r="E104" s="37"/>
      <c r="F104" s="201" t="s">
        <v>523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140</v>
      </c>
      <c r="AU104" s="14" t="s">
        <v>74</v>
      </c>
    </row>
    <row r="105" s="10" customFormat="1">
      <c r="A105" s="10"/>
      <c r="B105" s="202"/>
      <c r="C105" s="203"/>
      <c r="D105" s="195" t="s">
        <v>147</v>
      </c>
      <c r="E105" s="204" t="s">
        <v>21</v>
      </c>
      <c r="F105" s="205" t="s">
        <v>524</v>
      </c>
      <c r="G105" s="203"/>
      <c r="H105" s="206">
        <v>427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2" t="s">
        <v>147</v>
      </c>
      <c r="AU105" s="212" t="s">
        <v>74</v>
      </c>
      <c r="AV105" s="10" t="s">
        <v>83</v>
      </c>
      <c r="AW105" s="10" t="s">
        <v>36</v>
      </c>
      <c r="AX105" s="10" t="s">
        <v>81</v>
      </c>
      <c r="AY105" s="212" t="s">
        <v>136</v>
      </c>
    </row>
    <row r="106" s="2" customFormat="1" ht="24.15" customHeight="1">
      <c r="A106" s="35"/>
      <c r="B106" s="36"/>
      <c r="C106" s="182" t="s">
        <v>168</v>
      </c>
      <c r="D106" s="182" t="s">
        <v>130</v>
      </c>
      <c r="E106" s="183" t="s">
        <v>525</v>
      </c>
      <c r="F106" s="184" t="s">
        <v>526</v>
      </c>
      <c r="G106" s="185" t="s">
        <v>239</v>
      </c>
      <c r="H106" s="186">
        <v>2467</v>
      </c>
      <c r="I106" s="187"/>
      <c r="J106" s="188">
        <f>ROUND(I106*H106,2)</f>
        <v>0</v>
      </c>
      <c r="K106" s="184" t="s">
        <v>134</v>
      </c>
      <c r="L106" s="41"/>
      <c r="M106" s="189" t="s">
        <v>21</v>
      </c>
      <c r="N106" s="190" t="s">
        <v>45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135</v>
      </c>
      <c r="AT106" s="193" t="s">
        <v>130</v>
      </c>
      <c r="AU106" s="193" t="s">
        <v>74</v>
      </c>
      <c r="AY106" s="14" t="s">
        <v>136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81</v>
      </c>
      <c r="BK106" s="194">
        <f>ROUND(I106*H106,2)</f>
        <v>0</v>
      </c>
      <c r="BL106" s="14" t="s">
        <v>135</v>
      </c>
      <c r="BM106" s="193" t="s">
        <v>527</v>
      </c>
    </row>
    <row r="107" s="2" customFormat="1">
      <c r="A107" s="35"/>
      <c r="B107" s="36"/>
      <c r="C107" s="37"/>
      <c r="D107" s="195" t="s">
        <v>138</v>
      </c>
      <c r="E107" s="37"/>
      <c r="F107" s="196" t="s">
        <v>528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138</v>
      </c>
      <c r="AU107" s="14" t="s">
        <v>74</v>
      </c>
    </row>
    <row r="108" s="2" customFormat="1">
      <c r="A108" s="35"/>
      <c r="B108" s="36"/>
      <c r="C108" s="37"/>
      <c r="D108" s="200" t="s">
        <v>140</v>
      </c>
      <c r="E108" s="37"/>
      <c r="F108" s="201" t="s">
        <v>529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140</v>
      </c>
      <c r="AU108" s="14" t="s">
        <v>74</v>
      </c>
    </row>
    <row r="109" s="10" customFormat="1">
      <c r="A109" s="10"/>
      <c r="B109" s="202"/>
      <c r="C109" s="203"/>
      <c r="D109" s="195" t="s">
        <v>147</v>
      </c>
      <c r="E109" s="204" t="s">
        <v>21</v>
      </c>
      <c r="F109" s="205" t="s">
        <v>530</v>
      </c>
      <c r="G109" s="203"/>
      <c r="H109" s="206">
        <v>2467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2" t="s">
        <v>147</v>
      </c>
      <c r="AU109" s="212" t="s">
        <v>74</v>
      </c>
      <c r="AV109" s="10" t="s">
        <v>83</v>
      </c>
      <c r="AW109" s="10" t="s">
        <v>36</v>
      </c>
      <c r="AX109" s="10" t="s">
        <v>81</v>
      </c>
      <c r="AY109" s="212" t="s">
        <v>136</v>
      </c>
    </row>
    <row r="110" s="2" customFormat="1" ht="16.5" customHeight="1">
      <c r="A110" s="35"/>
      <c r="B110" s="36"/>
      <c r="C110" s="182" t="s">
        <v>174</v>
      </c>
      <c r="D110" s="182" t="s">
        <v>130</v>
      </c>
      <c r="E110" s="183" t="s">
        <v>457</v>
      </c>
      <c r="F110" s="184" t="s">
        <v>458</v>
      </c>
      <c r="G110" s="185" t="s">
        <v>152</v>
      </c>
      <c r="H110" s="186">
        <v>174.59999999999999</v>
      </c>
      <c r="I110" s="187"/>
      <c r="J110" s="188">
        <f>ROUND(I110*H110,2)</f>
        <v>0</v>
      </c>
      <c r="K110" s="184" t="s">
        <v>134</v>
      </c>
      <c r="L110" s="41"/>
      <c r="M110" s="189" t="s">
        <v>21</v>
      </c>
      <c r="N110" s="190" t="s">
        <v>45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135</v>
      </c>
      <c r="AT110" s="193" t="s">
        <v>130</v>
      </c>
      <c r="AU110" s="193" t="s">
        <v>74</v>
      </c>
      <c r="AY110" s="14" t="s">
        <v>136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81</v>
      </c>
      <c r="BK110" s="194">
        <f>ROUND(I110*H110,2)</f>
        <v>0</v>
      </c>
      <c r="BL110" s="14" t="s">
        <v>135</v>
      </c>
      <c r="BM110" s="193" t="s">
        <v>531</v>
      </c>
    </row>
    <row r="111" s="2" customFormat="1">
      <c r="A111" s="35"/>
      <c r="B111" s="36"/>
      <c r="C111" s="37"/>
      <c r="D111" s="195" t="s">
        <v>138</v>
      </c>
      <c r="E111" s="37"/>
      <c r="F111" s="196" t="s">
        <v>460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138</v>
      </c>
      <c r="AU111" s="14" t="s">
        <v>74</v>
      </c>
    </row>
    <row r="112" s="2" customFormat="1">
      <c r="A112" s="35"/>
      <c r="B112" s="36"/>
      <c r="C112" s="37"/>
      <c r="D112" s="200" t="s">
        <v>140</v>
      </c>
      <c r="E112" s="37"/>
      <c r="F112" s="201" t="s">
        <v>461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140</v>
      </c>
      <c r="AU112" s="14" t="s">
        <v>74</v>
      </c>
    </row>
    <row r="113" s="10" customFormat="1">
      <c r="A113" s="10"/>
      <c r="B113" s="202"/>
      <c r="C113" s="203"/>
      <c r="D113" s="195" t="s">
        <v>147</v>
      </c>
      <c r="E113" s="204" t="s">
        <v>21</v>
      </c>
      <c r="F113" s="205" t="s">
        <v>532</v>
      </c>
      <c r="G113" s="203"/>
      <c r="H113" s="206">
        <v>174.59999999999999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2" t="s">
        <v>147</v>
      </c>
      <c r="AU113" s="212" t="s">
        <v>74</v>
      </c>
      <c r="AV113" s="10" t="s">
        <v>83</v>
      </c>
      <c r="AW113" s="10" t="s">
        <v>36</v>
      </c>
      <c r="AX113" s="10" t="s">
        <v>81</v>
      </c>
      <c r="AY113" s="212" t="s">
        <v>136</v>
      </c>
    </row>
    <row r="114" s="2" customFormat="1" ht="21.75" customHeight="1">
      <c r="A114" s="35"/>
      <c r="B114" s="36"/>
      <c r="C114" s="182" t="s">
        <v>181</v>
      </c>
      <c r="D114" s="182" t="s">
        <v>130</v>
      </c>
      <c r="E114" s="183" t="s">
        <v>464</v>
      </c>
      <c r="F114" s="184" t="s">
        <v>465</v>
      </c>
      <c r="G114" s="185" t="s">
        <v>152</v>
      </c>
      <c r="H114" s="186">
        <v>174.59999999999999</v>
      </c>
      <c r="I114" s="187"/>
      <c r="J114" s="188">
        <f>ROUND(I114*H114,2)</f>
        <v>0</v>
      </c>
      <c r="K114" s="184" t="s">
        <v>134</v>
      </c>
      <c r="L114" s="41"/>
      <c r="M114" s="189" t="s">
        <v>21</v>
      </c>
      <c r="N114" s="190" t="s">
        <v>45</v>
      </c>
      <c r="O114" s="81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3" t="s">
        <v>135</v>
      </c>
      <c r="AT114" s="193" t="s">
        <v>130</v>
      </c>
      <c r="AU114" s="193" t="s">
        <v>74</v>
      </c>
      <c r="AY114" s="14" t="s">
        <v>136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4" t="s">
        <v>81</v>
      </c>
      <c r="BK114" s="194">
        <f>ROUND(I114*H114,2)</f>
        <v>0</v>
      </c>
      <c r="BL114" s="14" t="s">
        <v>135</v>
      </c>
      <c r="BM114" s="193" t="s">
        <v>533</v>
      </c>
    </row>
    <row r="115" s="2" customFormat="1">
      <c r="A115" s="35"/>
      <c r="B115" s="36"/>
      <c r="C115" s="37"/>
      <c r="D115" s="195" t="s">
        <v>138</v>
      </c>
      <c r="E115" s="37"/>
      <c r="F115" s="196" t="s">
        <v>467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138</v>
      </c>
      <c r="AU115" s="14" t="s">
        <v>74</v>
      </c>
    </row>
    <row r="116" s="2" customFormat="1">
      <c r="A116" s="35"/>
      <c r="B116" s="36"/>
      <c r="C116" s="37"/>
      <c r="D116" s="200" t="s">
        <v>140</v>
      </c>
      <c r="E116" s="37"/>
      <c r="F116" s="201" t="s">
        <v>468</v>
      </c>
      <c r="G116" s="37"/>
      <c r="H116" s="37"/>
      <c r="I116" s="197"/>
      <c r="J116" s="37"/>
      <c r="K116" s="37"/>
      <c r="L116" s="41"/>
      <c r="M116" s="198"/>
      <c r="N116" s="19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140</v>
      </c>
      <c r="AU116" s="14" t="s">
        <v>74</v>
      </c>
    </row>
    <row r="117" s="2" customFormat="1" ht="24.15" customHeight="1">
      <c r="A117" s="35"/>
      <c r="B117" s="36"/>
      <c r="C117" s="182" t="s">
        <v>187</v>
      </c>
      <c r="D117" s="182" t="s">
        <v>130</v>
      </c>
      <c r="E117" s="183" t="s">
        <v>470</v>
      </c>
      <c r="F117" s="184" t="s">
        <v>471</v>
      </c>
      <c r="G117" s="185" t="s">
        <v>152</v>
      </c>
      <c r="H117" s="186">
        <v>698.39999999999998</v>
      </c>
      <c r="I117" s="187"/>
      <c r="J117" s="188">
        <f>ROUND(I117*H117,2)</f>
        <v>0</v>
      </c>
      <c r="K117" s="184" t="s">
        <v>134</v>
      </c>
      <c r="L117" s="41"/>
      <c r="M117" s="189" t="s">
        <v>21</v>
      </c>
      <c r="N117" s="190" t="s">
        <v>45</v>
      </c>
      <c r="O117" s="81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3" t="s">
        <v>135</v>
      </c>
      <c r="AT117" s="193" t="s">
        <v>130</v>
      </c>
      <c r="AU117" s="193" t="s">
        <v>74</v>
      </c>
      <c r="AY117" s="14" t="s">
        <v>136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4" t="s">
        <v>81</v>
      </c>
      <c r="BK117" s="194">
        <f>ROUND(I117*H117,2)</f>
        <v>0</v>
      </c>
      <c r="BL117" s="14" t="s">
        <v>135</v>
      </c>
      <c r="BM117" s="193" t="s">
        <v>534</v>
      </c>
    </row>
    <row r="118" s="2" customFormat="1">
      <c r="A118" s="35"/>
      <c r="B118" s="36"/>
      <c r="C118" s="37"/>
      <c r="D118" s="195" t="s">
        <v>138</v>
      </c>
      <c r="E118" s="37"/>
      <c r="F118" s="196" t="s">
        <v>473</v>
      </c>
      <c r="G118" s="37"/>
      <c r="H118" s="37"/>
      <c r="I118" s="197"/>
      <c r="J118" s="37"/>
      <c r="K118" s="37"/>
      <c r="L118" s="41"/>
      <c r="M118" s="198"/>
      <c r="N118" s="199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138</v>
      </c>
      <c r="AU118" s="14" t="s">
        <v>74</v>
      </c>
    </row>
    <row r="119" s="2" customFormat="1">
      <c r="A119" s="35"/>
      <c r="B119" s="36"/>
      <c r="C119" s="37"/>
      <c r="D119" s="200" t="s">
        <v>140</v>
      </c>
      <c r="E119" s="37"/>
      <c r="F119" s="201" t="s">
        <v>474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140</v>
      </c>
      <c r="AU119" s="14" t="s">
        <v>74</v>
      </c>
    </row>
    <row r="120" s="10" customFormat="1">
      <c r="A120" s="10"/>
      <c r="B120" s="202"/>
      <c r="C120" s="203"/>
      <c r="D120" s="195" t="s">
        <v>147</v>
      </c>
      <c r="E120" s="204" t="s">
        <v>21</v>
      </c>
      <c r="F120" s="205" t="s">
        <v>535</v>
      </c>
      <c r="G120" s="203"/>
      <c r="H120" s="206">
        <v>698.39999999999998</v>
      </c>
      <c r="I120" s="207"/>
      <c r="J120" s="203"/>
      <c r="K120" s="203"/>
      <c r="L120" s="208"/>
      <c r="M120" s="238"/>
      <c r="N120" s="239"/>
      <c r="O120" s="239"/>
      <c r="P120" s="239"/>
      <c r="Q120" s="239"/>
      <c r="R120" s="239"/>
      <c r="S120" s="239"/>
      <c r="T120" s="24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2" t="s">
        <v>147</v>
      </c>
      <c r="AU120" s="212" t="s">
        <v>74</v>
      </c>
      <c r="AV120" s="10" t="s">
        <v>83</v>
      </c>
      <c r="AW120" s="10" t="s">
        <v>36</v>
      </c>
      <c r="AX120" s="10" t="s">
        <v>81</v>
      </c>
      <c r="AY120" s="212" t="s">
        <v>136</v>
      </c>
    </row>
    <row r="121" s="2" customFormat="1" ht="6.96" customHeight="1">
      <c r="A121" s="35"/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41"/>
      <c r="M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</sheetData>
  <sheetProtection sheet="1" autoFilter="0" formatColumns="0" formatRows="0" objects="1" scenarios="1" spinCount="100000" saltValue="rn0lpIa9VHTCict3o13xZ6SvhfNAbmYaHrgQj5wOcPfZcB3kNoQdg+fja/ctaWa9Mv9K99GM+tJKia9M29ZFFg==" hashValue="2j1ICqvB5fMQ19nEwkLoINcA+xexjMmvM0nVZd3eKBs1zqspBWCwvM/Em0TddwAsnNBhMcGqkklQCC32aK6JNg==" algorithmName="SHA-512" password="CC35"/>
  <autoFilter ref="C84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11151231"/>
    <hyperlink ref="F100" r:id="rId3" display="https://podminky.urs.cz/item/CS_URS_2022_01/185804214"/>
    <hyperlink ref="F104" r:id="rId4" display="https://podminky.urs.cz/item/CS_URS_2022_01/184911111"/>
    <hyperlink ref="F108" r:id="rId5" display="https://podminky.urs.cz/item/CS_URS_2022_01/184808211"/>
    <hyperlink ref="F112" r:id="rId6" display="https://podminky.urs.cz/item/CS_URS_2022_01/185804312"/>
    <hyperlink ref="F116" r:id="rId7" display="https://podminky.urs.cz/item/CS_URS_2022_01/185851121"/>
    <hyperlink ref="F119" r:id="rId8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1" customFormat="1" ht="12" customHeight="1">
      <c r="B8" s="17"/>
      <c r="D8" s="139" t="s">
        <v>111</v>
      </c>
      <c r="L8" s="17"/>
    </row>
    <row r="9" s="2" customFormat="1" ht="16.5" customHeight="1">
      <c r="A9" s="35"/>
      <c r="B9" s="41"/>
      <c r="C9" s="35"/>
      <c r="D9" s="35"/>
      <c r="E9" s="140" t="s">
        <v>112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500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536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9. 3. 2022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ROUND((SUM(BE85:BE116)),  2)</f>
        <v>0</v>
      </c>
      <c r="G35" s="35"/>
      <c r="H35" s="35"/>
      <c r="I35" s="154">
        <v>0.20999999999999999</v>
      </c>
      <c r="J35" s="153">
        <f>ROUND(((SUM(BE85:BE116))*I35),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ROUND((SUM(BF85:BF116)),  2)</f>
        <v>0</v>
      </c>
      <c r="G36" s="35"/>
      <c r="H36" s="35"/>
      <c r="I36" s="154">
        <v>0.14999999999999999</v>
      </c>
      <c r="J36" s="153">
        <f>ROUND(((SUM(BF85:BF116))*I36),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ROUND((SUM(BG85:BG116)),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ROUND((SUM(BH85:BH116)),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ROUND((SUM(BI85:BI116)),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PD - realizace výsadby LBC 4 a LBK 4, k.ú. Kostice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111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112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500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SO-012 - 2.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k.ú. Kostice</v>
      </c>
      <c r="G56" s="37"/>
      <c r="H56" s="37"/>
      <c r="I56" s="29" t="s">
        <v>24</v>
      </c>
      <c r="J56" s="69" t="str">
        <f>IF(J14="","",J14)</f>
        <v>9. 3. 2022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116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PD - realizace výsadby LBC 4 a LBK 4, k.ú. Kostice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111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112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500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SO-012 - 2.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k.ú. Kostice</v>
      </c>
      <c r="G79" s="37"/>
      <c r="H79" s="37"/>
      <c r="I79" s="29" t="s">
        <v>24</v>
      </c>
      <c r="J79" s="69" t="str">
        <f>IF(J14="","",J14)</f>
        <v>9. 3. 2022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59</v>
      </c>
      <c r="E84" s="174" t="s">
        <v>55</v>
      </c>
      <c r="F84" s="174" t="s">
        <v>56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21</v>
      </c>
      <c r="N84" s="90" t="s">
        <v>44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SUM(P86:P116)</f>
        <v>0</v>
      </c>
      <c r="Q85" s="93"/>
      <c r="R85" s="179">
        <f>SUM(R86:R116)</f>
        <v>0.0085400000000000007</v>
      </c>
      <c r="S85" s="93"/>
      <c r="T85" s="180">
        <f>SUM(T86:T116)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116</v>
      </c>
      <c r="BK85" s="181">
        <f>SUM(BK86:BK116)</f>
        <v>0</v>
      </c>
    </row>
    <row r="86" s="2" customFormat="1" ht="24.15" customHeight="1">
      <c r="A86" s="35"/>
      <c r="B86" s="36"/>
      <c r="C86" s="182" t="s">
        <v>81</v>
      </c>
      <c r="D86" s="182" t="s">
        <v>130</v>
      </c>
      <c r="E86" s="183" t="s">
        <v>502</v>
      </c>
      <c r="F86" s="184" t="s">
        <v>503</v>
      </c>
      <c r="G86" s="185" t="s">
        <v>504</v>
      </c>
      <c r="H86" s="186">
        <v>1.9019999999999999</v>
      </c>
      <c r="I86" s="187"/>
      <c r="J86" s="188">
        <f>ROUND(I86*H86,2)</f>
        <v>0</v>
      </c>
      <c r="K86" s="184" t="s">
        <v>134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135</v>
      </c>
      <c r="AT86" s="193" t="s">
        <v>130</v>
      </c>
      <c r="AU86" s="193" t="s">
        <v>74</v>
      </c>
      <c r="AY86" s="14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135</v>
      </c>
      <c r="BM86" s="193" t="s">
        <v>537</v>
      </c>
    </row>
    <row r="87" s="2" customFormat="1">
      <c r="A87" s="35"/>
      <c r="B87" s="36"/>
      <c r="C87" s="37"/>
      <c r="D87" s="195" t="s">
        <v>138</v>
      </c>
      <c r="E87" s="37"/>
      <c r="F87" s="196" t="s">
        <v>506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138</v>
      </c>
      <c r="AU87" s="14" t="s">
        <v>74</v>
      </c>
    </row>
    <row r="88" s="2" customFormat="1">
      <c r="A88" s="35"/>
      <c r="B88" s="36"/>
      <c r="C88" s="37"/>
      <c r="D88" s="200" t="s">
        <v>140</v>
      </c>
      <c r="E88" s="37"/>
      <c r="F88" s="201" t="s">
        <v>507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140</v>
      </c>
      <c r="AU88" s="14" t="s">
        <v>74</v>
      </c>
    </row>
    <row r="89" s="10" customFormat="1">
      <c r="A89" s="10"/>
      <c r="B89" s="202"/>
      <c r="C89" s="203"/>
      <c r="D89" s="195" t="s">
        <v>147</v>
      </c>
      <c r="E89" s="204" t="s">
        <v>21</v>
      </c>
      <c r="F89" s="205" t="s">
        <v>538</v>
      </c>
      <c r="G89" s="203"/>
      <c r="H89" s="206">
        <v>1.9019999999999999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147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136</v>
      </c>
    </row>
    <row r="90" s="2" customFormat="1" ht="24.15" customHeight="1">
      <c r="A90" s="35"/>
      <c r="B90" s="36"/>
      <c r="C90" s="182" t="s">
        <v>83</v>
      </c>
      <c r="D90" s="182" t="s">
        <v>130</v>
      </c>
      <c r="E90" s="183" t="s">
        <v>224</v>
      </c>
      <c r="F90" s="184" t="s">
        <v>225</v>
      </c>
      <c r="G90" s="185" t="s">
        <v>133</v>
      </c>
      <c r="H90" s="186">
        <v>19070</v>
      </c>
      <c r="I90" s="187"/>
      <c r="J90" s="188">
        <f>ROUND(I90*H90,2)</f>
        <v>0</v>
      </c>
      <c r="K90" s="184" t="s">
        <v>134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135</v>
      </c>
      <c r="AT90" s="193" t="s">
        <v>130</v>
      </c>
      <c r="AU90" s="193" t="s">
        <v>74</v>
      </c>
      <c r="AY90" s="14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135</v>
      </c>
      <c r="BM90" s="193" t="s">
        <v>539</v>
      </c>
    </row>
    <row r="91" s="2" customFormat="1">
      <c r="A91" s="35"/>
      <c r="B91" s="36"/>
      <c r="C91" s="37"/>
      <c r="D91" s="195" t="s">
        <v>138</v>
      </c>
      <c r="E91" s="37"/>
      <c r="F91" s="196" t="s">
        <v>227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138</v>
      </c>
      <c r="AU91" s="14" t="s">
        <v>74</v>
      </c>
    </row>
    <row r="92" s="2" customFormat="1">
      <c r="A92" s="35"/>
      <c r="B92" s="36"/>
      <c r="C92" s="37"/>
      <c r="D92" s="200" t="s">
        <v>140</v>
      </c>
      <c r="E92" s="37"/>
      <c r="F92" s="201" t="s">
        <v>228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140</v>
      </c>
      <c r="AU92" s="14" t="s">
        <v>74</v>
      </c>
    </row>
    <row r="93" s="10" customFormat="1">
      <c r="A93" s="10"/>
      <c r="B93" s="202"/>
      <c r="C93" s="203"/>
      <c r="D93" s="195" t="s">
        <v>147</v>
      </c>
      <c r="E93" s="204" t="s">
        <v>21</v>
      </c>
      <c r="F93" s="205" t="s">
        <v>510</v>
      </c>
      <c r="G93" s="203"/>
      <c r="H93" s="206">
        <v>19070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147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136</v>
      </c>
    </row>
    <row r="94" s="2" customFormat="1" ht="16.5" customHeight="1">
      <c r="A94" s="35"/>
      <c r="B94" s="36"/>
      <c r="C94" s="182" t="s">
        <v>149</v>
      </c>
      <c r="D94" s="182" t="s">
        <v>130</v>
      </c>
      <c r="E94" s="183" t="s">
        <v>230</v>
      </c>
      <c r="F94" s="184" t="s">
        <v>231</v>
      </c>
      <c r="G94" s="185" t="s">
        <v>232</v>
      </c>
      <c r="H94" s="186">
        <v>1.907</v>
      </c>
      <c r="I94" s="187"/>
      <c r="J94" s="188">
        <f>ROUND(I94*H94,2)</f>
        <v>0</v>
      </c>
      <c r="K94" s="184" t="s">
        <v>21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135</v>
      </c>
      <c r="AT94" s="193" t="s">
        <v>130</v>
      </c>
      <c r="AU94" s="193" t="s">
        <v>74</v>
      </c>
      <c r="AY94" s="14" t="s">
        <v>136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135</v>
      </c>
      <c r="BM94" s="193" t="s">
        <v>540</v>
      </c>
    </row>
    <row r="95" s="2" customFormat="1">
      <c r="A95" s="35"/>
      <c r="B95" s="36"/>
      <c r="C95" s="37"/>
      <c r="D95" s="195" t="s">
        <v>138</v>
      </c>
      <c r="E95" s="37"/>
      <c r="F95" s="196" t="s">
        <v>231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74</v>
      </c>
    </row>
    <row r="96" s="10" customFormat="1">
      <c r="A96" s="10"/>
      <c r="B96" s="202"/>
      <c r="C96" s="203"/>
      <c r="D96" s="195" t="s">
        <v>147</v>
      </c>
      <c r="E96" s="204" t="s">
        <v>21</v>
      </c>
      <c r="F96" s="205" t="s">
        <v>512</v>
      </c>
      <c r="G96" s="203"/>
      <c r="H96" s="206">
        <v>1.907</v>
      </c>
      <c r="I96" s="207"/>
      <c r="J96" s="203"/>
      <c r="K96" s="203"/>
      <c r="L96" s="208"/>
      <c r="M96" s="209"/>
      <c r="N96" s="210"/>
      <c r="O96" s="210"/>
      <c r="P96" s="210"/>
      <c r="Q96" s="210"/>
      <c r="R96" s="210"/>
      <c r="S96" s="210"/>
      <c r="T96" s="211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2" t="s">
        <v>147</v>
      </c>
      <c r="AU96" s="212" t="s">
        <v>74</v>
      </c>
      <c r="AV96" s="10" t="s">
        <v>83</v>
      </c>
      <c r="AW96" s="10" t="s">
        <v>36</v>
      </c>
      <c r="AX96" s="10" t="s">
        <v>74</v>
      </c>
      <c r="AY96" s="212" t="s">
        <v>136</v>
      </c>
    </row>
    <row r="97" s="11" customFormat="1">
      <c r="A97" s="11"/>
      <c r="B97" s="223"/>
      <c r="C97" s="224"/>
      <c r="D97" s="195" t="s">
        <v>147</v>
      </c>
      <c r="E97" s="225" t="s">
        <v>21</v>
      </c>
      <c r="F97" s="226" t="s">
        <v>235</v>
      </c>
      <c r="G97" s="224"/>
      <c r="H97" s="227">
        <v>1.907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147</v>
      </c>
      <c r="AU97" s="233" t="s">
        <v>74</v>
      </c>
      <c r="AV97" s="11" t="s">
        <v>135</v>
      </c>
      <c r="AW97" s="11" t="s">
        <v>36</v>
      </c>
      <c r="AX97" s="11" t="s">
        <v>81</v>
      </c>
      <c r="AY97" s="233" t="s">
        <v>136</v>
      </c>
    </row>
    <row r="98" s="2" customFormat="1" ht="16.5" customHeight="1">
      <c r="A98" s="35"/>
      <c r="B98" s="36"/>
      <c r="C98" s="182" t="s">
        <v>135</v>
      </c>
      <c r="D98" s="182" t="s">
        <v>130</v>
      </c>
      <c r="E98" s="183" t="s">
        <v>519</v>
      </c>
      <c r="F98" s="184" t="s">
        <v>520</v>
      </c>
      <c r="G98" s="185" t="s">
        <v>239</v>
      </c>
      <c r="H98" s="186">
        <v>427</v>
      </c>
      <c r="I98" s="187"/>
      <c r="J98" s="188">
        <f>ROUND(I98*H98,2)</f>
        <v>0</v>
      </c>
      <c r="K98" s="184" t="s">
        <v>134</v>
      </c>
      <c r="L98" s="41"/>
      <c r="M98" s="189" t="s">
        <v>21</v>
      </c>
      <c r="N98" s="190" t="s">
        <v>45</v>
      </c>
      <c r="O98" s="81"/>
      <c r="P98" s="191">
        <f>O98*H98</f>
        <v>0</v>
      </c>
      <c r="Q98" s="191">
        <v>2.0000000000000002E-05</v>
      </c>
      <c r="R98" s="191">
        <f>Q98*H98</f>
        <v>0.0085400000000000007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135</v>
      </c>
      <c r="AT98" s="193" t="s">
        <v>130</v>
      </c>
      <c r="AU98" s="193" t="s">
        <v>74</v>
      </c>
      <c r="AY98" s="14" t="s">
        <v>136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81</v>
      </c>
      <c r="BK98" s="194">
        <f>ROUND(I98*H98,2)</f>
        <v>0</v>
      </c>
      <c r="BL98" s="14" t="s">
        <v>135</v>
      </c>
      <c r="BM98" s="193" t="s">
        <v>541</v>
      </c>
    </row>
    <row r="99" s="2" customFormat="1">
      <c r="A99" s="35"/>
      <c r="B99" s="36"/>
      <c r="C99" s="37"/>
      <c r="D99" s="195" t="s">
        <v>138</v>
      </c>
      <c r="E99" s="37"/>
      <c r="F99" s="196" t="s">
        <v>522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138</v>
      </c>
      <c r="AU99" s="14" t="s">
        <v>74</v>
      </c>
    </row>
    <row r="100" s="2" customFormat="1">
      <c r="A100" s="35"/>
      <c r="B100" s="36"/>
      <c r="C100" s="37"/>
      <c r="D100" s="200" t="s">
        <v>140</v>
      </c>
      <c r="E100" s="37"/>
      <c r="F100" s="201" t="s">
        <v>523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140</v>
      </c>
      <c r="AU100" s="14" t="s">
        <v>74</v>
      </c>
    </row>
    <row r="101" s="10" customFormat="1">
      <c r="A101" s="10"/>
      <c r="B101" s="202"/>
      <c r="C101" s="203"/>
      <c r="D101" s="195" t="s">
        <v>147</v>
      </c>
      <c r="E101" s="204" t="s">
        <v>21</v>
      </c>
      <c r="F101" s="205" t="s">
        <v>524</v>
      </c>
      <c r="G101" s="203"/>
      <c r="H101" s="206">
        <v>427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147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136</v>
      </c>
    </row>
    <row r="102" s="2" customFormat="1" ht="24.15" customHeight="1">
      <c r="A102" s="35"/>
      <c r="B102" s="36"/>
      <c r="C102" s="182" t="s">
        <v>162</v>
      </c>
      <c r="D102" s="182" t="s">
        <v>130</v>
      </c>
      <c r="E102" s="183" t="s">
        <v>525</v>
      </c>
      <c r="F102" s="184" t="s">
        <v>526</v>
      </c>
      <c r="G102" s="185" t="s">
        <v>239</v>
      </c>
      <c r="H102" s="186">
        <v>2467</v>
      </c>
      <c r="I102" s="187"/>
      <c r="J102" s="188">
        <f>ROUND(I102*H102,2)</f>
        <v>0</v>
      </c>
      <c r="K102" s="184" t="s">
        <v>134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135</v>
      </c>
      <c r="AT102" s="193" t="s">
        <v>130</v>
      </c>
      <c r="AU102" s="193" t="s">
        <v>74</v>
      </c>
      <c r="AY102" s="14" t="s">
        <v>136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135</v>
      </c>
      <c r="BM102" s="193" t="s">
        <v>542</v>
      </c>
    </row>
    <row r="103" s="2" customFormat="1">
      <c r="A103" s="35"/>
      <c r="B103" s="36"/>
      <c r="C103" s="37"/>
      <c r="D103" s="195" t="s">
        <v>138</v>
      </c>
      <c r="E103" s="37"/>
      <c r="F103" s="196" t="s">
        <v>528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74</v>
      </c>
    </row>
    <row r="104" s="2" customFormat="1">
      <c r="A104" s="35"/>
      <c r="B104" s="36"/>
      <c r="C104" s="37"/>
      <c r="D104" s="200" t="s">
        <v>140</v>
      </c>
      <c r="E104" s="37"/>
      <c r="F104" s="201" t="s">
        <v>529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140</v>
      </c>
      <c r="AU104" s="14" t="s">
        <v>74</v>
      </c>
    </row>
    <row r="105" s="10" customFormat="1">
      <c r="A105" s="10"/>
      <c r="B105" s="202"/>
      <c r="C105" s="203"/>
      <c r="D105" s="195" t="s">
        <v>147</v>
      </c>
      <c r="E105" s="204" t="s">
        <v>21</v>
      </c>
      <c r="F105" s="205" t="s">
        <v>530</v>
      </c>
      <c r="G105" s="203"/>
      <c r="H105" s="206">
        <v>2467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2" t="s">
        <v>147</v>
      </c>
      <c r="AU105" s="212" t="s">
        <v>74</v>
      </c>
      <c r="AV105" s="10" t="s">
        <v>83</v>
      </c>
      <c r="AW105" s="10" t="s">
        <v>36</v>
      </c>
      <c r="AX105" s="10" t="s">
        <v>81</v>
      </c>
      <c r="AY105" s="212" t="s">
        <v>136</v>
      </c>
    </row>
    <row r="106" s="2" customFormat="1" ht="16.5" customHeight="1">
      <c r="A106" s="35"/>
      <c r="B106" s="36"/>
      <c r="C106" s="182" t="s">
        <v>168</v>
      </c>
      <c r="D106" s="182" t="s">
        <v>130</v>
      </c>
      <c r="E106" s="183" t="s">
        <v>457</v>
      </c>
      <c r="F106" s="184" t="s">
        <v>458</v>
      </c>
      <c r="G106" s="185" t="s">
        <v>152</v>
      </c>
      <c r="H106" s="186">
        <v>104.76000000000001</v>
      </c>
      <c r="I106" s="187"/>
      <c r="J106" s="188">
        <f>ROUND(I106*H106,2)</f>
        <v>0</v>
      </c>
      <c r="K106" s="184" t="s">
        <v>134</v>
      </c>
      <c r="L106" s="41"/>
      <c r="M106" s="189" t="s">
        <v>21</v>
      </c>
      <c r="N106" s="190" t="s">
        <v>45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135</v>
      </c>
      <c r="AT106" s="193" t="s">
        <v>130</v>
      </c>
      <c r="AU106" s="193" t="s">
        <v>74</v>
      </c>
      <c r="AY106" s="14" t="s">
        <v>136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81</v>
      </c>
      <c r="BK106" s="194">
        <f>ROUND(I106*H106,2)</f>
        <v>0</v>
      </c>
      <c r="BL106" s="14" t="s">
        <v>135</v>
      </c>
      <c r="BM106" s="193" t="s">
        <v>543</v>
      </c>
    </row>
    <row r="107" s="2" customFormat="1">
      <c r="A107" s="35"/>
      <c r="B107" s="36"/>
      <c r="C107" s="37"/>
      <c r="D107" s="195" t="s">
        <v>138</v>
      </c>
      <c r="E107" s="37"/>
      <c r="F107" s="196" t="s">
        <v>460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138</v>
      </c>
      <c r="AU107" s="14" t="s">
        <v>74</v>
      </c>
    </row>
    <row r="108" s="2" customFormat="1">
      <c r="A108" s="35"/>
      <c r="B108" s="36"/>
      <c r="C108" s="37"/>
      <c r="D108" s="200" t="s">
        <v>140</v>
      </c>
      <c r="E108" s="37"/>
      <c r="F108" s="201" t="s">
        <v>461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140</v>
      </c>
      <c r="AU108" s="14" t="s">
        <v>74</v>
      </c>
    </row>
    <row r="109" s="10" customFormat="1">
      <c r="A109" s="10"/>
      <c r="B109" s="202"/>
      <c r="C109" s="203"/>
      <c r="D109" s="195" t="s">
        <v>147</v>
      </c>
      <c r="E109" s="204" t="s">
        <v>21</v>
      </c>
      <c r="F109" s="205" t="s">
        <v>544</v>
      </c>
      <c r="G109" s="203"/>
      <c r="H109" s="206">
        <v>104.76000000000001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2" t="s">
        <v>147</v>
      </c>
      <c r="AU109" s="212" t="s">
        <v>74</v>
      </c>
      <c r="AV109" s="10" t="s">
        <v>83</v>
      </c>
      <c r="AW109" s="10" t="s">
        <v>36</v>
      </c>
      <c r="AX109" s="10" t="s">
        <v>81</v>
      </c>
      <c r="AY109" s="212" t="s">
        <v>136</v>
      </c>
    </row>
    <row r="110" s="2" customFormat="1" ht="21.75" customHeight="1">
      <c r="A110" s="35"/>
      <c r="B110" s="36"/>
      <c r="C110" s="182" t="s">
        <v>174</v>
      </c>
      <c r="D110" s="182" t="s">
        <v>130</v>
      </c>
      <c r="E110" s="183" t="s">
        <v>464</v>
      </c>
      <c r="F110" s="184" t="s">
        <v>465</v>
      </c>
      <c r="G110" s="185" t="s">
        <v>152</v>
      </c>
      <c r="H110" s="186">
        <v>104.7</v>
      </c>
      <c r="I110" s="187"/>
      <c r="J110" s="188">
        <f>ROUND(I110*H110,2)</f>
        <v>0</v>
      </c>
      <c r="K110" s="184" t="s">
        <v>134</v>
      </c>
      <c r="L110" s="41"/>
      <c r="M110" s="189" t="s">
        <v>21</v>
      </c>
      <c r="N110" s="190" t="s">
        <v>45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135</v>
      </c>
      <c r="AT110" s="193" t="s">
        <v>130</v>
      </c>
      <c r="AU110" s="193" t="s">
        <v>74</v>
      </c>
      <c r="AY110" s="14" t="s">
        <v>136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81</v>
      </c>
      <c r="BK110" s="194">
        <f>ROUND(I110*H110,2)</f>
        <v>0</v>
      </c>
      <c r="BL110" s="14" t="s">
        <v>135</v>
      </c>
      <c r="BM110" s="193" t="s">
        <v>545</v>
      </c>
    </row>
    <row r="111" s="2" customFormat="1">
      <c r="A111" s="35"/>
      <c r="B111" s="36"/>
      <c r="C111" s="37"/>
      <c r="D111" s="195" t="s">
        <v>138</v>
      </c>
      <c r="E111" s="37"/>
      <c r="F111" s="196" t="s">
        <v>467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138</v>
      </c>
      <c r="AU111" s="14" t="s">
        <v>74</v>
      </c>
    </row>
    <row r="112" s="2" customFormat="1">
      <c r="A112" s="35"/>
      <c r="B112" s="36"/>
      <c r="C112" s="37"/>
      <c r="D112" s="200" t="s">
        <v>140</v>
      </c>
      <c r="E112" s="37"/>
      <c r="F112" s="201" t="s">
        <v>468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140</v>
      </c>
      <c r="AU112" s="14" t="s">
        <v>74</v>
      </c>
    </row>
    <row r="113" s="2" customFormat="1" ht="24.15" customHeight="1">
      <c r="A113" s="35"/>
      <c r="B113" s="36"/>
      <c r="C113" s="182" t="s">
        <v>181</v>
      </c>
      <c r="D113" s="182" t="s">
        <v>130</v>
      </c>
      <c r="E113" s="183" t="s">
        <v>470</v>
      </c>
      <c r="F113" s="184" t="s">
        <v>471</v>
      </c>
      <c r="G113" s="185" t="s">
        <v>152</v>
      </c>
      <c r="H113" s="186">
        <v>418.80000000000001</v>
      </c>
      <c r="I113" s="187"/>
      <c r="J113" s="188">
        <f>ROUND(I113*H113,2)</f>
        <v>0</v>
      </c>
      <c r="K113" s="184" t="s">
        <v>134</v>
      </c>
      <c r="L113" s="41"/>
      <c r="M113" s="189" t="s">
        <v>21</v>
      </c>
      <c r="N113" s="190" t="s">
        <v>45</v>
      </c>
      <c r="O113" s="81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3" t="s">
        <v>135</v>
      </c>
      <c r="AT113" s="193" t="s">
        <v>130</v>
      </c>
      <c r="AU113" s="193" t="s">
        <v>74</v>
      </c>
      <c r="AY113" s="14" t="s">
        <v>136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4" t="s">
        <v>81</v>
      </c>
      <c r="BK113" s="194">
        <f>ROUND(I113*H113,2)</f>
        <v>0</v>
      </c>
      <c r="BL113" s="14" t="s">
        <v>135</v>
      </c>
      <c r="BM113" s="193" t="s">
        <v>546</v>
      </c>
    </row>
    <row r="114" s="2" customFormat="1">
      <c r="A114" s="35"/>
      <c r="B114" s="36"/>
      <c r="C114" s="37"/>
      <c r="D114" s="195" t="s">
        <v>138</v>
      </c>
      <c r="E114" s="37"/>
      <c r="F114" s="196" t="s">
        <v>473</v>
      </c>
      <c r="G114" s="37"/>
      <c r="H114" s="37"/>
      <c r="I114" s="197"/>
      <c r="J114" s="37"/>
      <c r="K114" s="37"/>
      <c r="L114" s="41"/>
      <c r="M114" s="198"/>
      <c r="N114" s="199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138</v>
      </c>
      <c r="AU114" s="14" t="s">
        <v>74</v>
      </c>
    </row>
    <row r="115" s="2" customFormat="1">
      <c r="A115" s="35"/>
      <c r="B115" s="36"/>
      <c r="C115" s="37"/>
      <c r="D115" s="200" t="s">
        <v>140</v>
      </c>
      <c r="E115" s="37"/>
      <c r="F115" s="201" t="s">
        <v>474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140</v>
      </c>
      <c r="AU115" s="14" t="s">
        <v>74</v>
      </c>
    </row>
    <row r="116" s="10" customFormat="1">
      <c r="A116" s="10"/>
      <c r="B116" s="202"/>
      <c r="C116" s="203"/>
      <c r="D116" s="195" t="s">
        <v>147</v>
      </c>
      <c r="E116" s="204" t="s">
        <v>21</v>
      </c>
      <c r="F116" s="205" t="s">
        <v>547</v>
      </c>
      <c r="G116" s="203"/>
      <c r="H116" s="206">
        <v>418.80000000000001</v>
      </c>
      <c r="I116" s="207"/>
      <c r="J116" s="203"/>
      <c r="K116" s="203"/>
      <c r="L116" s="208"/>
      <c r="M116" s="238"/>
      <c r="N116" s="239"/>
      <c r="O116" s="239"/>
      <c r="P116" s="239"/>
      <c r="Q116" s="239"/>
      <c r="R116" s="239"/>
      <c r="S116" s="239"/>
      <c r="T116" s="24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2" t="s">
        <v>147</v>
      </c>
      <c r="AU116" s="212" t="s">
        <v>74</v>
      </c>
      <c r="AV116" s="10" t="s">
        <v>83</v>
      </c>
      <c r="AW116" s="10" t="s">
        <v>36</v>
      </c>
      <c r="AX116" s="10" t="s">
        <v>81</v>
      </c>
      <c r="AY116" s="212" t="s">
        <v>136</v>
      </c>
    </row>
    <row r="117" s="2" customFormat="1" ht="6.96" customHeight="1">
      <c r="A117" s="35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41"/>
      <c r="M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</sheetData>
  <sheetProtection sheet="1" autoFilter="0" formatColumns="0" formatRows="0" objects="1" scenarios="1" spinCount="100000" saltValue="WuWMXbEzcGFawA9PrViFzO4O61e1HA7H88Pec54rGzRf+2t0nLFZhNrXDkIlGw5889DLPi6JbRDQT/glEUvqoQ==" hashValue="nogIAThG860oOdMRxNpCEcEepeNU1JQX3kWzJo6+sS6y/Tnx4v5gGnX/byMC17ysrqnP01nsjwOheXfR+PjduQ==" algorithmName="SHA-512" password="CC35"/>
  <autoFilter ref="C84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11151231"/>
    <hyperlink ref="F100" r:id="rId3" display="https://podminky.urs.cz/item/CS_URS_2022_01/184911111"/>
    <hyperlink ref="F104" r:id="rId4" display="https://podminky.urs.cz/item/CS_URS_2022_01/184808211"/>
    <hyperlink ref="F108" r:id="rId5" display="https://podminky.urs.cz/item/CS_URS_2022_01/185804312"/>
    <hyperlink ref="F112" r:id="rId6" display="https://podminky.urs.cz/item/CS_URS_2022_01/185851121"/>
    <hyperlink ref="F115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1" customFormat="1" ht="12" customHeight="1">
      <c r="B8" s="17"/>
      <c r="D8" s="139" t="s">
        <v>111</v>
      </c>
      <c r="L8" s="17"/>
    </row>
    <row r="9" s="2" customFormat="1" ht="16.5" customHeight="1">
      <c r="A9" s="35"/>
      <c r="B9" s="41"/>
      <c r="C9" s="35"/>
      <c r="D9" s="35"/>
      <c r="E9" s="140" t="s">
        <v>112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500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548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9. 3. 2022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ROUND((SUM(BE85:BE120)),  2)</f>
        <v>0</v>
      </c>
      <c r="G35" s="35"/>
      <c r="H35" s="35"/>
      <c r="I35" s="154">
        <v>0.20999999999999999</v>
      </c>
      <c r="J35" s="153">
        <f>ROUND(((SUM(BE85:BE120))*I35),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ROUND((SUM(BF85:BF120)),  2)</f>
        <v>0</v>
      </c>
      <c r="G36" s="35"/>
      <c r="H36" s="35"/>
      <c r="I36" s="154">
        <v>0.14999999999999999</v>
      </c>
      <c r="J36" s="153">
        <f>ROUND(((SUM(BF85:BF120))*I36),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ROUND((SUM(BG85:BG120)),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ROUND((SUM(BH85:BH120)),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ROUND((SUM(BI85:BI120)),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PD - realizace výsadby LBC 4 a LBK 4, k.ú. Kostice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111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112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500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SO-013 - 3.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k.ú. Kostice</v>
      </c>
      <c r="G56" s="37"/>
      <c r="H56" s="37"/>
      <c r="I56" s="29" t="s">
        <v>24</v>
      </c>
      <c r="J56" s="69" t="str">
        <f>IF(J14="","",J14)</f>
        <v>9. 3. 2022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116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PD - realizace výsadby LBC 4 a LBK 4, k.ú. Kostice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111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112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500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SO-013 - 3.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k.ú. Kostice</v>
      </c>
      <c r="G79" s="37"/>
      <c r="H79" s="37"/>
      <c r="I79" s="29" t="s">
        <v>24</v>
      </c>
      <c r="J79" s="69" t="str">
        <f>IF(J14="","",J14)</f>
        <v>9. 3. 2022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59</v>
      </c>
      <c r="E84" s="174" t="s">
        <v>55</v>
      </c>
      <c r="F84" s="174" t="s">
        <v>56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21</v>
      </c>
      <c r="N84" s="90" t="s">
        <v>44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SUM(P86:P120)</f>
        <v>0</v>
      </c>
      <c r="Q85" s="93"/>
      <c r="R85" s="179">
        <f>SUM(R86:R120)</f>
        <v>0.0085400000000000007</v>
      </c>
      <c r="S85" s="93"/>
      <c r="T85" s="180">
        <f>SUM(T86:T120)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116</v>
      </c>
      <c r="BK85" s="181">
        <f>SUM(BK86:BK120)</f>
        <v>0</v>
      </c>
    </row>
    <row r="86" s="2" customFormat="1" ht="24.15" customHeight="1">
      <c r="A86" s="35"/>
      <c r="B86" s="36"/>
      <c r="C86" s="182" t="s">
        <v>81</v>
      </c>
      <c r="D86" s="182" t="s">
        <v>130</v>
      </c>
      <c r="E86" s="183" t="s">
        <v>502</v>
      </c>
      <c r="F86" s="184" t="s">
        <v>503</v>
      </c>
      <c r="G86" s="185" t="s">
        <v>504</v>
      </c>
      <c r="H86" s="186">
        <v>1.9019999999999999</v>
      </c>
      <c r="I86" s="187"/>
      <c r="J86" s="188">
        <f>ROUND(I86*H86,2)</f>
        <v>0</v>
      </c>
      <c r="K86" s="184" t="s">
        <v>134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135</v>
      </c>
      <c r="AT86" s="193" t="s">
        <v>130</v>
      </c>
      <c r="AU86" s="193" t="s">
        <v>74</v>
      </c>
      <c r="AY86" s="14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135</v>
      </c>
      <c r="BM86" s="193" t="s">
        <v>549</v>
      </c>
    </row>
    <row r="87" s="2" customFormat="1">
      <c r="A87" s="35"/>
      <c r="B87" s="36"/>
      <c r="C87" s="37"/>
      <c r="D87" s="195" t="s">
        <v>138</v>
      </c>
      <c r="E87" s="37"/>
      <c r="F87" s="196" t="s">
        <v>506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138</v>
      </c>
      <c r="AU87" s="14" t="s">
        <v>74</v>
      </c>
    </row>
    <row r="88" s="2" customFormat="1">
      <c r="A88" s="35"/>
      <c r="B88" s="36"/>
      <c r="C88" s="37"/>
      <c r="D88" s="200" t="s">
        <v>140</v>
      </c>
      <c r="E88" s="37"/>
      <c r="F88" s="201" t="s">
        <v>507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140</v>
      </c>
      <c r="AU88" s="14" t="s">
        <v>74</v>
      </c>
    </row>
    <row r="89" s="10" customFormat="1">
      <c r="A89" s="10"/>
      <c r="B89" s="202"/>
      <c r="C89" s="203"/>
      <c r="D89" s="195" t="s">
        <v>147</v>
      </c>
      <c r="E89" s="204" t="s">
        <v>21</v>
      </c>
      <c r="F89" s="205" t="s">
        <v>538</v>
      </c>
      <c r="G89" s="203"/>
      <c r="H89" s="206">
        <v>1.9019999999999999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147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136</v>
      </c>
    </row>
    <row r="90" s="2" customFormat="1" ht="24.15" customHeight="1">
      <c r="A90" s="35"/>
      <c r="B90" s="36"/>
      <c r="C90" s="182" t="s">
        <v>83</v>
      </c>
      <c r="D90" s="182" t="s">
        <v>130</v>
      </c>
      <c r="E90" s="183" t="s">
        <v>224</v>
      </c>
      <c r="F90" s="184" t="s">
        <v>225</v>
      </c>
      <c r="G90" s="185" t="s">
        <v>133</v>
      </c>
      <c r="H90" s="186">
        <v>19070</v>
      </c>
      <c r="I90" s="187"/>
      <c r="J90" s="188">
        <f>ROUND(I90*H90,2)</f>
        <v>0</v>
      </c>
      <c r="K90" s="184" t="s">
        <v>134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135</v>
      </c>
      <c r="AT90" s="193" t="s">
        <v>130</v>
      </c>
      <c r="AU90" s="193" t="s">
        <v>74</v>
      </c>
      <c r="AY90" s="14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135</v>
      </c>
      <c r="BM90" s="193" t="s">
        <v>550</v>
      </c>
    </row>
    <row r="91" s="2" customFormat="1">
      <c r="A91" s="35"/>
      <c r="B91" s="36"/>
      <c r="C91" s="37"/>
      <c r="D91" s="195" t="s">
        <v>138</v>
      </c>
      <c r="E91" s="37"/>
      <c r="F91" s="196" t="s">
        <v>227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138</v>
      </c>
      <c r="AU91" s="14" t="s">
        <v>74</v>
      </c>
    </row>
    <row r="92" s="2" customFormat="1">
      <c r="A92" s="35"/>
      <c r="B92" s="36"/>
      <c r="C92" s="37"/>
      <c r="D92" s="200" t="s">
        <v>140</v>
      </c>
      <c r="E92" s="37"/>
      <c r="F92" s="201" t="s">
        <v>228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140</v>
      </c>
      <c r="AU92" s="14" t="s">
        <v>74</v>
      </c>
    </row>
    <row r="93" s="10" customFormat="1">
      <c r="A93" s="10"/>
      <c r="B93" s="202"/>
      <c r="C93" s="203"/>
      <c r="D93" s="195" t="s">
        <v>147</v>
      </c>
      <c r="E93" s="204" t="s">
        <v>21</v>
      </c>
      <c r="F93" s="205" t="s">
        <v>510</v>
      </c>
      <c r="G93" s="203"/>
      <c r="H93" s="206">
        <v>19070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147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136</v>
      </c>
    </row>
    <row r="94" s="2" customFormat="1" ht="16.5" customHeight="1">
      <c r="A94" s="35"/>
      <c r="B94" s="36"/>
      <c r="C94" s="182" t="s">
        <v>149</v>
      </c>
      <c r="D94" s="182" t="s">
        <v>130</v>
      </c>
      <c r="E94" s="183" t="s">
        <v>230</v>
      </c>
      <c r="F94" s="184" t="s">
        <v>231</v>
      </c>
      <c r="G94" s="185" t="s">
        <v>232</v>
      </c>
      <c r="H94" s="186">
        <v>1.907</v>
      </c>
      <c r="I94" s="187"/>
      <c r="J94" s="188">
        <f>ROUND(I94*H94,2)</f>
        <v>0</v>
      </c>
      <c r="K94" s="184" t="s">
        <v>21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135</v>
      </c>
      <c r="AT94" s="193" t="s">
        <v>130</v>
      </c>
      <c r="AU94" s="193" t="s">
        <v>74</v>
      </c>
      <c r="AY94" s="14" t="s">
        <v>136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135</v>
      </c>
      <c r="BM94" s="193" t="s">
        <v>551</v>
      </c>
    </row>
    <row r="95" s="2" customFormat="1">
      <c r="A95" s="35"/>
      <c r="B95" s="36"/>
      <c r="C95" s="37"/>
      <c r="D95" s="195" t="s">
        <v>138</v>
      </c>
      <c r="E95" s="37"/>
      <c r="F95" s="196" t="s">
        <v>231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74</v>
      </c>
    </row>
    <row r="96" s="10" customFormat="1">
      <c r="A96" s="10"/>
      <c r="B96" s="202"/>
      <c r="C96" s="203"/>
      <c r="D96" s="195" t="s">
        <v>147</v>
      </c>
      <c r="E96" s="204" t="s">
        <v>21</v>
      </c>
      <c r="F96" s="205" t="s">
        <v>512</v>
      </c>
      <c r="G96" s="203"/>
      <c r="H96" s="206">
        <v>1.907</v>
      </c>
      <c r="I96" s="207"/>
      <c r="J96" s="203"/>
      <c r="K96" s="203"/>
      <c r="L96" s="208"/>
      <c r="M96" s="209"/>
      <c r="N96" s="210"/>
      <c r="O96" s="210"/>
      <c r="P96" s="210"/>
      <c r="Q96" s="210"/>
      <c r="R96" s="210"/>
      <c r="S96" s="210"/>
      <c r="T96" s="211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2" t="s">
        <v>147</v>
      </c>
      <c r="AU96" s="212" t="s">
        <v>74</v>
      </c>
      <c r="AV96" s="10" t="s">
        <v>83</v>
      </c>
      <c r="AW96" s="10" t="s">
        <v>36</v>
      </c>
      <c r="AX96" s="10" t="s">
        <v>74</v>
      </c>
      <c r="AY96" s="212" t="s">
        <v>136</v>
      </c>
    </row>
    <row r="97" s="11" customFormat="1">
      <c r="A97" s="11"/>
      <c r="B97" s="223"/>
      <c r="C97" s="224"/>
      <c r="D97" s="195" t="s">
        <v>147</v>
      </c>
      <c r="E97" s="225" t="s">
        <v>21</v>
      </c>
      <c r="F97" s="226" t="s">
        <v>235</v>
      </c>
      <c r="G97" s="224"/>
      <c r="H97" s="227">
        <v>1.907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147</v>
      </c>
      <c r="AU97" s="233" t="s">
        <v>74</v>
      </c>
      <c r="AV97" s="11" t="s">
        <v>135</v>
      </c>
      <c r="AW97" s="11" t="s">
        <v>36</v>
      </c>
      <c r="AX97" s="11" t="s">
        <v>81</v>
      </c>
      <c r="AY97" s="233" t="s">
        <v>136</v>
      </c>
    </row>
    <row r="98" s="2" customFormat="1" ht="16.5" customHeight="1">
      <c r="A98" s="35"/>
      <c r="B98" s="36"/>
      <c r="C98" s="182" t="s">
        <v>135</v>
      </c>
      <c r="D98" s="182" t="s">
        <v>130</v>
      </c>
      <c r="E98" s="183" t="s">
        <v>519</v>
      </c>
      <c r="F98" s="184" t="s">
        <v>520</v>
      </c>
      <c r="G98" s="185" t="s">
        <v>239</v>
      </c>
      <c r="H98" s="186">
        <v>427</v>
      </c>
      <c r="I98" s="187"/>
      <c r="J98" s="188">
        <f>ROUND(I98*H98,2)</f>
        <v>0</v>
      </c>
      <c r="K98" s="184" t="s">
        <v>134</v>
      </c>
      <c r="L98" s="41"/>
      <c r="M98" s="189" t="s">
        <v>21</v>
      </c>
      <c r="N98" s="190" t="s">
        <v>45</v>
      </c>
      <c r="O98" s="81"/>
      <c r="P98" s="191">
        <f>O98*H98</f>
        <v>0</v>
      </c>
      <c r="Q98" s="191">
        <v>2.0000000000000002E-05</v>
      </c>
      <c r="R98" s="191">
        <f>Q98*H98</f>
        <v>0.0085400000000000007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135</v>
      </c>
      <c r="AT98" s="193" t="s">
        <v>130</v>
      </c>
      <c r="AU98" s="193" t="s">
        <v>74</v>
      </c>
      <c r="AY98" s="14" t="s">
        <v>136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81</v>
      </c>
      <c r="BK98" s="194">
        <f>ROUND(I98*H98,2)</f>
        <v>0</v>
      </c>
      <c r="BL98" s="14" t="s">
        <v>135</v>
      </c>
      <c r="BM98" s="193" t="s">
        <v>552</v>
      </c>
    </row>
    <row r="99" s="2" customFormat="1">
      <c r="A99" s="35"/>
      <c r="B99" s="36"/>
      <c r="C99" s="37"/>
      <c r="D99" s="195" t="s">
        <v>138</v>
      </c>
      <c r="E99" s="37"/>
      <c r="F99" s="196" t="s">
        <v>522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138</v>
      </c>
      <c r="AU99" s="14" t="s">
        <v>74</v>
      </c>
    </row>
    <row r="100" s="2" customFormat="1">
      <c r="A100" s="35"/>
      <c r="B100" s="36"/>
      <c r="C100" s="37"/>
      <c r="D100" s="200" t="s">
        <v>140</v>
      </c>
      <c r="E100" s="37"/>
      <c r="F100" s="201" t="s">
        <v>523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140</v>
      </c>
      <c r="AU100" s="14" t="s">
        <v>74</v>
      </c>
    </row>
    <row r="101" s="10" customFormat="1">
      <c r="A101" s="10"/>
      <c r="B101" s="202"/>
      <c r="C101" s="203"/>
      <c r="D101" s="195" t="s">
        <v>147</v>
      </c>
      <c r="E101" s="204" t="s">
        <v>21</v>
      </c>
      <c r="F101" s="205" t="s">
        <v>524</v>
      </c>
      <c r="G101" s="203"/>
      <c r="H101" s="206">
        <v>427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147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136</v>
      </c>
    </row>
    <row r="102" s="2" customFormat="1" ht="24.15" customHeight="1">
      <c r="A102" s="35"/>
      <c r="B102" s="36"/>
      <c r="C102" s="182" t="s">
        <v>162</v>
      </c>
      <c r="D102" s="182" t="s">
        <v>130</v>
      </c>
      <c r="E102" s="183" t="s">
        <v>525</v>
      </c>
      <c r="F102" s="184" t="s">
        <v>526</v>
      </c>
      <c r="G102" s="185" t="s">
        <v>239</v>
      </c>
      <c r="H102" s="186">
        <v>2467</v>
      </c>
      <c r="I102" s="187"/>
      <c r="J102" s="188">
        <f>ROUND(I102*H102,2)</f>
        <v>0</v>
      </c>
      <c r="K102" s="184" t="s">
        <v>134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135</v>
      </c>
      <c r="AT102" s="193" t="s">
        <v>130</v>
      </c>
      <c r="AU102" s="193" t="s">
        <v>74</v>
      </c>
      <c r="AY102" s="14" t="s">
        <v>136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135</v>
      </c>
      <c r="BM102" s="193" t="s">
        <v>553</v>
      </c>
    </row>
    <row r="103" s="2" customFormat="1">
      <c r="A103" s="35"/>
      <c r="B103" s="36"/>
      <c r="C103" s="37"/>
      <c r="D103" s="195" t="s">
        <v>138</v>
      </c>
      <c r="E103" s="37"/>
      <c r="F103" s="196" t="s">
        <v>528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74</v>
      </c>
    </row>
    <row r="104" s="2" customFormat="1">
      <c r="A104" s="35"/>
      <c r="B104" s="36"/>
      <c r="C104" s="37"/>
      <c r="D104" s="200" t="s">
        <v>140</v>
      </c>
      <c r="E104" s="37"/>
      <c r="F104" s="201" t="s">
        <v>529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140</v>
      </c>
      <c r="AU104" s="14" t="s">
        <v>74</v>
      </c>
    </row>
    <row r="105" s="10" customFormat="1">
      <c r="A105" s="10"/>
      <c r="B105" s="202"/>
      <c r="C105" s="203"/>
      <c r="D105" s="195" t="s">
        <v>147</v>
      </c>
      <c r="E105" s="204" t="s">
        <v>21</v>
      </c>
      <c r="F105" s="205" t="s">
        <v>530</v>
      </c>
      <c r="G105" s="203"/>
      <c r="H105" s="206">
        <v>2467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2" t="s">
        <v>147</v>
      </c>
      <c r="AU105" s="212" t="s">
        <v>74</v>
      </c>
      <c r="AV105" s="10" t="s">
        <v>83</v>
      </c>
      <c r="AW105" s="10" t="s">
        <v>36</v>
      </c>
      <c r="AX105" s="10" t="s">
        <v>81</v>
      </c>
      <c r="AY105" s="212" t="s">
        <v>136</v>
      </c>
    </row>
    <row r="106" s="2" customFormat="1" ht="16.5" customHeight="1">
      <c r="A106" s="35"/>
      <c r="B106" s="36"/>
      <c r="C106" s="182" t="s">
        <v>168</v>
      </c>
      <c r="D106" s="182" t="s">
        <v>130</v>
      </c>
      <c r="E106" s="183" t="s">
        <v>457</v>
      </c>
      <c r="F106" s="184" t="s">
        <v>458</v>
      </c>
      <c r="G106" s="185" t="s">
        <v>152</v>
      </c>
      <c r="H106" s="186">
        <v>34.920000000000002</v>
      </c>
      <c r="I106" s="187"/>
      <c r="J106" s="188">
        <f>ROUND(I106*H106,2)</f>
        <v>0</v>
      </c>
      <c r="K106" s="184" t="s">
        <v>134</v>
      </c>
      <c r="L106" s="41"/>
      <c r="M106" s="189" t="s">
        <v>21</v>
      </c>
      <c r="N106" s="190" t="s">
        <v>45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135</v>
      </c>
      <c r="AT106" s="193" t="s">
        <v>130</v>
      </c>
      <c r="AU106" s="193" t="s">
        <v>74</v>
      </c>
      <c r="AY106" s="14" t="s">
        <v>136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81</v>
      </c>
      <c r="BK106" s="194">
        <f>ROUND(I106*H106,2)</f>
        <v>0</v>
      </c>
      <c r="BL106" s="14" t="s">
        <v>135</v>
      </c>
      <c r="BM106" s="193" t="s">
        <v>554</v>
      </c>
    </row>
    <row r="107" s="2" customFormat="1">
      <c r="A107" s="35"/>
      <c r="B107" s="36"/>
      <c r="C107" s="37"/>
      <c r="D107" s="195" t="s">
        <v>138</v>
      </c>
      <c r="E107" s="37"/>
      <c r="F107" s="196" t="s">
        <v>460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138</v>
      </c>
      <c r="AU107" s="14" t="s">
        <v>74</v>
      </c>
    </row>
    <row r="108" s="2" customFormat="1">
      <c r="A108" s="35"/>
      <c r="B108" s="36"/>
      <c r="C108" s="37"/>
      <c r="D108" s="200" t="s">
        <v>140</v>
      </c>
      <c r="E108" s="37"/>
      <c r="F108" s="201" t="s">
        <v>461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140</v>
      </c>
      <c r="AU108" s="14" t="s">
        <v>74</v>
      </c>
    </row>
    <row r="109" s="10" customFormat="1">
      <c r="A109" s="10"/>
      <c r="B109" s="202"/>
      <c r="C109" s="203"/>
      <c r="D109" s="195" t="s">
        <v>147</v>
      </c>
      <c r="E109" s="204" t="s">
        <v>21</v>
      </c>
      <c r="F109" s="205" t="s">
        <v>462</v>
      </c>
      <c r="G109" s="203"/>
      <c r="H109" s="206">
        <v>34.920000000000002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2" t="s">
        <v>147</v>
      </c>
      <c r="AU109" s="212" t="s">
        <v>74</v>
      </c>
      <c r="AV109" s="10" t="s">
        <v>83</v>
      </c>
      <c r="AW109" s="10" t="s">
        <v>36</v>
      </c>
      <c r="AX109" s="10" t="s">
        <v>81</v>
      </c>
      <c r="AY109" s="212" t="s">
        <v>136</v>
      </c>
    </row>
    <row r="110" s="2" customFormat="1" ht="21.75" customHeight="1">
      <c r="A110" s="35"/>
      <c r="B110" s="36"/>
      <c r="C110" s="182" t="s">
        <v>174</v>
      </c>
      <c r="D110" s="182" t="s">
        <v>130</v>
      </c>
      <c r="E110" s="183" t="s">
        <v>464</v>
      </c>
      <c r="F110" s="184" t="s">
        <v>465</v>
      </c>
      <c r="G110" s="185" t="s">
        <v>152</v>
      </c>
      <c r="H110" s="186">
        <v>34.920000000000002</v>
      </c>
      <c r="I110" s="187"/>
      <c r="J110" s="188">
        <f>ROUND(I110*H110,2)</f>
        <v>0</v>
      </c>
      <c r="K110" s="184" t="s">
        <v>134</v>
      </c>
      <c r="L110" s="41"/>
      <c r="M110" s="189" t="s">
        <v>21</v>
      </c>
      <c r="N110" s="190" t="s">
        <v>45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135</v>
      </c>
      <c r="AT110" s="193" t="s">
        <v>130</v>
      </c>
      <c r="AU110" s="193" t="s">
        <v>74</v>
      </c>
      <c r="AY110" s="14" t="s">
        <v>136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81</v>
      </c>
      <c r="BK110" s="194">
        <f>ROUND(I110*H110,2)</f>
        <v>0</v>
      </c>
      <c r="BL110" s="14" t="s">
        <v>135</v>
      </c>
      <c r="BM110" s="193" t="s">
        <v>555</v>
      </c>
    </row>
    <row r="111" s="2" customFormat="1">
      <c r="A111" s="35"/>
      <c r="B111" s="36"/>
      <c r="C111" s="37"/>
      <c r="D111" s="195" t="s">
        <v>138</v>
      </c>
      <c r="E111" s="37"/>
      <c r="F111" s="196" t="s">
        <v>467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138</v>
      </c>
      <c r="AU111" s="14" t="s">
        <v>74</v>
      </c>
    </row>
    <row r="112" s="2" customFormat="1">
      <c r="A112" s="35"/>
      <c r="B112" s="36"/>
      <c r="C112" s="37"/>
      <c r="D112" s="200" t="s">
        <v>140</v>
      </c>
      <c r="E112" s="37"/>
      <c r="F112" s="201" t="s">
        <v>468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140</v>
      </c>
      <c r="AU112" s="14" t="s">
        <v>74</v>
      </c>
    </row>
    <row r="113" s="2" customFormat="1" ht="24.15" customHeight="1">
      <c r="A113" s="35"/>
      <c r="B113" s="36"/>
      <c r="C113" s="182" t="s">
        <v>181</v>
      </c>
      <c r="D113" s="182" t="s">
        <v>130</v>
      </c>
      <c r="E113" s="183" t="s">
        <v>470</v>
      </c>
      <c r="F113" s="184" t="s">
        <v>471</v>
      </c>
      <c r="G113" s="185" t="s">
        <v>152</v>
      </c>
      <c r="H113" s="186">
        <v>139.68000000000001</v>
      </c>
      <c r="I113" s="187"/>
      <c r="J113" s="188">
        <f>ROUND(I113*H113,2)</f>
        <v>0</v>
      </c>
      <c r="K113" s="184" t="s">
        <v>134</v>
      </c>
      <c r="L113" s="41"/>
      <c r="M113" s="189" t="s">
        <v>21</v>
      </c>
      <c r="N113" s="190" t="s">
        <v>45</v>
      </c>
      <c r="O113" s="81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3" t="s">
        <v>135</v>
      </c>
      <c r="AT113" s="193" t="s">
        <v>130</v>
      </c>
      <c r="AU113" s="193" t="s">
        <v>74</v>
      </c>
      <c r="AY113" s="14" t="s">
        <v>136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4" t="s">
        <v>81</v>
      </c>
      <c r="BK113" s="194">
        <f>ROUND(I113*H113,2)</f>
        <v>0</v>
      </c>
      <c r="BL113" s="14" t="s">
        <v>135</v>
      </c>
      <c r="BM113" s="193" t="s">
        <v>556</v>
      </c>
    </row>
    <row r="114" s="2" customFormat="1">
      <c r="A114" s="35"/>
      <c r="B114" s="36"/>
      <c r="C114" s="37"/>
      <c r="D114" s="195" t="s">
        <v>138</v>
      </c>
      <c r="E114" s="37"/>
      <c r="F114" s="196" t="s">
        <v>473</v>
      </c>
      <c r="G114" s="37"/>
      <c r="H114" s="37"/>
      <c r="I114" s="197"/>
      <c r="J114" s="37"/>
      <c r="K114" s="37"/>
      <c r="L114" s="41"/>
      <c r="M114" s="198"/>
      <c r="N114" s="199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138</v>
      </c>
      <c r="AU114" s="14" t="s">
        <v>74</v>
      </c>
    </row>
    <row r="115" s="2" customFormat="1">
      <c r="A115" s="35"/>
      <c r="B115" s="36"/>
      <c r="C115" s="37"/>
      <c r="D115" s="200" t="s">
        <v>140</v>
      </c>
      <c r="E115" s="37"/>
      <c r="F115" s="201" t="s">
        <v>474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140</v>
      </c>
      <c r="AU115" s="14" t="s">
        <v>74</v>
      </c>
    </row>
    <row r="116" s="10" customFormat="1">
      <c r="A116" s="10"/>
      <c r="B116" s="202"/>
      <c r="C116" s="203"/>
      <c r="D116" s="195" t="s">
        <v>147</v>
      </c>
      <c r="E116" s="204" t="s">
        <v>21</v>
      </c>
      <c r="F116" s="205" t="s">
        <v>475</v>
      </c>
      <c r="G116" s="203"/>
      <c r="H116" s="206">
        <v>139.68000000000001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2" t="s">
        <v>147</v>
      </c>
      <c r="AU116" s="212" t="s">
        <v>74</v>
      </c>
      <c r="AV116" s="10" t="s">
        <v>83</v>
      </c>
      <c r="AW116" s="10" t="s">
        <v>36</v>
      </c>
      <c r="AX116" s="10" t="s">
        <v>81</v>
      </c>
      <c r="AY116" s="212" t="s">
        <v>136</v>
      </c>
    </row>
    <row r="117" s="2" customFormat="1" ht="21.75" customHeight="1">
      <c r="A117" s="35"/>
      <c r="B117" s="36"/>
      <c r="C117" s="182" t="s">
        <v>187</v>
      </c>
      <c r="D117" s="182" t="s">
        <v>130</v>
      </c>
      <c r="E117" s="183" t="s">
        <v>557</v>
      </c>
      <c r="F117" s="184" t="s">
        <v>558</v>
      </c>
      <c r="G117" s="185" t="s">
        <v>239</v>
      </c>
      <c r="H117" s="186">
        <v>57</v>
      </c>
      <c r="I117" s="187"/>
      <c r="J117" s="188">
        <f>ROUND(I117*H117,2)</f>
        <v>0</v>
      </c>
      <c r="K117" s="184" t="s">
        <v>134</v>
      </c>
      <c r="L117" s="41"/>
      <c r="M117" s="189" t="s">
        <v>21</v>
      </c>
      <c r="N117" s="190" t="s">
        <v>45</v>
      </c>
      <c r="O117" s="81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3" t="s">
        <v>135</v>
      </c>
      <c r="AT117" s="193" t="s">
        <v>130</v>
      </c>
      <c r="AU117" s="193" t="s">
        <v>74</v>
      </c>
      <c r="AY117" s="14" t="s">
        <v>136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4" t="s">
        <v>81</v>
      </c>
      <c r="BK117" s="194">
        <f>ROUND(I117*H117,2)</f>
        <v>0</v>
      </c>
      <c r="BL117" s="14" t="s">
        <v>135</v>
      </c>
      <c r="BM117" s="193" t="s">
        <v>559</v>
      </c>
    </row>
    <row r="118" s="2" customFormat="1">
      <c r="A118" s="35"/>
      <c r="B118" s="36"/>
      <c r="C118" s="37"/>
      <c r="D118" s="195" t="s">
        <v>138</v>
      </c>
      <c r="E118" s="37"/>
      <c r="F118" s="196" t="s">
        <v>560</v>
      </c>
      <c r="G118" s="37"/>
      <c r="H118" s="37"/>
      <c r="I118" s="197"/>
      <c r="J118" s="37"/>
      <c r="K118" s="37"/>
      <c r="L118" s="41"/>
      <c r="M118" s="198"/>
      <c r="N118" s="199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138</v>
      </c>
      <c r="AU118" s="14" t="s">
        <v>74</v>
      </c>
    </row>
    <row r="119" s="2" customFormat="1">
      <c r="A119" s="35"/>
      <c r="B119" s="36"/>
      <c r="C119" s="37"/>
      <c r="D119" s="200" t="s">
        <v>140</v>
      </c>
      <c r="E119" s="37"/>
      <c r="F119" s="201" t="s">
        <v>561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140</v>
      </c>
      <c r="AU119" s="14" t="s">
        <v>74</v>
      </c>
    </row>
    <row r="120" s="10" customFormat="1">
      <c r="A120" s="10"/>
      <c r="B120" s="202"/>
      <c r="C120" s="203"/>
      <c r="D120" s="195" t="s">
        <v>147</v>
      </c>
      <c r="E120" s="204" t="s">
        <v>21</v>
      </c>
      <c r="F120" s="205" t="s">
        <v>437</v>
      </c>
      <c r="G120" s="203"/>
      <c r="H120" s="206">
        <v>57</v>
      </c>
      <c r="I120" s="207"/>
      <c r="J120" s="203"/>
      <c r="K120" s="203"/>
      <c r="L120" s="208"/>
      <c r="M120" s="238"/>
      <c r="N120" s="239"/>
      <c r="O120" s="239"/>
      <c r="P120" s="239"/>
      <c r="Q120" s="239"/>
      <c r="R120" s="239"/>
      <c r="S120" s="239"/>
      <c r="T120" s="24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2" t="s">
        <v>147</v>
      </c>
      <c r="AU120" s="212" t="s">
        <v>74</v>
      </c>
      <c r="AV120" s="10" t="s">
        <v>83</v>
      </c>
      <c r="AW120" s="10" t="s">
        <v>36</v>
      </c>
      <c r="AX120" s="10" t="s">
        <v>81</v>
      </c>
      <c r="AY120" s="212" t="s">
        <v>136</v>
      </c>
    </row>
    <row r="121" s="2" customFormat="1" ht="6.96" customHeight="1">
      <c r="A121" s="35"/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41"/>
      <c r="M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</sheetData>
  <sheetProtection sheet="1" autoFilter="0" formatColumns="0" formatRows="0" objects="1" scenarios="1" spinCount="100000" saltValue="TKDQmoJbwY4k4HP5069/dEnzYnOp2nsagLol2A03DycKdBx+NfVMXkrPSI3t0T/WipydIzizBKi+WVcZerQW/Q==" hashValue="3qoA6v4RUPHag/JxThOEiQ5Nnkify45KMA9o0UIYbHvGv4tDZ5dFiffNpiZ1N3Rq0YOcOZu59zQPVi3s6U01sg==" algorithmName="SHA-512" password="CC35"/>
  <autoFilter ref="C84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11151231"/>
    <hyperlink ref="F100" r:id="rId3" display="https://podminky.urs.cz/item/CS_URS_2022_01/184911111"/>
    <hyperlink ref="F104" r:id="rId4" display="https://podminky.urs.cz/item/CS_URS_2022_01/184808211"/>
    <hyperlink ref="F108" r:id="rId5" display="https://podminky.urs.cz/item/CS_URS_2022_01/185804312"/>
    <hyperlink ref="F112" r:id="rId6" display="https://podminky.urs.cz/item/CS_URS_2022_01/185851121"/>
    <hyperlink ref="F115" r:id="rId7" display="https://podminky.urs.cz/item/CS_URS_2022_01/185851129"/>
    <hyperlink ref="F119" r:id="rId8" display="https://podminky.urs.cz/item/CS_URS_2022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1" customFormat="1" ht="12" customHeight="1">
      <c r="B8" s="17"/>
      <c r="D8" s="139" t="s">
        <v>111</v>
      </c>
      <c r="L8" s="17"/>
    </row>
    <row r="9" s="2" customFormat="1" ht="16.5" customHeight="1">
      <c r="A9" s="35"/>
      <c r="B9" s="41"/>
      <c r="C9" s="35"/>
      <c r="D9" s="35"/>
      <c r="E9" s="140" t="s">
        <v>112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500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562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9. 3. 2022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ROUND((SUM(BE85:BE110)),  2)</f>
        <v>0</v>
      </c>
      <c r="G35" s="35"/>
      <c r="H35" s="35"/>
      <c r="I35" s="154">
        <v>0.20999999999999999</v>
      </c>
      <c r="J35" s="153">
        <f>ROUND(((SUM(BE85:BE110))*I35),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ROUND((SUM(BF85:BF110)),  2)</f>
        <v>0</v>
      </c>
      <c r="G36" s="35"/>
      <c r="H36" s="35"/>
      <c r="I36" s="154">
        <v>0.14999999999999999</v>
      </c>
      <c r="J36" s="153">
        <f>ROUND(((SUM(BF85:BF110))*I36),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ROUND((SUM(BG85:BG110)),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ROUND((SUM(BH85:BH110)),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ROUND((SUM(BI85:BI110)),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PD - realizace výsadby LBC 4 a LBK 4, k.ú. Kostice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111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112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500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VRN - vedlejší rozpočtové náklady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k.ú. Kostice</v>
      </c>
      <c r="G56" s="37"/>
      <c r="H56" s="37"/>
      <c r="I56" s="29" t="s">
        <v>24</v>
      </c>
      <c r="J56" s="69" t="str">
        <f>IF(J14="","",J14)</f>
        <v>9. 3. 2022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116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PD - realizace výsadby LBC 4 a LBK 4, k.ú. Kostice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111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112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500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VRN - vedlejší rozpočtové náklady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k.ú. Kostice</v>
      </c>
      <c r="G79" s="37"/>
      <c r="H79" s="37"/>
      <c r="I79" s="29" t="s">
        <v>24</v>
      </c>
      <c r="J79" s="69" t="str">
        <f>IF(J14="","",J14)</f>
        <v>9. 3. 2022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59</v>
      </c>
      <c r="E84" s="174" t="s">
        <v>55</v>
      </c>
      <c r="F84" s="174" t="s">
        <v>56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21</v>
      </c>
      <c r="N84" s="90" t="s">
        <v>44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SUM(P86:P110)</f>
        <v>0</v>
      </c>
      <c r="Q85" s="93"/>
      <c r="R85" s="179">
        <f>SUM(R86:R110)</f>
        <v>0</v>
      </c>
      <c r="S85" s="93"/>
      <c r="T85" s="180">
        <f>SUM(T86:T110)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116</v>
      </c>
      <c r="BK85" s="181">
        <f>SUM(BK86:BK110)</f>
        <v>0</v>
      </c>
    </row>
    <row r="86" s="2" customFormat="1" ht="16.5" customHeight="1">
      <c r="A86" s="35"/>
      <c r="B86" s="36"/>
      <c r="C86" s="182" t="s">
        <v>81</v>
      </c>
      <c r="D86" s="182" t="s">
        <v>130</v>
      </c>
      <c r="E86" s="183" t="s">
        <v>563</v>
      </c>
      <c r="F86" s="184" t="s">
        <v>564</v>
      </c>
      <c r="G86" s="185" t="s">
        <v>565</v>
      </c>
      <c r="H86" s="186">
        <v>1</v>
      </c>
      <c r="I86" s="187"/>
      <c r="J86" s="188">
        <f>ROUND(I86*H86,2)</f>
        <v>0</v>
      </c>
      <c r="K86" s="184" t="s">
        <v>134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566</v>
      </c>
      <c r="AT86" s="193" t="s">
        <v>130</v>
      </c>
      <c r="AU86" s="193" t="s">
        <v>74</v>
      </c>
      <c r="AY86" s="14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566</v>
      </c>
      <c r="BM86" s="193" t="s">
        <v>567</v>
      </c>
    </row>
    <row r="87" s="2" customFormat="1">
      <c r="A87" s="35"/>
      <c r="B87" s="36"/>
      <c r="C87" s="37"/>
      <c r="D87" s="195" t="s">
        <v>138</v>
      </c>
      <c r="E87" s="37"/>
      <c r="F87" s="196" t="s">
        <v>564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138</v>
      </c>
      <c r="AU87" s="14" t="s">
        <v>74</v>
      </c>
    </row>
    <row r="88" s="2" customFormat="1">
      <c r="A88" s="35"/>
      <c r="B88" s="36"/>
      <c r="C88" s="37"/>
      <c r="D88" s="200" t="s">
        <v>140</v>
      </c>
      <c r="E88" s="37"/>
      <c r="F88" s="201" t="s">
        <v>568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140</v>
      </c>
      <c r="AU88" s="14" t="s">
        <v>74</v>
      </c>
    </row>
    <row r="89" s="10" customFormat="1">
      <c r="A89" s="10"/>
      <c r="B89" s="202"/>
      <c r="C89" s="203"/>
      <c r="D89" s="195" t="s">
        <v>147</v>
      </c>
      <c r="E89" s="204" t="s">
        <v>21</v>
      </c>
      <c r="F89" s="205" t="s">
        <v>569</v>
      </c>
      <c r="G89" s="203"/>
      <c r="H89" s="206">
        <v>1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147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136</v>
      </c>
    </row>
    <row r="90" s="2" customFormat="1" ht="16.5" customHeight="1">
      <c r="A90" s="35"/>
      <c r="B90" s="36"/>
      <c r="C90" s="182" t="s">
        <v>83</v>
      </c>
      <c r="D90" s="182" t="s">
        <v>130</v>
      </c>
      <c r="E90" s="183" t="s">
        <v>570</v>
      </c>
      <c r="F90" s="184" t="s">
        <v>571</v>
      </c>
      <c r="G90" s="185" t="s">
        <v>572</v>
      </c>
      <c r="H90" s="186">
        <v>1</v>
      </c>
      <c r="I90" s="187"/>
      <c r="J90" s="188">
        <f>ROUND(I90*H90,2)</f>
        <v>0</v>
      </c>
      <c r="K90" s="184" t="s">
        <v>134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566</v>
      </c>
      <c r="AT90" s="193" t="s">
        <v>130</v>
      </c>
      <c r="AU90" s="193" t="s">
        <v>74</v>
      </c>
      <c r="AY90" s="14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566</v>
      </c>
      <c r="BM90" s="193" t="s">
        <v>573</v>
      </c>
    </row>
    <row r="91" s="2" customFormat="1">
      <c r="A91" s="35"/>
      <c r="B91" s="36"/>
      <c r="C91" s="37"/>
      <c r="D91" s="195" t="s">
        <v>138</v>
      </c>
      <c r="E91" s="37"/>
      <c r="F91" s="196" t="s">
        <v>571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138</v>
      </c>
      <c r="AU91" s="14" t="s">
        <v>74</v>
      </c>
    </row>
    <row r="92" s="2" customFormat="1">
      <c r="A92" s="35"/>
      <c r="B92" s="36"/>
      <c r="C92" s="37"/>
      <c r="D92" s="200" t="s">
        <v>140</v>
      </c>
      <c r="E92" s="37"/>
      <c r="F92" s="201" t="s">
        <v>574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140</v>
      </c>
      <c r="AU92" s="14" t="s">
        <v>74</v>
      </c>
    </row>
    <row r="93" s="10" customFormat="1">
      <c r="A93" s="10"/>
      <c r="B93" s="202"/>
      <c r="C93" s="203"/>
      <c r="D93" s="195" t="s">
        <v>147</v>
      </c>
      <c r="E93" s="204" t="s">
        <v>21</v>
      </c>
      <c r="F93" s="205" t="s">
        <v>575</v>
      </c>
      <c r="G93" s="203"/>
      <c r="H93" s="206">
        <v>1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147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136</v>
      </c>
    </row>
    <row r="94" s="2" customFormat="1" ht="16.5" customHeight="1">
      <c r="A94" s="35"/>
      <c r="B94" s="36"/>
      <c r="C94" s="182" t="s">
        <v>149</v>
      </c>
      <c r="D94" s="182" t="s">
        <v>130</v>
      </c>
      <c r="E94" s="183" t="s">
        <v>576</v>
      </c>
      <c r="F94" s="184" t="s">
        <v>577</v>
      </c>
      <c r="G94" s="185" t="s">
        <v>572</v>
      </c>
      <c r="H94" s="186">
        <v>1</v>
      </c>
      <c r="I94" s="187"/>
      <c r="J94" s="188">
        <f>ROUND(I94*H94,2)</f>
        <v>0</v>
      </c>
      <c r="K94" s="184" t="s">
        <v>134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566</v>
      </c>
      <c r="AT94" s="193" t="s">
        <v>130</v>
      </c>
      <c r="AU94" s="193" t="s">
        <v>74</v>
      </c>
      <c r="AY94" s="14" t="s">
        <v>136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566</v>
      </c>
      <c r="BM94" s="193" t="s">
        <v>578</v>
      </c>
    </row>
    <row r="95" s="2" customFormat="1">
      <c r="A95" s="35"/>
      <c r="B95" s="36"/>
      <c r="C95" s="37"/>
      <c r="D95" s="195" t="s">
        <v>138</v>
      </c>
      <c r="E95" s="37"/>
      <c r="F95" s="196" t="s">
        <v>577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74</v>
      </c>
    </row>
    <row r="96" s="2" customFormat="1">
      <c r="A96" s="35"/>
      <c r="B96" s="36"/>
      <c r="C96" s="37"/>
      <c r="D96" s="200" t="s">
        <v>140</v>
      </c>
      <c r="E96" s="37"/>
      <c r="F96" s="201" t="s">
        <v>579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140</v>
      </c>
      <c r="AU96" s="14" t="s">
        <v>74</v>
      </c>
    </row>
    <row r="97" s="2" customFormat="1" ht="16.5" customHeight="1">
      <c r="A97" s="35"/>
      <c r="B97" s="36"/>
      <c r="C97" s="182" t="s">
        <v>135</v>
      </c>
      <c r="D97" s="182" t="s">
        <v>130</v>
      </c>
      <c r="E97" s="183" t="s">
        <v>580</v>
      </c>
      <c r="F97" s="184" t="s">
        <v>581</v>
      </c>
      <c r="G97" s="185" t="s">
        <v>582</v>
      </c>
      <c r="H97" s="186">
        <v>1</v>
      </c>
      <c r="I97" s="187"/>
      <c r="J97" s="188">
        <f>ROUND(I97*H97,2)</f>
        <v>0</v>
      </c>
      <c r="K97" s="184" t="s">
        <v>134</v>
      </c>
      <c r="L97" s="41"/>
      <c r="M97" s="189" t="s">
        <v>21</v>
      </c>
      <c r="N97" s="190" t="s">
        <v>45</v>
      </c>
      <c r="O97" s="8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3" t="s">
        <v>566</v>
      </c>
      <c r="AT97" s="193" t="s">
        <v>130</v>
      </c>
      <c r="AU97" s="193" t="s">
        <v>74</v>
      </c>
      <c r="AY97" s="14" t="s">
        <v>136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4" t="s">
        <v>81</v>
      </c>
      <c r="BK97" s="194">
        <f>ROUND(I97*H97,2)</f>
        <v>0</v>
      </c>
      <c r="BL97" s="14" t="s">
        <v>566</v>
      </c>
      <c r="BM97" s="193" t="s">
        <v>583</v>
      </c>
    </row>
    <row r="98" s="2" customFormat="1">
      <c r="A98" s="35"/>
      <c r="B98" s="36"/>
      <c r="C98" s="37"/>
      <c r="D98" s="195" t="s">
        <v>138</v>
      </c>
      <c r="E98" s="37"/>
      <c r="F98" s="196" t="s">
        <v>581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138</v>
      </c>
      <c r="AU98" s="14" t="s">
        <v>74</v>
      </c>
    </row>
    <row r="99" s="2" customFormat="1">
      <c r="A99" s="35"/>
      <c r="B99" s="36"/>
      <c r="C99" s="37"/>
      <c r="D99" s="200" t="s">
        <v>140</v>
      </c>
      <c r="E99" s="37"/>
      <c r="F99" s="201" t="s">
        <v>584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140</v>
      </c>
      <c r="AU99" s="14" t="s">
        <v>74</v>
      </c>
    </row>
    <row r="100" s="2" customFormat="1" ht="16.5" customHeight="1">
      <c r="A100" s="35"/>
      <c r="B100" s="36"/>
      <c r="C100" s="182" t="s">
        <v>162</v>
      </c>
      <c r="D100" s="182" t="s">
        <v>130</v>
      </c>
      <c r="E100" s="183" t="s">
        <v>585</v>
      </c>
      <c r="F100" s="184" t="s">
        <v>586</v>
      </c>
      <c r="G100" s="185" t="s">
        <v>582</v>
      </c>
      <c r="H100" s="186">
        <v>1</v>
      </c>
      <c r="I100" s="187"/>
      <c r="J100" s="188">
        <f>ROUND(I100*H100,2)</f>
        <v>0</v>
      </c>
      <c r="K100" s="184" t="s">
        <v>134</v>
      </c>
      <c r="L100" s="41"/>
      <c r="M100" s="189" t="s">
        <v>21</v>
      </c>
      <c r="N100" s="190" t="s">
        <v>45</v>
      </c>
      <c r="O100" s="81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3" t="s">
        <v>566</v>
      </c>
      <c r="AT100" s="193" t="s">
        <v>130</v>
      </c>
      <c r="AU100" s="193" t="s">
        <v>74</v>
      </c>
      <c r="AY100" s="14" t="s">
        <v>136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4" t="s">
        <v>81</v>
      </c>
      <c r="BK100" s="194">
        <f>ROUND(I100*H100,2)</f>
        <v>0</v>
      </c>
      <c r="BL100" s="14" t="s">
        <v>566</v>
      </c>
      <c r="BM100" s="193" t="s">
        <v>587</v>
      </c>
    </row>
    <row r="101" s="2" customFormat="1">
      <c r="A101" s="35"/>
      <c r="B101" s="36"/>
      <c r="C101" s="37"/>
      <c r="D101" s="195" t="s">
        <v>138</v>
      </c>
      <c r="E101" s="37"/>
      <c r="F101" s="196" t="s">
        <v>586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138</v>
      </c>
      <c r="AU101" s="14" t="s">
        <v>74</v>
      </c>
    </row>
    <row r="102" s="2" customFormat="1">
      <c r="A102" s="35"/>
      <c r="B102" s="36"/>
      <c r="C102" s="37"/>
      <c r="D102" s="200" t="s">
        <v>140</v>
      </c>
      <c r="E102" s="37"/>
      <c r="F102" s="201" t="s">
        <v>588</v>
      </c>
      <c r="G102" s="37"/>
      <c r="H102" s="37"/>
      <c r="I102" s="197"/>
      <c r="J102" s="37"/>
      <c r="K102" s="37"/>
      <c r="L102" s="41"/>
      <c r="M102" s="198"/>
      <c r="N102" s="19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140</v>
      </c>
      <c r="AU102" s="14" t="s">
        <v>74</v>
      </c>
    </row>
    <row r="103" s="2" customFormat="1" ht="16.5" customHeight="1">
      <c r="A103" s="35"/>
      <c r="B103" s="36"/>
      <c r="C103" s="182" t="s">
        <v>168</v>
      </c>
      <c r="D103" s="182" t="s">
        <v>130</v>
      </c>
      <c r="E103" s="183" t="s">
        <v>589</v>
      </c>
      <c r="F103" s="184" t="s">
        <v>590</v>
      </c>
      <c r="G103" s="185" t="s">
        <v>565</v>
      </c>
      <c r="H103" s="186">
        <v>1</v>
      </c>
      <c r="I103" s="187"/>
      <c r="J103" s="188">
        <f>ROUND(I103*H103,2)</f>
        <v>0</v>
      </c>
      <c r="K103" s="184" t="s">
        <v>134</v>
      </c>
      <c r="L103" s="41"/>
      <c r="M103" s="189" t="s">
        <v>21</v>
      </c>
      <c r="N103" s="190" t="s">
        <v>45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566</v>
      </c>
      <c r="AT103" s="193" t="s">
        <v>130</v>
      </c>
      <c r="AU103" s="193" t="s">
        <v>74</v>
      </c>
      <c r="AY103" s="14" t="s">
        <v>136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81</v>
      </c>
      <c r="BK103" s="194">
        <f>ROUND(I103*H103,2)</f>
        <v>0</v>
      </c>
      <c r="BL103" s="14" t="s">
        <v>566</v>
      </c>
      <c r="BM103" s="193" t="s">
        <v>591</v>
      </c>
    </row>
    <row r="104" s="2" customFormat="1">
      <c r="A104" s="35"/>
      <c r="B104" s="36"/>
      <c r="C104" s="37"/>
      <c r="D104" s="195" t="s">
        <v>138</v>
      </c>
      <c r="E104" s="37"/>
      <c r="F104" s="196" t="s">
        <v>590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138</v>
      </c>
      <c r="AU104" s="14" t="s">
        <v>74</v>
      </c>
    </row>
    <row r="105" s="2" customFormat="1">
      <c r="A105" s="35"/>
      <c r="B105" s="36"/>
      <c r="C105" s="37"/>
      <c r="D105" s="200" t="s">
        <v>140</v>
      </c>
      <c r="E105" s="37"/>
      <c r="F105" s="201" t="s">
        <v>592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140</v>
      </c>
      <c r="AU105" s="14" t="s">
        <v>74</v>
      </c>
    </row>
    <row r="106" s="10" customFormat="1">
      <c r="A106" s="10"/>
      <c r="B106" s="202"/>
      <c r="C106" s="203"/>
      <c r="D106" s="195" t="s">
        <v>147</v>
      </c>
      <c r="E106" s="204" t="s">
        <v>21</v>
      </c>
      <c r="F106" s="205" t="s">
        <v>593</v>
      </c>
      <c r="G106" s="203"/>
      <c r="H106" s="206">
        <v>1</v>
      </c>
      <c r="I106" s="207"/>
      <c r="J106" s="203"/>
      <c r="K106" s="203"/>
      <c r="L106" s="208"/>
      <c r="M106" s="209"/>
      <c r="N106" s="210"/>
      <c r="O106" s="210"/>
      <c r="P106" s="210"/>
      <c r="Q106" s="210"/>
      <c r="R106" s="210"/>
      <c r="S106" s="210"/>
      <c r="T106" s="21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2" t="s">
        <v>147</v>
      </c>
      <c r="AU106" s="212" t="s">
        <v>74</v>
      </c>
      <c r="AV106" s="10" t="s">
        <v>83</v>
      </c>
      <c r="AW106" s="10" t="s">
        <v>36</v>
      </c>
      <c r="AX106" s="10" t="s">
        <v>81</v>
      </c>
      <c r="AY106" s="212" t="s">
        <v>136</v>
      </c>
    </row>
    <row r="107" s="2" customFormat="1" ht="16.5" customHeight="1">
      <c r="A107" s="35"/>
      <c r="B107" s="36"/>
      <c r="C107" s="182" t="s">
        <v>174</v>
      </c>
      <c r="D107" s="182" t="s">
        <v>130</v>
      </c>
      <c r="E107" s="183" t="s">
        <v>594</v>
      </c>
      <c r="F107" s="184" t="s">
        <v>595</v>
      </c>
      <c r="G107" s="185" t="s">
        <v>565</v>
      </c>
      <c r="H107" s="186">
        <v>1</v>
      </c>
      <c r="I107" s="187"/>
      <c r="J107" s="188">
        <f>ROUND(I107*H107,2)</f>
        <v>0</v>
      </c>
      <c r="K107" s="184" t="s">
        <v>134</v>
      </c>
      <c r="L107" s="41"/>
      <c r="M107" s="189" t="s">
        <v>21</v>
      </c>
      <c r="N107" s="190" t="s">
        <v>45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566</v>
      </c>
      <c r="AT107" s="193" t="s">
        <v>130</v>
      </c>
      <c r="AU107" s="193" t="s">
        <v>74</v>
      </c>
      <c r="AY107" s="14" t="s">
        <v>136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81</v>
      </c>
      <c r="BK107" s="194">
        <f>ROUND(I107*H107,2)</f>
        <v>0</v>
      </c>
      <c r="BL107" s="14" t="s">
        <v>566</v>
      </c>
      <c r="BM107" s="193" t="s">
        <v>596</v>
      </c>
    </row>
    <row r="108" s="2" customFormat="1">
      <c r="A108" s="35"/>
      <c r="B108" s="36"/>
      <c r="C108" s="37"/>
      <c r="D108" s="195" t="s">
        <v>138</v>
      </c>
      <c r="E108" s="37"/>
      <c r="F108" s="196" t="s">
        <v>595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138</v>
      </c>
      <c r="AU108" s="14" t="s">
        <v>74</v>
      </c>
    </row>
    <row r="109" s="2" customFormat="1">
      <c r="A109" s="35"/>
      <c r="B109" s="36"/>
      <c r="C109" s="37"/>
      <c r="D109" s="200" t="s">
        <v>140</v>
      </c>
      <c r="E109" s="37"/>
      <c r="F109" s="201" t="s">
        <v>597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140</v>
      </c>
      <c r="AU109" s="14" t="s">
        <v>74</v>
      </c>
    </row>
    <row r="110" s="10" customFormat="1">
      <c r="A110" s="10"/>
      <c r="B110" s="202"/>
      <c r="C110" s="203"/>
      <c r="D110" s="195" t="s">
        <v>147</v>
      </c>
      <c r="E110" s="204" t="s">
        <v>21</v>
      </c>
      <c r="F110" s="205" t="s">
        <v>598</v>
      </c>
      <c r="G110" s="203"/>
      <c r="H110" s="206">
        <v>1</v>
      </c>
      <c r="I110" s="207"/>
      <c r="J110" s="203"/>
      <c r="K110" s="203"/>
      <c r="L110" s="208"/>
      <c r="M110" s="238"/>
      <c r="N110" s="239"/>
      <c r="O110" s="239"/>
      <c r="P110" s="239"/>
      <c r="Q110" s="239"/>
      <c r="R110" s="239"/>
      <c r="S110" s="239"/>
      <c r="T110" s="24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2" t="s">
        <v>147</v>
      </c>
      <c r="AU110" s="212" t="s">
        <v>74</v>
      </c>
      <c r="AV110" s="10" t="s">
        <v>83</v>
      </c>
      <c r="AW110" s="10" t="s">
        <v>36</v>
      </c>
      <c r="AX110" s="10" t="s">
        <v>81</v>
      </c>
      <c r="AY110" s="212" t="s">
        <v>136</v>
      </c>
    </row>
    <row r="111" s="2" customFormat="1" ht="6.96" customHeight="1">
      <c r="A111" s="35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41"/>
      <c r="M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</sheetData>
  <sheetProtection sheet="1" autoFilter="0" formatColumns="0" formatRows="0" objects="1" scenarios="1" spinCount="100000" saltValue="SIaYVO1RsqeoXqKgot8k1HAQkGxdfFivCvzwsFTNThYtj736jTTqQh5OMD2V5Kq2quK9ewjyrMXoJ6SCMBBAyw==" hashValue="WpJ0vWtmo/YmVgEfYFIpMCkZ3CLNyJEnlYvGRqhOo9Pc1393k8jlfrBrSJuNtnaThHKLQCUvzd7nCSW1lsseCw==" algorithmName="SHA-512" password="CC35"/>
  <autoFilter ref="C84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012002000"/>
    <hyperlink ref="F92" r:id="rId2" display="https://podminky.urs.cz/item/CS_URS_2022_01/091504000"/>
    <hyperlink ref="F96" r:id="rId3" display="https://podminky.urs.cz/item/CS_URS_2022_01/011303000"/>
    <hyperlink ref="F99" r:id="rId4" display="https://podminky.urs.cz/item/CS_URS_2022_01/25000"/>
    <hyperlink ref="F102" r:id="rId5" display="https://podminky.urs.cz/item/CS_URS_2022_01/039002000"/>
    <hyperlink ref="F105" r:id="rId6" display="https://podminky.urs.cz/item/CS_URS_2022_01/075002000"/>
    <hyperlink ref="F109" r:id="rId7" display="https://podminky.urs.cz/item/CS_URS_2022_01/0756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111</v>
      </c>
      <c r="E8" s="35"/>
      <c r="F8" s="35"/>
      <c r="G8" s="35"/>
      <c r="H8" s="35"/>
      <c r="I8" s="35"/>
      <c r="J8" s="35"/>
      <c r="K8" s="35"/>
      <c r="L8" s="14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599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30" t="s">
        <v>19</v>
      </c>
      <c r="G11" s="35"/>
      <c r="H11" s="35"/>
      <c r="I11" s="139" t="s">
        <v>20</v>
      </c>
      <c r="J11" s="130" t="s">
        <v>21</v>
      </c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30" t="s">
        <v>23</v>
      </c>
      <c r="G12" s="35"/>
      <c r="H12" s="35"/>
      <c r="I12" s="139" t="s">
        <v>24</v>
      </c>
      <c r="J12" s="143" t="str">
        <f>'Rekapitulace stavby'!AN8</f>
        <v>9. 3. 2022</v>
      </c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26</v>
      </c>
      <c r="E14" s="35"/>
      <c r="F14" s="35"/>
      <c r="G14" s="35"/>
      <c r="H14" s="35"/>
      <c r="I14" s="139" t="s">
        <v>27</v>
      </c>
      <c r="J14" s="130" t="s">
        <v>28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">
        <v>29</v>
      </c>
      <c r="F15" s="35"/>
      <c r="G15" s="35"/>
      <c r="H15" s="35"/>
      <c r="I15" s="139" t="s">
        <v>30</v>
      </c>
      <c r="J15" s="130" t="s">
        <v>21</v>
      </c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31</v>
      </c>
      <c r="E17" s="35"/>
      <c r="F17" s="35"/>
      <c r="G17" s="35"/>
      <c r="H17" s="35"/>
      <c r="I17" s="139" t="s">
        <v>27</v>
      </c>
      <c r="J17" s="30" t="str">
        <f>'Rekapitulace stavby'!AN13</f>
        <v>Vyplň údaj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0"/>
      <c r="G18" s="130"/>
      <c r="H18" s="130"/>
      <c r="I18" s="139" t="s">
        <v>30</v>
      </c>
      <c r="J18" s="30" t="str">
        <f>'Rekapitulace stavby'!AN14</f>
        <v>Vyplň údaj</v>
      </c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33</v>
      </c>
      <c r="E20" s="35"/>
      <c r="F20" s="35"/>
      <c r="G20" s="35"/>
      <c r="H20" s="35"/>
      <c r="I20" s="139" t="s">
        <v>27</v>
      </c>
      <c r="J20" s="130" t="s">
        <v>34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">
        <v>35</v>
      </c>
      <c r="F21" s="35"/>
      <c r="G21" s="35"/>
      <c r="H21" s="35"/>
      <c r="I21" s="139" t="s">
        <v>30</v>
      </c>
      <c r="J21" s="130" t="s">
        <v>21</v>
      </c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37</v>
      </c>
      <c r="E23" s="35"/>
      <c r="F23" s="35"/>
      <c r="G23" s="35"/>
      <c r="H23" s="35"/>
      <c r="I23" s="139" t="s">
        <v>27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35</v>
      </c>
      <c r="F24" s="35"/>
      <c r="G24" s="35"/>
      <c r="H24" s="35"/>
      <c r="I24" s="139" t="s">
        <v>30</v>
      </c>
      <c r="J24" s="130" t="s">
        <v>21</v>
      </c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38</v>
      </c>
      <c r="E26" s="35"/>
      <c r="F26" s="35"/>
      <c r="G26" s="35"/>
      <c r="H26" s="35"/>
      <c r="I26" s="35"/>
      <c r="J26" s="35"/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21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14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40</v>
      </c>
      <c r="E30" s="35"/>
      <c r="F30" s="35"/>
      <c r="G30" s="35"/>
      <c r="H30" s="35"/>
      <c r="I30" s="35"/>
      <c r="J30" s="150">
        <f>ROUND(J79, 2)</f>
        <v>0</v>
      </c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42</v>
      </c>
      <c r="G32" s="35"/>
      <c r="H32" s="35"/>
      <c r="I32" s="151" t="s">
        <v>41</v>
      </c>
      <c r="J32" s="151" t="s">
        <v>43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44</v>
      </c>
      <c r="E33" s="139" t="s">
        <v>45</v>
      </c>
      <c r="F33" s="153">
        <f>ROUND((SUM(BE79:BE237)),  2)</f>
        <v>0</v>
      </c>
      <c r="G33" s="35"/>
      <c r="H33" s="35"/>
      <c r="I33" s="154">
        <v>0.20999999999999999</v>
      </c>
      <c r="J33" s="153">
        <f>ROUND(((SUM(BE79:BE237))*I33),  2)</f>
        <v>0</v>
      </c>
      <c r="K33" s="35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46</v>
      </c>
      <c r="F34" s="153">
        <f>ROUND((SUM(BF79:BF237)),  2)</f>
        <v>0</v>
      </c>
      <c r="G34" s="35"/>
      <c r="H34" s="35"/>
      <c r="I34" s="154">
        <v>0.14999999999999999</v>
      </c>
      <c r="J34" s="153">
        <f>ROUND(((SUM(BF79:BF237))*I34),  2)</f>
        <v>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47</v>
      </c>
      <c r="F35" s="153">
        <f>ROUND((SUM(BG79:BG237)),  2)</f>
        <v>0</v>
      </c>
      <c r="G35" s="35"/>
      <c r="H35" s="35"/>
      <c r="I35" s="154">
        <v>0.20999999999999999</v>
      </c>
      <c r="J35" s="153">
        <f>0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48</v>
      </c>
      <c r="F36" s="153">
        <f>ROUND((SUM(BH79:BH237)),  2)</f>
        <v>0</v>
      </c>
      <c r="G36" s="35"/>
      <c r="H36" s="35"/>
      <c r="I36" s="154">
        <v>0.14999999999999999</v>
      </c>
      <c r="J36" s="153">
        <f>0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49</v>
      </c>
      <c r="F37" s="153">
        <f>ROUND((SUM(BI79:BI237)),  2)</f>
        <v>0</v>
      </c>
      <c r="G37" s="35"/>
      <c r="H37" s="35"/>
      <c r="I37" s="154">
        <v>0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4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113</v>
      </c>
      <c r="D45" s="37"/>
      <c r="E45" s="37"/>
      <c r="F45" s="37"/>
      <c r="G45" s="37"/>
      <c r="H45" s="37"/>
      <c r="I45" s="37"/>
      <c r="J45" s="37"/>
      <c r="K45" s="37"/>
      <c r="L45" s="14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6" t="str">
        <f>E7</f>
        <v>PD - realizace výsadby LBC 4 a LBK 4, k.ú. Kostice</v>
      </c>
      <c r="F48" s="29"/>
      <c r="G48" s="29"/>
      <c r="H48" s="29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111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SO-02 - LBK 4</v>
      </c>
      <c r="F50" s="37"/>
      <c r="G50" s="37"/>
      <c r="H50" s="37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4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>k.ú. Kostice</v>
      </c>
      <c r="G52" s="37"/>
      <c r="H52" s="37"/>
      <c r="I52" s="29" t="s">
        <v>24</v>
      </c>
      <c r="J52" s="69" t="str">
        <f>IF(J12="","",J12)</f>
        <v>9. 3. 2022</v>
      </c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26</v>
      </c>
      <c r="D54" s="37"/>
      <c r="E54" s="37"/>
      <c r="F54" s="24" t="str">
        <f>E15</f>
        <v>ČR-Státní pozemkový úřad</v>
      </c>
      <c r="G54" s="37"/>
      <c r="H54" s="37"/>
      <c r="I54" s="29" t="s">
        <v>33</v>
      </c>
      <c r="J54" s="33" t="str">
        <f>E21</f>
        <v>Agroprojekt PSO s.r.o.</v>
      </c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37</v>
      </c>
      <c r="J55" s="33" t="str">
        <f>E24</f>
        <v>Agroprojekt PSO s.r.o.</v>
      </c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7" t="s">
        <v>114</v>
      </c>
      <c r="D57" s="168"/>
      <c r="E57" s="168"/>
      <c r="F57" s="168"/>
      <c r="G57" s="168"/>
      <c r="H57" s="168"/>
      <c r="I57" s="168"/>
      <c r="J57" s="169" t="s">
        <v>115</v>
      </c>
      <c r="K57" s="168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0" t="s">
        <v>72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116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117</v>
      </c>
      <c r="D66" s="37"/>
      <c r="E66" s="37"/>
      <c r="F66" s="37"/>
      <c r="G66" s="37"/>
      <c r="H66" s="37"/>
      <c r="I66" s="37"/>
      <c r="J66" s="37"/>
      <c r="K66" s="3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6" t="str">
        <f>E7</f>
        <v>PD - realizace výsadby LBC 4 a LBK 4, k.ú. Kostice</v>
      </c>
      <c r="F69" s="29"/>
      <c r="G69" s="29"/>
      <c r="H69" s="29"/>
      <c r="I69" s="37"/>
      <c r="J69" s="37"/>
      <c r="K69" s="37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111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SO-02 - LBK 4</v>
      </c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22</v>
      </c>
      <c r="D73" s="37"/>
      <c r="E73" s="37"/>
      <c r="F73" s="24" t="str">
        <f>F12</f>
        <v>k.ú. Kostice</v>
      </c>
      <c r="G73" s="37"/>
      <c r="H73" s="37"/>
      <c r="I73" s="29" t="s">
        <v>24</v>
      </c>
      <c r="J73" s="69" t="str">
        <f>IF(J12="","",J12)</f>
        <v>9. 3. 2022</v>
      </c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5.65" customHeight="1">
      <c r="A75" s="35"/>
      <c r="B75" s="36"/>
      <c r="C75" s="29" t="s">
        <v>26</v>
      </c>
      <c r="D75" s="37"/>
      <c r="E75" s="37"/>
      <c r="F75" s="24" t="str">
        <f>E15</f>
        <v>ČR-Státní pozemkový úřad</v>
      </c>
      <c r="G75" s="37"/>
      <c r="H75" s="37"/>
      <c r="I75" s="29" t="s">
        <v>33</v>
      </c>
      <c r="J75" s="33" t="str">
        <f>E21</f>
        <v>Agroprojekt PSO s.r.o.</v>
      </c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29" t="s">
        <v>37</v>
      </c>
      <c r="J76" s="33" t="str">
        <f>E24</f>
        <v>Agroprojekt PSO s.r.o.</v>
      </c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1"/>
      <c r="B78" s="172"/>
      <c r="C78" s="173" t="s">
        <v>118</v>
      </c>
      <c r="D78" s="174" t="s">
        <v>59</v>
      </c>
      <c r="E78" s="174" t="s">
        <v>55</v>
      </c>
      <c r="F78" s="174" t="s">
        <v>56</v>
      </c>
      <c r="G78" s="174" t="s">
        <v>119</v>
      </c>
      <c r="H78" s="174" t="s">
        <v>120</v>
      </c>
      <c r="I78" s="174" t="s">
        <v>121</v>
      </c>
      <c r="J78" s="174" t="s">
        <v>115</v>
      </c>
      <c r="K78" s="175" t="s">
        <v>122</v>
      </c>
      <c r="L78" s="176"/>
      <c r="M78" s="89" t="s">
        <v>21</v>
      </c>
      <c r="N78" s="90" t="s">
        <v>44</v>
      </c>
      <c r="O78" s="90" t="s">
        <v>123</v>
      </c>
      <c r="P78" s="90" t="s">
        <v>124</v>
      </c>
      <c r="Q78" s="90" t="s">
        <v>125</v>
      </c>
      <c r="R78" s="90" t="s">
        <v>126</v>
      </c>
      <c r="S78" s="90" t="s">
        <v>127</v>
      </c>
      <c r="T78" s="91" t="s">
        <v>128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5"/>
      <c r="B79" s="36"/>
      <c r="C79" s="96" t="s">
        <v>129</v>
      </c>
      <c r="D79" s="37"/>
      <c r="E79" s="37"/>
      <c r="F79" s="37"/>
      <c r="G79" s="37"/>
      <c r="H79" s="37"/>
      <c r="I79" s="37"/>
      <c r="J79" s="177">
        <f>BK79</f>
        <v>0</v>
      </c>
      <c r="K79" s="37"/>
      <c r="L79" s="41"/>
      <c r="M79" s="92"/>
      <c r="N79" s="178"/>
      <c r="O79" s="93"/>
      <c r="P79" s="179">
        <f>SUM(P80:P237)</f>
        <v>0</v>
      </c>
      <c r="Q79" s="93"/>
      <c r="R79" s="179">
        <f>SUM(R80:R237)</f>
        <v>77.513428400000009</v>
      </c>
      <c r="S79" s="93"/>
      <c r="T79" s="180">
        <f>SUM(T80:T237)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116</v>
      </c>
      <c r="BK79" s="181">
        <f>SUM(BK80:BK237)</f>
        <v>0</v>
      </c>
    </row>
    <row r="80" s="2" customFormat="1" ht="24.15" customHeight="1">
      <c r="A80" s="35"/>
      <c r="B80" s="36"/>
      <c r="C80" s="182" t="s">
        <v>81</v>
      </c>
      <c r="D80" s="182" t="s">
        <v>130</v>
      </c>
      <c r="E80" s="183" t="s">
        <v>600</v>
      </c>
      <c r="F80" s="184" t="s">
        <v>601</v>
      </c>
      <c r="G80" s="185" t="s">
        <v>504</v>
      </c>
      <c r="H80" s="186">
        <v>0.01</v>
      </c>
      <c r="I80" s="187"/>
      <c r="J80" s="188">
        <f>ROUND(I80*H80,2)</f>
        <v>0</v>
      </c>
      <c r="K80" s="184" t="s">
        <v>134</v>
      </c>
      <c r="L80" s="41"/>
      <c r="M80" s="189" t="s">
        <v>21</v>
      </c>
      <c r="N80" s="190" t="s">
        <v>45</v>
      </c>
      <c r="O80" s="81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3" t="s">
        <v>135</v>
      </c>
      <c r="AT80" s="193" t="s">
        <v>130</v>
      </c>
      <c r="AU80" s="193" t="s">
        <v>74</v>
      </c>
      <c r="AY80" s="14" t="s">
        <v>136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4" t="s">
        <v>81</v>
      </c>
      <c r="BK80" s="194">
        <f>ROUND(I80*H80,2)</f>
        <v>0</v>
      </c>
      <c r="BL80" s="14" t="s">
        <v>135</v>
      </c>
      <c r="BM80" s="193" t="s">
        <v>602</v>
      </c>
    </row>
    <row r="81" s="2" customFormat="1">
      <c r="A81" s="35"/>
      <c r="B81" s="36"/>
      <c r="C81" s="37"/>
      <c r="D81" s="195" t="s">
        <v>138</v>
      </c>
      <c r="E81" s="37"/>
      <c r="F81" s="196" t="s">
        <v>603</v>
      </c>
      <c r="G81" s="37"/>
      <c r="H81" s="37"/>
      <c r="I81" s="197"/>
      <c r="J81" s="37"/>
      <c r="K81" s="37"/>
      <c r="L81" s="41"/>
      <c r="M81" s="198"/>
      <c r="N81" s="199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138</v>
      </c>
      <c r="AU81" s="14" t="s">
        <v>74</v>
      </c>
    </row>
    <row r="82" s="2" customFormat="1">
      <c r="A82" s="35"/>
      <c r="B82" s="36"/>
      <c r="C82" s="37"/>
      <c r="D82" s="200" t="s">
        <v>140</v>
      </c>
      <c r="E82" s="37"/>
      <c r="F82" s="201" t="s">
        <v>604</v>
      </c>
      <c r="G82" s="37"/>
      <c r="H82" s="37"/>
      <c r="I82" s="197"/>
      <c r="J82" s="37"/>
      <c r="K82" s="37"/>
      <c r="L82" s="41"/>
      <c r="M82" s="198"/>
      <c r="N82" s="199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140</v>
      </c>
      <c r="AU82" s="14" t="s">
        <v>74</v>
      </c>
    </row>
    <row r="83" s="10" customFormat="1">
      <c r="A83" s="10"/>
      <c r="B83" s="202"/>
      <c r="C83" s="203"/>
      <c r="D83" s="195" t="s">
        <v>147</v>
      </c>
      <c r="E83" s="204" t="s">
        <v>21</v>
      </c>
      <c r="F83" s="205" t="s">
        <v>605</v>
      </c>
      <c r="G83" s="203"/>
      <c r="H83" s="206">
        <v>0.01</v>
      </c>
      <c r="I83" s="207"/>
      <c r="J83" s="203"/>
      <c r="K83" s="203"/>
      <c r="L83" s="208"/>
      <c r="M83" s="209"/>
      <c r="N83" s="210"/>
      <c r="O83" s="210"/>
      <c r="P83" s="210"/>
      <c r="Q83" s="210"/>
      <c r="R83" s="210"/>
      <c r="S83" s="210"/>
      <c r="T83" s="211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12" t="s">
        <v>147</v>
      </c>
      <c r="AU83" s="212" t="s">
        <v>74</v>
      </c>
      <c r="AV83" s="10" t="s">
        <v>83</v>
      </c>
      <c r="AW83" s="10" t="s">
        <v>36</v>
      </c>
      <c r="AX83" s="10" t="s">
        <v>81</v>
      </c>
      <c r="AY83" s="212" t="s">
        <v>136</v>
      </c>
    </row>
    <row r="84" s="2" customFormat="1" ht="33" customHeight="1">
      <c r="A84" s="35"/>
      <c r="B84" s="36"/>
      <c r="C84" s="182" t="s">
        <v>83</v>
      </c>
      <c r="D84" s="182" t="s">
        <v>130</v>
      </c>
      <c r="E84" s="183" t="s">
        <v>131</v>
      </c>
      <c r="F84" s="184" t="s">
        <v>132</v>
      </c>
      <c r="G84" s="185" t="s">
        <v>133</v>
      </c>
      <c r="H84" s="186">
        <v>12420</v>
      </c>
      <c r="I84" s="187"/>
      <c r="J84" s="188">
        <f>ROUND(I84*H84,2)</f>
        <v>0</v>
      </c>
      <c r="K84" s="184" t="s">
        <v>134</v>
      </c>
      <c r="L84" s="41"/>
      <c r="M84" s="189" t="s">
        <v>21</v>
      </c>
      <c r="N84" s="190" t="s">
        <v>45</v>
      </c>
      <c r="O84" s="81"/>
      <c r="P84" s="191">
        <f>O84*H84</f>
        <v>0</v>
      </c>
      <c r="Q84" s="191">
        <v>2.9999999999999999E-07</v>
      </c>
      <c r="R84" s="191">
        <f>Q84*H84</f>
        <v>0.0037259999999999997</v>
      </c>
      <c r="S84" s="191">
        <v>0</v>
      </c>
      <c r="T84" s="192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3" t="s">
        <v>135</v>
      </c>
      <c r="AT84" s="193" t="s">
        <v>130</v>
      </c>
      <c r="AU84" s="193" t="s">
        <v>74</v>
      </c>
      <c r="AY84" s="14" t="s">
        <v>136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4" t="s">
        <v>81</v>
      </c>
      <c r="BK84" s="194">
        <f>ROUND(I84*H84,2)</f>
        <v>0</v>
      </c>
      <c r="BL84" s="14" t="s">
        <v>135</v>
      </c>
      <c r="BM84" s="193" t="s">
        <v>606</v>
      </c>
    </row>
    <row r="85" s="2" customFormat="1">
      <c r="A85" s="35"/>
      <c r="B85" s="36"/>
      <c r="C85" s="37"/>
      <c r="D85" s="195" t="s">
        <v>138</v>
      </c>
      <c r="E85" s="37"/>
      <c r="F85" s="196" t="s">
        <v>139</v>
      </c>
      <c r="G85" s="37"/>
      <c r="H85" s="37"/>
      <c r="I85" s="197"/>
      <c r="J85" s="37"/>
      <c r="K85" s="37"/>
      <c r="L85" s="41"/>
      <c r="M85" s="198"/>
      <c r="N85" s="199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138</v>
      </c>
      <c r="AU85" s="14" t="s">
        <v>74</v>
      </c>
    </row>
    <row r="86" s="2" customFormat="1">
      <c r="A86" s="35"/>
      <c r="B86" s="36"/>
      <c r="C86" s="37"/>
      <c r="D86" s="200" t="s">
        <v>140</v>
      </c>
      <c r="E86" s="37"/>
      <c r="F86" s="201" t="s">
        <v>141</v>
      </c>
      <c r="G86" s="37"/>
      <c r="H86" s="37"/>
      <c r="I86" s="197"/>
      <c r="J86" s="37"/>
      <c r="K86" s="37"/>
      <c r="L86" s="41"/>
      <c r="M86" s="198"/>
      <c r="N86" s="199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140</v>
      </c>
      <c r="AU86" s="14" t="s">
        <v>74</v>
      </c>
    </row>
    <row r="87" s="2" customFormat="1" ht="24.15" customHeight="1">
      <c r="A87" s="35"/>
      <c r="B87" s="36"/>
      <c r="C87" s="182" t="s">
        <v>149</v>
      </c>
      <c r="D87" s="182" t="s">
        <v>130</v>
      </c>
      <c r="E87" s="183" t="s">
        <v>188</v>
      </c>
      <c r="F87" s="184" t="s">
        <v>189</v>
      </c>
      <c r="G87" s="185" t="s">
        <v>133</v>
      </c>
      <c r="H87" s="186">
        <v>12420</v>
      </c>
      <c r="I87" s="187"/>
      <c r="J87" s="188">
        <f>ROUND(I87*H87,2)</f>
        <v>0</v>
      </c>
      <c r="K87" s="184" t="s">
        <v>134</v>
      </c>
      <c r="L87" s="41"/>
      <c r="M87" s="189" t="s">
        <v>21</v>
      </c>
      <c r="N87" s="190" t="s">
        <v>45</v>
      </c>
      <c r="O87" s="81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3" t="s">
        <v>135</v>
      </c>
      <c r="AT87" s="193" t="s">
        <v>130</v>
      </c>
      <c r="AU87" s="193" t="s">
        <v>74</v>
      </c>
      <c r="AY87" s="14" t="s">
        <v>136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4" t="s">
        <v>81</v>
      </c>
      <c r="BK87" s="194">
        <f>ROUND(I87*H87,2)</f>
        <v>0</v>
      </c>
      <c r="BL87" s="14" t="s">
        <v>135</v>
      </c>
      <c r="BM87" s="193" t="s">
        <v>607</v>
      </c>
    </row>
    <row r="88" s="2" customFormat="1">
      <c r="A88" s="35"/>
      <c r="B88" s="36"/>
      <c r="C88" s="37"/>
      <c r="D88" s="195" t="s">
        <v>138</v>
      </c>
      <c r="E88" s="37"/>
      <c r="F88" s="196" t="s">
        <v>191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138</v>
      </c>
      <c r="AU88" s="14" t="s">
        <v>74</v>
      </c>
    </row>
    <row r="89" s="2" customFormat="1">
      <c r="A89" s="35"/>
      <c r="B89" s="36"/>
      <c r="C89" s="37"/>
      <c r="D89" s="200" t="s">
        <v>140</v>
      </c>
      <c r="E89" s="37"/>
      <c r="F89" s="201" t="s">
        <v>192</v>
      </c>
      <c r="G89" s="37"/>
      <c r="H89" s="37"/>
      <c r="I89" s="197"/>
      <c r="J89" s="37"/>
      <c r="K89" s="37"/>
      <c r="L89" s="41"/>
      <c r="M89" s="198"/>
      <c r="N89" s="19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140</v>
      </c>
      <c r="AU89" s="14" t="s">
        <v>74</v>
      </c>
    </row>
    <row r="90" s="2" customFormat="1" ht="21.75" customHeight="1">
      <c r="A90" s="35"/>
      <c r="B90" s="36"/>
      <c r="C90" s="182" t="s">
        <v>135</v>
      </c>
      <c r="D90" s="182" t="s">
        <v>130</v>
      </c>
      <c r="E90" s="183" t="s">
        <v>195</v>
      </c>
      <c r="F90" s="184" t="s">
        <v>196</v>
      </c>
      <c r="G90" s="185" t="s">
        <v>133</v>
      </c>
      <c r="H90" s="186">
        <v>12420</v>
      </c>
      <c r="I90" s="187"/>
      <c r="J90" s="188">
        <f>ROUND(I90*H90,2)</f>
        <v>0</v>
      </c>
      <c r="K90" s="184" t="s">
        <v>134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135</v>
      </c>
      <c r="AT90" s="193" t="s">
        <v>130</v>
      </c>
      <c r="AU90" s="193" t="s">
        <v>74</v>
      </c>
      <c r="AY90" s="14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135</v>
      </c>
      <c r="BM90" s="193" t="s">
        <v>608</v>
      </c>
    </row>
    <row r="91" s="2" customFormat="1">
      <c r="A91" s="35"/>
      <c r="B91" s="36"/>
      <c r="C91" s="37"/>
      <c r="D91" s="195" t="s">
        <v>138</v>
      </c>
      <c r="E91" s="37"/>
      <c r="F91" s="196" t="s">
        <v>198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138</v>
      </c>
      <c r="AU91" s="14" t="s">
        <v>74</v>
      </c>
    </row>
    <row r="92" s="2" customFormat="1">
      <c r="A92" s="35"/>
      <c r="B92" s="36"/>
      <c r="C92" s="37"/>
      <c r="D92" s="200" t="s">
        <v>140</v>
      </c>
      <c r="E92" s="37"/>
      <c r="F92" s="201" t="s">
        <v>199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140</v>
      </c>
      <c r="AU92" s="14" t="s">
        <v>74</v>
      </c>
    </row>
    <row r="93" s="2" customFormat="1" ht="21.75" customHeight="1">
      <c r="A93" s="35"/>
      <c r="B93" s="36"/>
      <c r="C93" s="182" t="s">
        <v>162</v>
      </c>
      <c r="D93" s="182" t="s">
        <v>130</v>
      </c>
      <c r="E93" s="183" t="s">
        <v>201</v>
      </c>
      <c r="F93" s="184" t="s">
        <v>202</v>
      </c>
      <c r="G93" s="185" t="s">
        <v>133</v>
      </c>
      <c r="H93" s="186">
        <v>12420</v>
      </c>
      <c r="I93" s="187"/>
      <c r="J93" s="188">
        <f>ROUND(I93*H93,2)</f>
        <v>0</v>
      </c>
      <c r="K93" s="184" t="s">
        <v>134</v>
      </c>
      <c r="L93" s="41"/>
      <c r="M93" s="189" t="s">
        <v>21</v>
      </c>
      <c r="N93" s="190" t="s">
        <v>45</v>
      </c>
      <c r="O93" s="8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3" t="s">
        <v>135</v>
      </c>
      <c r="AT93" s="193" t="s">
        <v>130</v>
      </c>
      <c r="AU93" s="193" t="s">
        <v>74</v>
      </c>
      <c r="AY93" s="14" t="s">
        <v>136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4" t="s">
        <v>81</v>
      </c>
      <c r="BK93" s="194">
        <f>ROUND(I93*H93,2)</f>
        <v>0</v>
      </c>
      <c r="BL93" s="14" t="s">
        <v>135</v>
      </c>
      <c r="BM93" s="193" t="s">
        <v>609</v>
      </c>
    </row>
    <row r="94" s="2" customFormat="1">
      <c r="A94" s="35"/>
      <c r="B94" s="36"/>
      <c r="C94" s="37"/>
      <c r="D94" s="195" t="s">
        <v>138</v>
      </c>
      <c r="E94" s="37"/>
      <c r="F94" s="196" t="s">
        <v>204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138</v>
      </c>
      <c r="AU94" s="14" t="s">
        <v>74</v>
      </c>
    </row>
    <row r="95" s="2" customFormat="1">
      <c r="A95" s="35"/>
      <c r="B95" s="36"/>
      <c r="C95" s="37"/>
      <c r="D95" s="200" t="s">
        <v>140</v>
      </c>
      <c r="E95" s="37"/>
      <c r="F95" s="201" t="s">
        <v>205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140</v>
      </c>
      <c r="AU95" s="14" t="s">
        <v>74</v>
      </c>
    </row>
    <row r="96" s="2" customFormat="1" ht="24.15" customHeight="1">
      <c r="A96" s="35"/>
      <c r="B96" s="36"/>
      <c r="C96" s="182" t="s">
        <v>168</v>
      </c>
      <c r="D96" s="182" t="s">
        <v>130</v>
      </c>
      <c r="E96" s="183" t="s">
        <v>207</v>
      </c>
      <c r="F96" s="184" t="s">
        <v>208</v>
      </c>
      <c r="G96" s="185" t="s">
        <v>133</v>
      </c>
      <c r="H96" s="186">
        <v>12420</v>
      </c>
      <c r="I96" s="187"/>
      <c r="J96" s="188">
        <f>ROUND(I96*H96,2)</f>
        <v>0</v>
      </c>
      <c r="K96" s="184" t="s">
        <v>134</v>
      </c>
      <c r="L96" s="41"/>
      <c r="M96" s="189" t="s">
        <v>21</v>
      </c>
      <c r="N96" s="190" t="s">
        <v>45</v>
      </c>
      <c r="O96" s="81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3" t="s">
        <v>135</v>
      </c>
      <c r="AT96" s="193" t="s">
        <v>130</v>
      </c>
      <c r="AU96" s="193" t="s">
        <v>74</v>
      </c>
      <c r="AY96" s="14" t="s">
        <v>136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4" t="s">
        <v>81</v>
      </c>
      <c r="BK96" s="194">
        <f>ROUND(I96*H96,2)</f>
        <v>0</v>
      </c>
      <c r="BL96" s="14" t="s">
        <v>135</v>
      </c>
      <c r="BM96" s="193" t="s">
        <v>610</v>
      </c>
    </row>
    <row r="97" s="2" customFormat="1">
      <c r="A97" s="35"/>
      <c r="B97" s="36"/>
      <c r="C97" s="37"/>
      <c r="D97" s="195" t="s">
        <v>138</v>
      </c>
      <c r="E97" s="37"/>
      <c r="F97" s="196" t="s">
        <v>210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138</v>
      </c>
      <c r="AU97" s="14" t="s">
        <v>74</v>
      </c>
    </row>
    <row r="98" s="2" customFormat="1">
      <c r="A98" s="35"/>
      <c r="B98" s="36"/>
      <c r="C98" s="37"/>
      <c r="D98" s="200" t="s">
        <v>140</v>
      </c>
      <c r="E98" s="37"/>
      <c r="F98" s="201" t="s">
        <v>211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140</v>
      </c>
      <c r="AU98" s="14" t="s">
        <v>74</v>
      </c>
    </row>
    <row r="99" s="2" customFormat="1" ht="16.5" customHeight="1">
      <c r="A99" s="35"/>
      <c r="B99" s="36"/>
      <c r="C99" s="213" t="s">
        <v>174</v>
      </c>
      <c r="D99" s="213" t="s">
        <v>213</v>
      </c>
      <c r="E99" s="214" t="s">
        <v>214</v>
      </c>
      <c r="F99" s="215" t="s">
        <v>215</v>
      </c>
      <c r="G99" s="216" t="s">
        <v>216</v>
      </c>
      <c r="H99" s="217">
        <v>310.5</v>
      </c>
      <c r="I99" s="218"/>
      <c r="J99" s="219">
        <f>ROUND(I99*H99,2)</f>
        <v>0</v>
      </c>
      <c r="K99" s="215" t="s">
        <v>134</v>
      </c>
      <c r="L99" s="220"/>
      <c r="M99" s="221" t="s">
        <v>21</v>
      </c>
      <c r="N99" s="222" t="s">
        <v>45</v>
      </c>
      <c r="O99" s="81"/>
      <c r="P99" s="191">
        <f>O99*H99</f>
        <v>0</v>
      </c>
      <c r="Q99" s="191">
        <v>0.001</v>
      </c>
      <c r="R99" s="191">
        <f>Q99*H99</f>
        <v>0.3105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181</v>
      </c>
      <c r="AT99" s="193" t="s">
        <v>213</v>
      </c>
      <c r="AU99" s="193" t="s">
        <v>74</v>
      </c>
      <c r="AY99" s="14" t="s">
        <v>136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81</v>
      </c>
      <c r="BK99" s="194">
        <f>ROUND(I99*H99,2)</f>
        <v>0</v>
      </c>
      <c r="BL99" s="14" t="s">
        <v>135</v>
      </c>
      <c r="BM99" s="193" t="s">
        <v>611</v>
      </c>
    </row>
    <row r="100" s="2" customFormat="1">
      <c r="A100" s="35"/>
      <c r="B100" s="36"/>
      <c r="C100" s="37"/>
      <c r="D100" s="195" t="s">
        <v>138</v>
      </c>
      <c r="E100" s="37"/>
      <c r="F100" s="196" t="s">
        <v>215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138</v>
      </c>
      <c r="AU100" s="14" t="s">
        <v>74</v>
      </c>
    </row>
    <row r="101" s="10" customFormat="1">
      <c r="A101" s="10"/>
      <c r="B101" s="202"/>
      <c r="C101" s="203"/>
      <c r="D101" s="195" t="s">
        <v>147</v>
      </c>
      <c r="E101" s="204" t="s">
        <v>21</v>
      </c>
      <c r="F101" s="205" t="s">
        <v>612</v>
      </c>
      <c r="G101" s="203"/>
      <c r="H101" s="206">
        <v>310.5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147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136</v>
      </c>
    </row>
    <row r="102" s="2" customFormat="1" ht="24.15" customHeight="1">
      <c r="A102" s="35"/>
      <c r="B102" s="36"/>
      <c r="C102" s="182" t="s">
        <v>181</v>
      </c>
      <c r="D102" s="182" t="s">
        <v>130</v>
      </c>
      <c r="E102" s="183" t="s">
        <v>224</v>
      </c>
      <c r="F102" s="184" t="s">
        <v>225</v>
      </c>
      <c r="G102" s="185" t="s">
        <v>133</v>
      </c>
      <c r="H102" s="186">
        <v>12420</v>
      </c>
      <c r="I102" s="187"/>
      <c r="J102" s="188">
        <f>ROUND(I102*H102,2)</f>
        <v>0</v>
      </c>
      <c r="K102" s="184" t="s">
        <v>134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135</v>
      </c>
      <c r="AT102" s="193" t="s">
        <v>130</v>
      </c>
      <c r="AU102" s="193" t="s">
        <v>74</v>
      </c>
      <c r="AY102" s="14" t="s">
        <v>136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135</v>
      </c>
      <c r="BM102" s="193" t="s">
        <v>613</v>
      </c>
    </row>
    <row r="103" s="2" customFormat="1">
      <c r="A103" s="35"/>
      <c r="B103" s="36"/>
      <c r="C103" s="37"/>
      <c r="D103" s="195" t="s">
        <v>138</v>
      </c>
      <c r="E103" s="37"/>
      <c r="F103" s="196" t="s">
        <v>227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74</v>
      </c>
    </row>
    <row r="104" s="2" customFormat="1">
      <c r="A104" s="35"/>
      <c r="B104" s="36"/>
      <c r="C104" s="37"/>
      <c r="D104" s="200" t="s">
        <v>140</v>
      </c>
      <c r="E104" s="37"/>
      <c r="F104" s="201" t="s">
        <v>228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140</v>
      </c>
      <c r="AU104" s="14" t="s">
        <v>74</v>
      </c>
    </row>
    <row r="105" s="2" customFormat="1" ht="16.5" customHeight="1">
      <c r="A105" s="35"/>
      <c r="B105" s="36"/>
      <c r="C105" s="182" t="s">
        <v>187</v>
      </c>
      <c r="D105" s="182" t="s">
        <v>130</v>
      </c>
      <c r="E105" s="183" t="s">
        <v>230</v>
      </c>
      <c r="F105" s="184" t="s">
        <v>231</v>
      </c>
      <c r="G105" s="185" t="s">
        <v>232</v>
      </c>
      <c r="H105" s="186">
        <v>1.242</v>
      </c>
      <c r="I105" s="187"/>
      <c r="J105" s="188">
        <f>ROUND(I105*H105,2)</f>
        <v>0</v>
      </c>
      <c r="K105" s="184" t="s">
        <v>21</v>
      </c>
      <c r="L105" s="41"/>
      <c r="M105" s="189" t="s">
        <v>21</v>
      </c>
      <c r="N105" s="190" t="s">
        <v>45</v>
      </c>
      <c r="O105" s="8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3" t="s">
        <v>135</v>
      </c>
      <c r="AT105" s="193" t="s">
        <v>130</v>
      </c>
      <c r="AU105" s="193" t="s">
        <v>74</v>
      </c>
      <c r="AY105" s="14" t="s">
        <v>136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4" t="s">
        <v>81</v>
      </c>
      <c r="BK105" s="194">
        <f>ROUND(I105*H105,2)</f>
        <v>0</v>
      </c>
      <c r="BL105" s="14" t="s">
        <v>135</v>
      </c>
      <c r="BM105" s="193" t="s">
        <v>614</v>
      </c>
    </row>
    <row r="106" s="2" customFormat="1">
      <c r="A106" s="35"/>
      <c r="B106" s="36"/>
      <c r="C106" s="37"/>
      <c r="D106" s="195" t="s">
        <v>138</v>
      </c>
      <c r="E106" s="37"/>
      <c r="F106" s="196" t="s">
        <v>231</v>
      </c>
      <c r="G106" s="37"/>
      <c r="H106" s="37"/>
      <c r="I106" s="197"/>
      <c r="J106" s="37"/>
      <c r="K106" s="37"/>
      <c r="L106" s="41"/>
      <c r="M106" s="198"/>
      <c r="N106" s="19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138</v>
      </c>
      <c r="AU106" s="14" t="s">
        <v>74</v>
      </c>
    </row>
    <row r="107" s="10" customFormat="1">
      <c r="A107" s="10"/>
      <c r="B107" s="202"/>
      <c r="C107" s="203"/>
      <c r="D107" s="195" t="s">
        <v>147</v>
      </c>
      <c r="E107" s="204" t="s">
        <v>21</v>
      </c>
      <c r="F107" s="205" t="s">
        <v>615</v>
      </c>
      <c r="G107" s="203"/>
      <c r="H107" s="206">
        <v>1.242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2" t="s">
        <v>147</v>
      </c>
      <c r="AU107" s="212" t="s">
        <v>74</v>
      </c>
      <c r="AV107" s="10" t="s">
        <v>83</v>
      </c>
      <c r="AW107" s="10" t="s">
        <v>36</v>
      </c>
      <c r="AX107" s="10" t="s">
        <v>74</v>
      </c>
      <c r="AY107" s="212" t="s">
        <v>136</v>
      </c>
    </row>
    <row r="108" s="11" customFormat="1">
      <c r="A108" s="11"/>
      <c r="B108" s="223"/>
      <c r="C108" s="224"/>
      <c r="D108" s="195" t="s">
        <v>147</v>
      </c>
      <c r="E108" s="225" t="s">
        <v>21</v>
      </c>
      <c r="F108" s="226" t="s">
        <v>235</v>
      </c>
      <c r="G108" s="224"/>
      <c r="H108" s="227">
        <v>1.242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33" t="s">
        <v>147</v>
      </c>
      <c r="AU108" s="233" t="s">
        <v>74</v>
      </c>
      <c r="AV108" s="11" t="s">
        <v>135</v>
      </c>
      <c r="AW108" s="11" t="s">
        <v>36</v>
      </c>
      <c r="AX108" s="11" t="s">
        <v>81</v>
      </c>
      <c r="AY108" s="233" t="s">
        <v>136</v>
      </c>
    </row>
    <row r="109" s="2" customFormat="1" ht="33" customHeight="1">
      <c r="A109" s="35"/>
      <c r="B109" s="36"/>
      <c r="C109" s="182" t="s">
        <v>194</v>
      </c>
      <c r="D109" s="182" t="s">
        <v>130</v>
      </c>
      <c r="E109" s="183" t="s">
        <v>237</v>
      </c>
      <c r="F109" s="184" t="s">
        <v>238</v>
      </c>
      <c r="G109" s="185" t="s">
        <v>239</v>
      </c>
      <c r="H109" s="186">
        <v>4300</v>
      </c>
      <c r="I109" s="187"/>
      <c r="J109" s="188">
        <f>ROUND(I109*H109,2)</f>
        <v>0</v>
      </c>
      <c r="K109" s="184" t="s">
        <v>134</v>
      </c>
      <c r="L109" s="41"/>
      <c r="M109" s="189" t="s">
        <v>21</v>
      </c>
      <c r="N109" s="190" t="s">
        <v>45</v>
      </c>
      <c r="O109" s="81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3" t="s">
        <v>135</v>
      </c>
      <c r="AT109" s="193" t="s">
        <v>130</v>
      </c>
      <c r="AU109" s="193" t="s">
        <v>74</v>
      </c>
      <c r="AY109" s="14" t="s">
        <v>136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4" t="s">
        <v>81</v>
      </c>
      <c r="BK109" s="194">
        <f>ROUND(I109*H109,2)</f>
        <v>0</v>
      </c>
      <c r="BL109" s="14" t="s">
        <v>135</v>
      </c>
      <c r="BM109" s="193" t="s">
        <v>616</v>
      </c>
    </row>
    <row r="110" s="2" customFormat="1">
      <c r="A110" s="35"/>
      <c r="B110" s="36"/>
      <c r="C110" s="37"/>
      <c r="D110" s="195" t="s">
        <v>138</v>
      </c>
      <c r="E110" s="37"/>
      <c r="F110" s="196" t="s">
        <v>241</v>
      </c>
      <c r="G110" s="37"/>
      <c r="H110" s="37"/>
      <c r="I110" s="197"/>
      <c r="J110" s="37"/>
      <c r="K110" s="37"/>
      <c r="L110" s="41"/>
      <c r="M110" s="198"/>
      <c r="N110" s="199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138</v>
      </c>
      <c r="AU110" s="14" t="s">
        <v>74</v>
      </c>
    </row>
    <row r="111" s="2" customFormat="1">
      <c r="A111" s="35"/>
      <c r="B111" s="36"/>
      <c r="C111" s="37"/>
      <c r="D111" s="200" t="s">
        <v>140</v>
      </c>
      <c r="E111" s="37"/>
      <c r="F111" s="201" t="s">
        <v>242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140</v>
      </c>
      <c r="AU111" s="14" t="s">
        <v>74</v>
      </c>
    </row>
    <row r="112" s="10" customFormat="1">
      <c r="A112" s="10"/>
      <c r="B112" s="202"/>
      <c r="C112" s="203"/>
      <c r="D112" s="195" t="s">
        <v>147</v>
      </c>
      <c r="E112" s="204" t="s">
        <v>21</v>
      </c>
      <c r="F112" s="205" t="s">
        <v>617</v>
      </c>
      <c r="G112" s="203"/>
      <c r="H112" s="206">
        <v>4300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2" t="s">
        <v>147</v>
      </c>
      <c r="AU112" s="212" t="s">
        <v>74</v>
      </c>
      <c r="AV112" s="10" t="s">
        <v>83</v>
      </c>
      <c r="AW112" s="10" t="s">
        <v>36</v>
      </c>
      <c r="AX112" s="10" t="s">
        <v>81</v>
      </c>
      <c r="AY112" s="212" t="s">
        <v>136</v>
      </c>
    </row>
    <row r="113" s="2" customFormat="1" ht="33" customHeight="1">
      <c r="A113" s="35"/>
      <c r="B113" s="36"/>
      <c r="C113" s="182" t="s">
        <v>200</v>
      </c>
      <c r="D113" s="182" t="s">
        <v>130</v>
      </c>
      <c r="E113" s="183" t="s">
        <v>245</v>
      </c>
      <c r="F113" s="184" t="s">
        <v>246</v>
      </c>
      <c r="G113" s="185" t="s">
        <v>239</v>
      </c>
      <c r="H113" s="186">
        <v>6</v>
      </c>
      <c r="I113" s="187"/>
      <c r="J113" s="188">
        <f>ROUND(I113*H113,2)</f>
        <v>0</v>
      </c>
      <c r="K113" s="184" t="s">
        <v>134</v>
      </c>
      <c r="L113" s="41"/>
      <c r="M113" s="189" t="s">
        <v>21</v>
      </c>
      <c r="N113" s="190" t="s">
        <v>45</v>
      </c>
      <c r="O113" s="81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3" t="s">
        <v>135</v>
      </c>
      <c r="AT113" s="193" t="s">
        <v>130</v>
      </c>
      <c r="AU113" s="193" t="s">
        <v>74</v>
      </c>
      <c r="AY113" s="14" t="s">
        <v>136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4" t="s">
        <v>81</v>
      </c>
      <c r="BK113" s="194">
        <f>ROUND(I113*H113,2)</f>
        <v>0</v>
      </c>
      <c r="BL113" s="14" t="s">
        <v>135</v>
      </c>
      <c r="BM113" s="193" t="s">
        <v>618</v>
      </c>
    </row>
    <row r="114" s="2" customFormat="1">
      <c r="A114" s="35"/>
      <c r="B114" s="36"/>
      <c r="C114" s="37"/>
      <c r="D114" s="195" t="s">
        <v>138</v>
      </c>
      <c r="E114" s="37"/>
      <c r="F114" s="196" t="s">
        <v>248</v>
      </c>
      <c r="G114" s="37"/>
      <c r="H114" s="37"/>
      <c r="I114" s="197"/>
      <c r="J114" s="37"/>
      <c r="K114" s="37"/>
      <c r="L114" s="41"/>
      <c r="M114" s="198"/>
      <c r="N114" s="199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138</v>
      </c>
      <c r="AU114" s="14" t="s">
        <v>74</v>
      </c>
    </row>
    <row r="115" s="2" customFormat="1">
      <c r="A115" s="35"/>
      <c r="B115" s="36"/>
      <c r="C115" s="37"/>
      <c r="D115" s="200" t="s">
        <v>140</v>
      </c>
      <c r="E115" s="37"/>
      <c r="F115" s="201" t="s">
        <v>249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140</v>
      </c>
      <c r="AU115" s="14" t="s">
        <v>74</v>
      </c>
    </row>
    <row r="116" s="10" customFormat="1">
      <c r="A116" s="10"/>
      <c r="B116" s="202"/>
      <c r="C116" s="203"/>
      <c r="D116" s="195" t="s">
        <v>147</v>
      </c>
      <c r="E116" s="204" t="s">
        <v>21</v>
      </c>
      <c r="F116" s="205" t="s">
        <v>619</v>
      </c>
      <c r="G116" s="203"/>
      <c r="H116" s="206">
        <v>6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2" t="s">
        <v>147</v>
      </c>
      <c r="AU116" s="212" t="s">
        <v>74</v>
      </c>
      <c r="AV116" s="10" t="s">
        <v>83</v>
      </c>
      <c r="AW116" s="10" t="s">
        <v>36</v>
      </c>
      <c r="AX116" s="10" t="s">
        <v>81</v>
      </c>
      <c r="AY116" s="212" t="s">
        <v>136</v>
      </c>
    </row>
    <row r="117" s="2" customFormat="1" ht="24.15" customHeight="1">
      <c r="A117" s="35"/>
      <c r="B117" s="36"/>
      <c r="C117" s="182" t="s">
        <v>206</v>
      </c>
      <c r="D117" s="182" t="s">
        <v>130</v>
      </c>
      <c r="E117" s="183" t="s">
        <v>252</v>
      </c>
      <c r="F117" s="184" t="s">
        <v>253</v>
      </c>
      <c r="G117" s="185" t="s">
        <v>232</v>
      </c>
      <c r="H117" s="186">
        <v>0.27000000000000002</v>
      </c>
      <c r="I117" s="187"/>
      <c r="J117" s="188">
        <f>ROUND(I117*H117,2)</f>
        <v>0</v>
      </c>
      <c r="K117" s="184" t="s">
        <v>134</v>
      </c>
      <c r="L117" s="41"/>
      <c r="M117" s="189" t="s">
        <v>21</v>
      </c>
      <c r="N117" s="190" t="s">
        <v>45</v>
      </c>
      <c r="O117" s="81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3" t="s">
        <v>135</v>
      </c>
      <c r="AT117" s="193" t="s">
        <v>130</v>
      </c>
      <c r="AU117" s="193" t="s">
        <v>74</v>
      </c>
      <c r="AY117" s="14" t="s">
        <v>136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4" t="s">
        <v>81</v>
      </c>
      <c r="BK117" s="194">
        <f>ROUND(I117*H117,2)</f>
        <v>0</v>
      </c>
      <c r="BL117" s="14" t="s">
        <v>135</v>
      </c>
      <c r="BM117" s="193" t="s">
        <v>620</v>
      </c>
    </row>
    <row r="118" s="2" customFormat="1">
      <c r="A118" s="35"/>
      <c r="B118" s="36"/>
      <c r="C118" s="37"/>
      <c r="D118" s="195" t="s">
        <v>138</v>
      </c>
      <c r="E118" s="37"/>
      <c r="F118" s="196" t="s">
        <v>255</v>
      </c>
      <c r="G118" s="37"/>
      <c r="H118" s="37"/>
      <c r="I118" s="197"/>
      <c r="J118" s="37"/>
      <c r="K118" s="37"/>
      <c r="L118" s="41"/>
      <c r="M118" s="198"/>
      <c r="N118" s="199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138</v>
      </c>
      <c r="AU118" s="14" t="s">
        <v>74</v>
      </c>
    </row>
    <row r="119" s="2" customFormat="1">
      <c r="A119" s="35"/>
      <c r="B119" s="36"/>
      <c r="C119" s="37"/>
      <c r="D119" s="200" t="s">
        <v>140</v>
      </c>
      <c r="E119" s="37"/>
      <c r="F119" s="201" t="s">
        <v>256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140</v>
      </c>
      <c r="AU119" s="14" t="s">
        <v>74</v>
      </c>
    </row>
    <row r="120" s="10" customFormat="1">
      <c r="A120" s="10"/>
      <c r="B120" s="202"/>
      <c r="C120" s="203"/>
      <c r="D120" s="195" t="s">
        <v>147</v>
      </c>
      <c r="E120" s="204" t="s">
        <v>21</v>
      </c>
      <c r="F120" s="205" t="s">
        <v>621</v>
      </c>
      <c r="G120" s="203"/>
      <c r="H120" s="206">
        <v>0.27000000000000002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2" t="s">
        <v>147</v>
      </c>
      <c r="AU120" s="212" t="s">
        <v>74</v>
      </c>
      <c r="AV120" s="10" t="s">
        <v>83</v>
      </c>
      <c r="AW120" s="10" t="s">
        <v>36</v>
      </c>
      <c r="AX120" s="10" t="s">
        <v>81</v>
      </c>
      <c r="AY120" s="212" t="s">
        <v>136</v>
      </c>
    </row>
    <row r="121" s="2" customFormat="1" ht="24.15" customHeight="1">
      <c r="A121" s="35"/>
      <c r="B121" s="36"/>
      <c r="C121" s="213" t="s">
        <v>212</v>
      </c>
      <c r="D121" s="213" t="s">
        <v>213</v>
      </c>
      <c r="E121" s="214" t="s">
        <v>259</v>
      </c>
      <c r="F121" s="215" t="s">
        <v>260</v>
      </c>
      <c r="G121" s="216" t="s">
        <v>216</v>
      </c>
      <c r="H121" s="217">
        <v>269.5</v>
      </c>
      <c r="I121" s="218"/>
      <c r="J121" s="219">
        <f>ROUND(I121*H121,2)</f>
        <v>0</v>
      </c>
      <c r="K121" s="215" t="s">
        <v>21</v>
      </c>
      <c r="L121" s="220"/>
      <c r="M121" s="221" t="s">
        <v>21</v>
      </c>
      <c r="N121" s="222" t="s">
        <v>45</v>
      </c>
      <c r="O121" s="81"/>
      <c r="P121" s="191">
        <f>O121*H121</f>
        <v>0</v>
      </c>
      <c r="Q121" s="191">
        <v>0.001</v>
      </c>
      <c r="R121" s="191">
        <f>Q121*H121</f>
        <v>0.26950000000000002</v>
      </c>
      <c r="S121" s="191">
        <v>0</v>
      </c>
      <c r="T121" s="19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3" t="s">
        <v>181</v>
      </c>
      <c r="AT121" s="193" t="s">
        <v>213</v>
      </c>
      <c r="AU121" s="193" t="s">
        <v>74</v>
      </c>
      <c r="AY121" s="14" t="s">
        <v>136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4" t="s">
        <v>81</v>
      </c>
      <c r="BK121" s="194">
        <f>ROUND(I121*H121,2)</f>
        <v>0</v>
      </c>
      <c r="BL121" s="14" t="s">
        <v>135</v>
      </c>
      <c r="BM121" s="193" t="s">
        <v>622</v>
      </c>
    </row>
    <row r="122" s="2" customFormat="1">
      <c r="A122" s="35"/>
      <c r="B122" s="36"/>
      <c r="C122" s="37"/>
      <c r="D122" s="195" t="s">
        <v>138</v>
      </c>
      <c r="E122" s="37"/>
      <c r="F122" s="196" t="s">
        <v>262</v>
      </c>
      <c r="G122" s="37"/>
      <c r="H122" s="37"/>
      <c r="I122" s="197"/>
      <c r="J122" s="37"/>
      <c r="K122" s="37"/>
      <c r="L122" s="41"/>
      <c r="M122" s="198"/>
      <c r="N122" s="19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138</v>
      </c>
      <c r="AU122" s="14" t="s">
        <v>74</v>
      </c>
    </row>
    <row r="123" s="10" customFormat="1">
      <c r="A123" s="10"/>
      <c r="B123" s="202"/>
      <c r="C123" s="203"/>
      <c r="D123" s="195" t="s">
        <v>147</v>
      </c>
      <c r="E123" s="204" t="s">
        <v>21</v>
      </c>
      <c r="F123" s="205" t="s">
        <v>623</v>
      </c>
      <c r="G123" s="203"/>
      <c r="H123" s="206">
        <v>269.5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2" t="s">
        <v>147</v>
      </c>
      <c r="AU123" s="212" t="s">
        <v>74</v>
      </c>
      <c r="AV123" s="10" t="s">
        <v>83</v>
      </c>
      <c r="AW123" s="10" t="s">
        <v>36</v>
      </c>
      <c r="AX123" s="10" t="s">
        <v>81</v>
      </c>
      <c r="AY123" s="212" t="s">
        <v>136</v>
      </c>
    </row>
    <row r="124" s="2" customFormat="1" ht="24.15" customHeight="1">
      <c r="A124" s="35"/>
      <c r="B124" s="36"/>
      <c r="C124" s="182" t="s">
        <v>219</v>
      </c>
      <c r="D124" s="182" t="s">
        <v>130</v>
      </c>
      <c r="E124" s="183" t="s">
        <v>264</v>
      </c>
      <c r="F124" s="184" t="s">
        <v>265</v>
      </c>
      <c r="G124" s="185" t="s">
        <v>232</v>
      </c>
      <c r="H124" s="186">
        <v>0.215</v>
      </c>
      <c r="I124" s="187"/>
      <c r="J124" s="188">
        <f>ROUND(I124*H124,2)</f>
        <v>0</v>
      </c>
      <c r="K124" s="184" t="s">
        <v>134</v>
      </c>
      <c r="L124" s="41"/>
      <c r="M124" s="189" t="s">
        <v>21</v>
      </c>
      <c r="N124" s="190" t="s">
        <v>45</v>
      </c>
      <c r="O124" s="81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3" t="s">
        <v>135</v>
      </c>
      <c r="AT124" s="193" t="s">
        <v>130</v>
      </c>
      <c r="AU124" s="193" t="s">
        <v>74</v>
      </c>
      <c r="AY124" s="14" t="s">
        <v>136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4" t="s">
        <v>81</v>
      </c>
      <c r="BK124" s="194">
        <f>ROUND(I124*H124,2)</f>
        <v>0</v>
      </c>
      <c r="BL124" s="14" t="s">
        <v>135</v>
      </c>
      <c r="BM124" s="193" t="s">
        <v>624</v>
      </c>
    </row>
    <row r="125" s="2" customFormat="1">
      <c r="A125" s="35"/>
      <c r="B125" s="36"/>
      <c r="C125" s="37"/>
      <c r="D125" s="195" t="s">
        <v>138</v>
      </c>
      <c r="E125" s="37"/>
      <c r="F125" s="196" t="s">
        <v>267</v>
      </c>
      <c r="G125" s="37"/>
      <c r="H125" s="37"/>
      <c r="I125" s="197"/>
      <c r="J125" s="37"/>
      <c r="K125" s="37"/>
      <c r="L125" s="41"/>
      <c r="M125" s="198"/>
      <c r="N125" s="199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138</v>
      </c>
      <c r="AU125" s="14" t="s">
        <v>74</v>
      </c>
    </row>
    <row r="126" s="2" customFormat="1">
      <c r="A126" s="35"/>
      <c r="B126" s="36"/>
      <c r="C126" s="37"/>
      <c r="D126" s="200" t="s">
        <v>140</v>
      </c>
      <c r="E126" s="37"/>
      <c r="F126" s="201" t="s">
        <v>268</v>
      </c>
      <c r="G126" s="37"/>
      <c r="H126" s="37"/>
      <c r="I126" s="197"/>
      <c r="J126" s="37"/>
      <c r="K126" s="37"/>
      <c r="L126" s="41"/>
      <c r="M126" s="198"/>
      <c r="N126" s="19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140</v>
      </c>
      <c r="AU126" s="14" t="s">
        <v>74</v>
      </c>
    </row>
    <row r="127" s="10" customFormat="1">
      <c r="A127" s="10"/>
      <c r="B127" s="202"/>
      <c r="C127" s="203"/>
      <c r="D127" s="195" t="s">
        <v>147</v>
      </c>
      <c r="E127" s="204" t="s">
        <v>21</v>
      </c>
      <c r="F127" s="205" t="s">
        <v>625</v>
      </c>
      <c r="G127" s="203"/>
      <c r="H127" s="206">
        <v>0.215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2" t="s">
        <v>147</v>
      </c>
      <c r="AU127" s="212" t="s">
        <v>74</v>
      </c>
      <c r="AV127" s="10" t="s">
        <v>83</v>
      </c>
      <c r="AW127" s="10" t="s">
        <v>36</v>
      </c>
      <c r="AX127" s="10" t="s">
        <v>81</v>
      </c>
      <c r="AY127" s="212" t="s">
        <v>136</v>
      </c>
    </row>
    <row r="128" s="2" customFormat="1" ht="16.5" customHeight="1">
      <c r="A128" s="35"/>
      <c r="B128" s="36"/>
      <c r="C128" s="213" t="s">
        <v>8</v>
      </c>
      <c r="D128" s="213" t="s">
        <v>213</v>
      </c>
      <c r="E128" s="214" t="s">
        <v>271</v>
      </c>
      <c r="F128" s="215" t="s">
        <v>272</v>
      </c>
      <c r="G128" s="216" t="s">
        <v>216</v>
      </c>
      <c r="H128" s="217">
        <v>215.30000000000001</v>
      </c>
      <c r="I128" s="218"/>
      <c r="J128" s="219">
        <f>ROUND(I128*H128,2)</f>
        <v>0</v>
      </c>
      <c r="K128" s="215" t="s">
        <v>134</v>
      </c>
      <c r="L128" s="220"/>
      <c r="M128" s="221" t="s">
        <v>21</v>
      </c>
      <c r="N128" s="222" t="s">
        <v>45</v>
      </c>
      <c r="O128" s="81"/>
      <c r="P128" s="191">
        <f>O128*H128</f>
        <v>0</v>
      </c>
      <c r="Q128" s="191">
        <v>0.001</v>
      </c>
      <c r="R128" s="191">
        <f>Q128*H128</f>
        <v>0.21530000000000002</v>
      </c>
      <c r="S128" s="191">
        <v>0</v>
      </c>
      <c r="T128" s="19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3" t="s">
        <v>181</v>
      </c>
      <c r="AT128" s="193" t="s">
        <v>213</v>
      </c>
      <c r="AU128" s="193" t="s">
        <v>74</v>
      </c>
      <c r="AY128" s="14" t="s">
        <v>136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4" t="s">
        <v>81</v>
      </c>
      <c r="BK128" s="194">
        <f>ROUND(I128*H128,2)</f>
        <v>0</v>
      </c>
      <c r="BL128" s="14" t="s">
        <v>135</v>
      </c>
      <c r="BM128" s="193" t="s">
        <v>626</v>
      </c>
    </row>
    <row r="129" s="2" customFormat="1">
      <c r="A129" s="35"/>
      <c r="B129" s="36"/>
      <c r="C129" s="37"/>
      <c r="D129" s="195" t="s">
        <v>138</v>
      </c>
      <c r="E129" s="37"/>
      <c r="F129" s="196" t="s">
        <v>272</v>
      </c>
      <c r="G129" s="37"/>
      <c r="H129" s="37"/>
      <c r="I129" s="197"/>
      <c r="J129" s="37"/>
      <c r="K129" s="37"/>
      <c r="L129" s="41"/>
      <c r="M129" s="198"/>
      <c r="N129" s="199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138</v>
      </c>
      <c r="AU129" s="14" t="s">
        <v>74</v>
      </c>
    </row>
    <row r="130" s="10" customFormat="1">
      <c r="A130" s="10"/>
      <c r="B130" s="202"/>
      <c r="C130" s="203"/>
      <c r="D130" s="195" t="s">
        <v>147</v>
      </c>
      <c r="E130" s="204" t="s">
        <v>21</v>
      </c>
      <c r="F130" s="205" t="s">
        <v>627</v>
      </c>
      <c r="G130" s="203"/>
      <c r="H130" s="206">
        <v>215.30000000000001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2" t="s">
        <v>147</v>
      </c>
      <c r="AU130" s="212" t="s">
        <v>74</v>
      </c>
      <c r="AV130" s="10" t="s">
        <v>83</v>
      </c>
      <c r="AW130" s="10" t="s">
        <v>36</v>
      </c>
      <c r="AX130" s="10" t="s">
        <v>81</v>
      </c>
      <c r="AY130" s="212" t="s">
        <v>136</v>
      </c>
    </row>
    <row r="131" s="2" customFormat="1" ht="24.15" customHeight="1">
      <c r="A131" s="35"/>
      <c r="B131" s="36"/>
      <c r="C131" s="182" t="s">
        <v>229</v>
      </c>
      <c r="D131" s="182" t="s">
        <v>130</v>
      </c>
      <c r="E131" s="183" t="s">
        <v>276</v>
      </c>
      <c r="F131" s="184" t="s">
        <v>277</v>
      </c>
      <c r="G131" s="185" t="s">
        <v>239</v>
      </c>
      <c r="H131" s="186">
        <v>3630</v>
      </c>
      <c r="I131" s="187"/>
      <c r="J131" s="188">
        <f>ROUND(I131*H131,2)</f>
        <v>0</v>
      </c>
      <c r="K131" s="184" t="s">
        <v>134</v>
      </c>
      <c r="L131" s="41"/>
      <c r="M131" s="189" t="s">
        <v>21</v>
      </c>
      <c r="N131" s="190" t="s">
        <v>45</v>
      </c>
      <c r="O131" s="81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3" t="s">
        <v>135</v>
      </c>
      <c r="AT131" s="193" t="s">
        <v>130</v>
      </c>
      <c r="AU131" s="193" t="s">
        <v>74</v>
      </c>
      <c r="AY131" s="14" t="s">
        <v>136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4" t="s">
        <v>81</v>
      </c>
      <c r="BK131" s="194">
        <f>ROUND(I131*H131,2)</f>
        <v>0</v>
      </c>
      <c r="BL131" s="14" t="s">
        <v>135</v>
      </c>
      <c r="BM131" s="193" t="s">
        <v>628</v>
      </c>
    </row>
    <row r="132" s="2" customFormat="1">
      <c r="A132" s="35"/>
      <c r="B132" s="36"/>
      <c r="C132" s="37"/>
      <c r="D132" s="195" t="s">
        <v>138</v>
      </c>
      <c r="E132" s="37"/>
      <c r="F132" s="196" t="s">
        <v>279</v>
      </c>
      <c r="G132" s="37"/>
      <c r="H132" s="37"/>
      <c r="I132" s="197"/>
      <c r="J132" s="37"/>
      <c r="K132" s="37"/>
      <c r="L132" s="41"/>
      <c r="M132" s="198"/>
      <c r="N132" s="199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74</v>
      </c>
    </row>
    <row r="133" s="2" customFormat="1">
      <c r="A133" s="35"/>
      <c r="B133" s="36"/>
      <c r="C133" s="37"/>
      <c r="D133" s="200" t="s">
        <v>140</v>
      </c>
      <c r="E133" s="37"/>
      <c r="F133" s="201" t="s">
        <v>280</v>
      </c>
      <c r="G133" s="37"/>
      <c r="H133" s="37"/>
      <c r="I133" s="197"/>
      <c r="J133" s="37"/>
      <c r="K133" s="37"/>
      <c r="L133" s="41"/>
      <c r="M133" s="198"/>
      <c r="N133" s="199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140</v>
      </c>
      <c r="AU133" s="14" t="s">
        <v>74</v>
      </c>
    </row>
    <row r="134" s="10" customFormat="1">
      <c r="A134" s="10"/>
      <c r="B134" s="202"/>
      <c r="C134" s="203"/>
      <c r="D134" s="195" t="s">
        <v>147</v>
      </c>
      <c r="E134" s="204" t="s">
        <v>21</v>
      </c>
      <c r="F134" s="205" t="s">
        <v>629</v>
      </c>
      <c r="G134" s="203"/>
      <c r="H134" s="206">
        <v>3630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2" t="s">
        <v>147</v>
      </c>
      <c r="AU134" s="212" t="s">
        <v>74</v>
      </c>
      <c r="AV134" s="10" t="s">
        <v>83</v>
      </c>
      <c r="AW134" s="10" t="s">
        <v>36</v>
      </c>
      <c r="AX134" s="10" t="s">
        <v>81</v>
      </c>
      <c r="AY134" s="212" t="s">
        <v>136</v>
      </c>
    </row>
    <row r="135" s="2" customFormat="1" ht="24.15" customHeight="1">
      <c r="A135" s="35"/>
      <c r="B135" s="36"/>
      <c r="C135" s="182" t="s">
        <v>236</v>
      </c>
      <c r="D135" s="182" t="s">
        <v>130</v>
      </c>
      <c r="E135" s="183" t="s">
        <v>283</v>
      </c>
      <c r="F135" s="184" t="s">
        <v>284</v>
      </c>
      <c r="G135" s="185" t="s">
        <v>239</v>
      </c>
      <c r="H135" s="186">
        <v>670</v>
      </c>
      <c r="I135" s="187"/>
      <c r="J135" s="188">
        <f>ROUND(I135*H135,2)</f>
        <v>0</v>
      </c>
      <c r="K135" s="184" t="s">
        <v>134</v>
      </c>
      <c r="L135" s="41"/>
      <c r="M135" s="189" t="s">
        <v>21</v>
      </c>
      <c r="N135" s="190" t="s">
        <v>45</v>
      </c>
      <c r="O135" s="81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3" t="s">
        <v>135</v>
      </c>
      <c r="AT135" s="193" t="s">
        <v>130</v>
      </c>
      <c r="AU135" s="193" t="s">
        <v>74</v>
      </c>
      <c r="AY135" s="14" t="s">
        <v>136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4" t="s">
        <v>81</v>
      </c>
      <c r="BK135" s="194">
        <f>ROUND(I135*H135,2)</f>
        <v>0</v>
      </c>
      <c r="BL135" s="14" t="s">
        <v>135</v>
      </c>
      <c r="BM135" s="193" t="s">
        <v>630</v>
      </c>
    </row>
    <row r="136" s="2" customFormat="1">
      <c r="A136" s="35"/>
      <c r="B136" s="36"/>
      <c r="C136" s="37"/>
      <c r="D136" s="195" t="s">
        <v>138</v>
      </c>
      <c r="E136" s="37"/>
      <c r="F136" s="196" t="s">
        <v>286</v>
      </c>
      <c r="G136" s="37"/>
      <c r="H136" s="37"/>
      <c r="I136" s="197"/>
      <c r="J136" s="37"/>
      <c r="K136" s="37"/>
      <c r="L136" s="41"/>
      <c r="M136" s="198"/>
      <c r="N136" s="19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74</v>
      </c>
    </row>
    <row r="137" s="2" customFormat="1">
      <c r="A137" s="35"/>
      <c r="B137" s="36"/>
      <c r="C137" s="37"/>
      <c r="D137" s="200" t="s">
        <v>140</v>
      </c>
      <c r="E137" s="37"/>
      <c r="F137" s="201" t="s">
        <v>287</v>
      </c>
      <c r="G137" s="37"/>
      <c r="H137" s="37"/>
      <c r="I137" s="197"/>
      <c r="J137" s="37"/>
      <c r="K137" s="37"/>
      <c r="L137" s="41"/>
      <c r="M137" s="198"/>
      <c r="N137" s="199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140</v>
      </c>
      <c r="AU137" s="14" t="s">
        <v>74</v>
      </c>
    </row>
    <row r="138" s="10" customFormat="1">
      <c r="A138" s="10"/>
      <c r="B138" s="202"/>
      <c r="C138" s="203"/>
      <c r="D138" s="195" t="s">
        <v>147</v>
      </c>
      <c r="E138" s="204" t="s">
        <v>21</v>
      </c>
      <c r="F138" s="205" t="s">
        <v>631</v>
      </c>
      <c r="G138" s="203"/>
      <c r="H138" s="206">
        <v>670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2" t="s">
        <v>147</v>
      </c>
      <c r="AU138" s="212" t="s">
        <v>74</v>
      </c>
      <c r="AV138" s="10" t="s">
        <v>83</v>
      </c>
      <c r="AW138" s="10" t="s">
        <v>36</v>
      </c>
      <c r="AX138" s="10" t="s">
        <v>81</v>
      </c>
      <c r="AY138" s="212" t="s">
        <v>136</v>
      </c>
    </row>
    <row r="139" s="2" customFormat="1" ht="16.5" customHeight="1">
      <c r="A139" s="35"/>
      <c r="B139" s="36"/>
      <c r="C139" s="213" t="s">
        <v>244</v>
      </c>
      <c r="D139" s="213" t="s">
        <v>213</v>
      </c>
      <c r="E139" s="214" t="s">
        <v>290</v>
      </c>
      <c r="F139" s="215" t="s">
        <v>291</v>
      </c>
      <c r="G139" s="216" t="s">
        <v>239</v>
      </c>
      <c r="H139" s="217">
        <v>50</v>
      </c>
      <c r="I139" s="218"/>
      <c r="J139" s="219">
        <f>ROUND(I139*H139,2)</f>
        <v>0</v>
      </c>
      <c r="K139" s="215" t="s">
        <v>21</v>
      </c>
      <c r="L139" s="220"/>
      <c r="M139" s="221" t="s">
        <v>21</v>
      </c>
      <c r="N139" s="222" t="s">
        <v>45</v>
      </c>
      <c r="O139" s="81"/>
      <c r="P139" s="191">
        <f>O139*H139</f>
        <v>0</v>
      </c>
      <c r="Q139" s="191">
        <v>0.0015</v>
      </c>
      <c r="R139" s="191">
        <f>Q139*H139</f>
        <v>0.074999999999999997</v>
      </c>
      <c r="S139" s="191">
        <v>0</v>
      </c>
      <c r="T139" s="19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3" t="s">
        <v>181</v>
      </c>
      <c r="AT139" s="193" t="s">
        <v>213</v>
      </c>
      <c r="AU139" s="193" t="s">
        <v>74</v>
      </c>
      <c r="AY139" s="14" t="s">
        <v>136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4" t="s">
        <v>81</v>
      </c>
      <c r="BK139" s="194">
        <f>ROUND(I139*H139,2)</f>
        <v>0</v>
      </c>
      <c r="BL139" s="14" t="s">
        <v>135</v>
      </c>
      <c r="BM139" s="193" t="s">
        <v>632</v>
      </c>
    </row>
    <row r="140" s="2" customFormat="1">
      <c r="A140" s="35"/>
      <c r="B140" s="36"/>
      <c r="C140" s="37"/>
      <c r="D140" s="195" t="s">
        <v>138</v>
      </c>
      <c r="E140" s="37"/>
      <c r="F140" s="196" t="s">
        <v>291</v>
      </c>
      <c r="G140" s="37"/>
      <c r="H140" s="37"/>
      <c r="I140" s="197"/>
      <c r="J140" s="37"/>
      <c r="K140" s="37"/>
      <c r="L140" s="41"/>
      <c r="M140" s="198"/>
      <c r="N140" s="19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74</v>
      </c>
    </row>
    <row r="141" s="2" customFormat="1" ht="21.75" customHeight="1">
      <c r="A141" s="35"/>
      <c r="B141" s="36"/>
      <c r="C141" s="213" t="s">
        <v>251</v>
      </c>
      <c r="D141" s="213" t="s">
        <v>213</v>
      </c>
      <c r="E141" s="214" t="s">
        <v>294</v>
      </c>
      <c r="F141" s="215" t="s">
        <v>295</v>
      </c>
      <c r="G141" s="216" t="s">
        <v>239</v>
      </c>
      <c r="H141" s="217">
        <v>40</v>
      </c>
      <c r="I141" s="218"/>
      <c r="J141" s="219">
        <f>ROUND(I141*H141,2)</f>
        <v>0</v>
      </c>
      <c r="K141" s="215" t="s">
        <v>21</v>
      </c>
      <c r="L141" s="220"/>
      <c r="M141" s="221" t="s">
        <v>21</v>
      </c>
      <c r="N141" s="222" t="s">
        <v>45</v>
      </c>
      <c r="O141" s="81"/>
      <c r="P141" s="191">
        <f>O141*H141</f>
        <v>0</v>
      </c>
      <c r="Q141" s="191">
        <v>0.0015</v>
      </c>
      <c r="R141" s="191">
        <f>Q141*H141</f>
        <v>0.059999999999999998</v>
      </c>
      <c r="S141" s="191">
        <v>0</v>
      </c>
      <c r="T141" s="19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3" t="s">
        <v>181</v>
      </c>
      <c r="AT141" s="193" t="s">
        <v>213</v>
      </c>
      <c r="AU141" s="193" t="s">
        <v>74</v>
      </c>
      <c r="AY141" s="14" t="s">
        <v>136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4" t="s">
        <v>81</v>
      </c>
      <c r="BK141" s="194">
        <f>ROUND(I141*H141,2)</f>
        <v>0</v>
      </c>
      <c r="BL141" s="14" t="s">
        <v>135</v>
      </c>
      <c r="BM141" s="193" t="s">
        <v>633</v>
      </c>
    </row>
    <row r="142" s="2" customFormat="1">
      <c r="A142" s="35"/>
      <c r="B142" s="36"/>
      <c r="C142" s="37"/>
      <c r="D142" s="195" t="s">
        <v>138</v>
      </c>
      <c r="E142" s="37"/>
      <c r="F142" s="196" t="s">
        <v>295</v>
      </c>
      <c r="G142" s="37"/>
      <c r="H142" s="37"/>
      <c r="I142" s="197"/>
      <c r="J142" s="37"/>
      <c r="K142" s="37"/>
      <c r="L142" s="41"/>
      <c r="M142" s="198"/>
      <c r="N142" s="199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138</v>
      </c>
      <c r="AU142" s="14" t="s">
        <v>74</v>
      </c>
    </row>
    <row r="143" s="2" customFormat="1" ht="16.5" customHeight="1">
      <c r="A143" s="35"/>
      <c r="B143" s="36"/>
      <c r="C143" s="213" t="s">
        <v>258</v>
      </c>
      <c r="D143" s="213" t="s">
        <v>213</v>
      </c>
      <c r="E143" s="214" t="s">
        <v>298</v>
      </c>
      <c r="F143" s="215" t="s">
        <v>299</v>
      </c>
      <c r="G143" s="216" t="s">
        <v>239</v>
      </c>
      <c r="H143" s="217">
        <v>70</v>
      </c>
      <c r="I143" s="218"/>
      <c r="J143" s="219">
        <f>ROUND(I143*H143,2)</f>
        <v>0</v>
      </c>
      <c r="K143" s="215" t="s">
        <v>21</v>
      </c>
      <c r="L143" s="220"/>
      <c r="M143" s="221" t="s">
        <v>21</v>
      </c>
      <c r="N143" s="222" t="s">
        <v>45</v>
      </c>
      <c r="O143" s="81"/>
      <c r="P143" s="191">
        <f>O143*H143</f>
        <v>0</v>
      </c>
      <c r="Q143" s="191">
        <v>0.0015</v>
      </c>
      <c r="R143" s="191">
        <f>Q143*H143</f>
        <v>0.105</v>
      </c>
      <c r="S143" s="191">
        <v>0</v>
      </c>
      <c r="T143" s="19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3" t="s">
        <v>181</v>
      </c>
      <c r="AT143" s="193" t="s">
        <v>213</v>
      </c>
      <c r="AU143" s="193" t="s">
        <v>74</v>
      </c>
      <c r="AY143" s="14" t="s">
        <v>136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4" t="s">
        <v>81</v>
      </c>
      <c r="BK143" s="194">
        <f>ROUND(I143*H143,2)</f>
        <v>0</v>
      </c>
      <c r="BL143" s="14" t="s">
        <v>135</v>
      </c>
      <c r="BM143" s="193" t="s">
        <v>634</v>
      </c>
    </row>
    <row r="144" s="2" customFormat="1">
      <c r="A144" s="35"/>
      <c r="B144" s="36"/>
      <c r="C144" s="37"/>
      <c r="D144" s="195" t="s">
        <v>138</v>
      </c>
      <c r="E144" s="37"/>
      <c r="F144" s="196" t="s">
        <v>299</v>
      </c>
      <c r="G144" s="37"/>
      <c r="H144" s="37"/>
      <c r="I144" s="197"/>
      <c r="J144" s="37"/>
      <c r="K144" s="37"/>
      <c r="L144" s="41"/>
      <c r="M144" s="198"/>
      <c r="N144" s="19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74</v>
      </c>
    </row>
    <row r="145" s="2" customFormat="1" ht="16.5" customHeight="1">
      <c r="A145" s="35"/>
      <c r="B145" s="36"/>
      <c r="C145" s="213" t="s">
        <v>7</v>
      </c>
      <c r="D145" s="213" t="s">
        <v>213</v>
      </c>
      <c r="E145" s="214" t="s">
        <v>302</v>
      </c>
      <c r="F145" s="215" t="s">
        <v>303</v>
      </c>
      <c r="G145" s="216" t="s">
        <v>239</v>
      </c>
      <c r="H145" s="217">
        <v>100</v>
      </c>
      <c r="I145" s="218"/>
      <c r="J145" s="219">
        <f>ROUND(I145*H145,2)</f>
        <v>0</v>
      </c>
      <c r="K145" s="215" t="s">
        <v>21</v>
      </c>
      <c r="L145" s="220"/>
      <c r="M145" s="221" t="s">
        <v>21</v>
      </c>
      <c r="N145" s="222" t="s">
        <v>45</v>
      </c>
      <c r="O145" s="81"/>
      <c r="P145" s="191">
        <f>O145*H145</f>
        <v>0</v>
      </c>
      <c r="Q145" s="191">
        <v>0.0015</v>
      </c>
      <c r="R145" s="191">
        <f>Q145*H145</f>
        <v>0.14999999999999999</v>
      </c>
      <c r="S145" s="191">
        <v>0</v>
      </c>
      <c r="T145" s="19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3" t="s">
        <v>181</v>
      </c>
      <c r="AT145" s="193" t="s">
        <v>213</v>
      </c>
      <c r="AU145" s="193" t="s">
        <v>74</v>
      </c>
      <c r="AY145" s="14" t="s">
        <v>136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4" t="s">
        <v>81</v>
      </c>
      <c r="BK145" s="194">
        <f>ROUND(I145*H145,2)</f>
        <v>0</v>
      </c>
      <c r="BL145" s="14" t="s">
        <v>135</v>
      </c>
      <c r="BM145" s="193" t="s">
        <v>635</v>
      </c>
    </row>
    <row r="146" s="2" customFormat="1">
      <c r="A146" s="35"/>
      <c r="B146" s="36"/>
      <c r="C146" s="37"/>
      <c r="D146" s="195" t="s">
        <v>138</v>
      </c>
      <c r="E146" s="37"/>
      <c r="F146" s="196" t="s">
        <v>303</v>
      </c>
      <c r="G146" s="37"/>
      <c r="H146" s="37"/>
      <c r="I146" s="197"/>
      <c r="J146" s="37"/>
      <c r="K146" s="37"/>
      <c r="L146" s="41"/>
      <c r="M146" s="198"/>
      <c r="N146" s="199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138</v>
      </c>
      <c r="AU146" s="14" t="s">
        <v>74</v>
      </c>
    </row>
    <row r="147" s="2" customFormat="1" ht="16.5" customHeight="1">
      <c r="A147" s="35"/>
      <c r="B147" s="36"/>
      <c r="C147" s="213" t="s">
        <v>270</v>
      </c>
      <c r="D147" s="213" t="s">
        <v>213</v>
      </c>
      <c r="E147" s="214" t="s">
        <v>306</v>
      </c>
      <c r="F147" s="215" t="s">
        <v>307</v>
      </c>
      <c r="G147" s="216" t="s">
        <v>239</v>
      </c>
      <c r="H147" s="217">
        <v>60</v>
      </c>
      <c r="I147" s="218"/>
      <c r="J147" s="219">
        <f>ROUND(I147*H147,2)</f>
        <v>0</v>
      </c>
      <c r="K147" s="215" t="s">
        <v>21</v>
      </c>
      <c r="L147" s="220"/>
      <c r="M147" s="221" t="s">
        <v>21</v>
      </c>
      <c r="N147" s="222" t="s">
        <v>45</v>
      </c>
      <c r="O147" s="81"/>
      <c r="P147" s="191">
        <f>O147*H147</f>
        <v>0</v>
      </c>
      <c r="Q147" s="191">
        <v>0.0015</v>
      </c>
      <c r="R147" s="191">
        <f>Q147*H147</f>
        <v>0.089999999999999997</v>
      </c>
      <c r="S147" s="191">
        <v>0</v>
      </c>
      <c r="T147" s="19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3" t="s">
        <v>181</v>
      </c>
      <c r="AT147" s="193" t="s">
        <v>213</v>
      </c>
      <c r="AU147" s="193" t="s">
        <v>74</v>
      </c>
      <c r="AY147" s="14" t="s">
        <v>136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4" t="s">
        <v>81</v>
      </c>
      <c r="BK147" s="194">
        <f>ROUND(I147*H147,2)</f>
        <v>0</v>
      </c>
      <c r="BL147" s="14" t="s">
        <v>135</v>
      </c>
      <c r="BM147" s="193" t="s">
        <v>636</v>
      </c>
    </row>
    <row r="148" s="2" customFormat="1">
      <c r="A148" s="35"/>
      <c r="B148" s="36"/>
      <c r="C148" s="37"/>
      <c r="D148" s="195" t="s">
        <v>138</v>
      </c>
      <c r="E148" s="37"/>
      <c r="F148" s="196" t="s">
        <v>307</v>
      </c>
      <c r="G148" s="37"/>
      <c r="H148" s="37"/>
      <c r="I148" s="197"/>
      <c r="J148" s="37"/>
      <c r="K148" s="37"/>
      <c r="L148" s="41"/>
      <c r="M148" s="198"/>
      <c r="N148" s="19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138</v>
      </c>
      <c r="AU148" s="14" t="s">
        <v>74</v>
      </c>
    </row>
    <row r="149" s="2" customFormat="1" ht="16.5" customHeight="1">
      <c r="A149" s="35"/>
      <c r="B149" s="36"/>
      <c r="C149" s="213" t="s">
        <v>275</v>
      </c>
      <c r="D149" s="213" t="s">
        <v>213</v>
      </c>
      <c r="E149" s="214" t="s">
        <v>310</v>
      </c>
      <c r="F149" s="215" t="s">
        <v>311</v>
      </c>
      <c r="G149" s="216" t="s">
        <v>239</v>
      </c>
      <c r="H149" s="217">
        <v>40</v>
      </c>
      <c r="I149" s="218"/>
      <c r="J149" s="219">
        <f>ROUND(I149*H149,2)</f>
        <v>0</v>
      </c>
      <c r="K149" s="215" t="s">
        <v>21</v>
      </c>
      <c r="L149" s="220"/>
      <c r="M149" s="221" t="s">
        <v>21</v>
      </c>
      <c r="N149" s="222" t="s">
        <v>45</v>
      </c>
      <c r="O149" s="81"/>
      <c r="P149" s="191">
        <f>O149*H149</f>
        <v>0</v>
      </c>
      <c r="Q149" s="191">
        <v>0.0015</v>
      </c>
      <c r="R149" s="191">
        <f>Q149*H149</f>
        <v>0.059999999999999998</v>
      </c>
      <c r="S149" s="191">
        <v>0</v>
      </c>
      <c r="T149" s="19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3" t="s">
        <v>181</v>
      </c>
      <c r="AT149" s="193" t="s">
        <v>213</v>
      </c>
      <c r="AU149" s="193" t="s">
        <v>74</v>
      </c>
      <c r="AY149" s="14" t="s">
        <v>136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4" t="s">
        <v>81</v>
      </c>
      <c r="BK149" s="194">
        <f>ROUND(I149*H149,2)</f>
        <v>0</v>
      </c>
      <c r="BL149" s="14" t="s">
        <v>135</v>
      </c>
      <c r="BM149" s="193" t="s">
        <v>637</v>
      </c>
    </row>
    <row r="150" s="2" customFormat="1">
      <c r="A150" s="35"/>
      <c r="B150" s="36"/>
      <c r="C150" s="37"/>
      <c r="D150" s="195" t="s">
        <v>138</v>
      </c>
      <c r="E150" s="37"/>
      <c r="F150" s="196" t="s">
        <v>311</v>
      </c>
      <c r="G150" s="37"/>
      <c r="H150" s="37"/>
      <c r="I150" s="197"/>
      <c r="J150" s="37"/>
      <c r="K150" s="37"/>
      <c r="L150" s="41"/>
      <c r="M150" s="198"/>
      <c r="N150" s="199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138</v>
      </c>
      <c r="AU150" s="14" t="s">
        <v>74</v>
      </c>
    </row>
    <row r="151" s="2" customFormat="1" ht="16.5" customHeight="1">
      <c r="A151" s="35"/>
      <c r="B151" s="36"/>
      <c r="C151" s="213" t="s">
        <v>282</v>
      </c>
      <c r="D151" s="213" t="s">
        <v>213</v>
      </c>
      <c r="E151" s="214" t="s">
        <v>314</v>
      </c>
      <c r="F151" s="215" t="s">
        <v>315</v>
      </c>
      <c r="G151" s="216" t="s">
        <v>239</v>
      </c>
      <c r="H151" s="217">
        <v>40</v>
      </c>
      <c r="I151" s="218"/>
      <c r="J151" s="219">
        <f>ROUND(I151*H151,2)</f>
        <v>0</v>
      </c>
      <c r="K151" s="215" t="s">
        <v>21</v>
      </c>
      <c r="L151" s="220"/>
      <c r="M151" s="221" t="s">
        <v>21</v>
      </c>
      <c r="N151" s="222" t="s">
        <v>45</v>
      </c>
      <c r="O151" s="81"/>
      <c r="P151" s="191">
        <f>O151*H151</f>
        <v>0</v>
      </c>
      <c r="Q151" s="191">
        <v>0.0015</v>
      </c>
      <c r="R151" s="191">
        <f>Q151*H151</f>
        <v>0.059999999999999998</v>
      </c>
      <c r="S151" s="191">
        <v>0</v>
      </c>
      <c r="T151" s="19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3" t="s">
        <v>181</v>
      </c>
      <c r="AT151" s="193" t="s">
        <v>213</v>
      </c>
      <c r="AU151" s="193" t="s">
        <v>74</v>
      </c>
      <c r="AY151" s="14" t="s">
        <v>136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4" t="s">
        <v>81</v>
      </c>
      <c r="BK151" s="194">
        <f>ROUND(I151*H151,2)</f>
        <v>0</v>
      </c>
      <c r="BL151" s="14" t="s">
        <v>135</v>
      </c>
      <c r="BM151" s="193" t="s">
        <v>638</v>
      </c>
    </row>
    <row r="152" s="2" customFormat="1">
      <c r="A152" s="35"/>
      <c r="B152" s="36"/>
      <c r="C152" s="37"/>
      <c r="D152" s="195" t="s">
        <v>138</v>
      </c>
      <c r="E152" s="37"/>
      <c r="F152" s="196" t="s">
        <v>315</v>
      </c>
      <c r="G152" s="37"/>
      <c r="H152" s="37"/>
      <c r="I152" s="197"/>
      <c r="J152" s="37"/>
      <c r="K152" s="37"/>
      <c r="L152" s="41"/>
      <c r="M152" s="198"/>
      <c r="N152" s="19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138</v>
      </c>
      <c r="AU152" s="14" t="s">
        <v>74</v>
      </c>
    </row>
    <row r="153" s="2" customFormat="1" ht="16.5" customHeight="1">
      <c r="A153" s="35"/>
      <c r="B153" s="36"/>
      <c r="C153" s="213" t="s">
        <v>289</v>
      </c>
      <c r="D153" s="213" t="s">
        <v>213</v>
      </c>
      <c r="E153" s="214" t="s">
        <v>318</v>
      </c>
      <c r="F153" s="215" t="s">
        <v>319</v>
      </c>
      <c r="G153" s="216" t="s">
        <v>239</v>
      </c>
      <c r="H153" s="217">
        <v>110</v>
      </c>
      <c r="I153" s="218"/>
      <c r="J153" s="219">
        <f>ROUND(I153*H153,2)</f>
        <v>0</v>
      </c>
      <c r="K153" s="215" t="s">
        <v>21</v>
      </c>
      <c r="L153" s="220"/>
      <c r="M153" s="221" t="s">
        <v>21</v>
      </c>
      <c r="N153" s="222" t="s">
        <v>45</v>
      </c>
      <c r="O153" s="81"/>
      <c r="P153" s="191">
        <f>O153*H153</f>
        <v>0</v>
      </c>
      <c r="Q153" s="191">
        <v>0.0015</v>
      </c>
      <c r="R153" s="191">
        <f>Q153*H153</f>
        <v>0.16500000000000001</v>
      </c>
      <c r="S153" s="191">
        <v>0</v>
      </c>
      <c r="T153" s="19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3" t="s">
        <v>181</v>
      </c>
      <c r="AT153" s="193" t="s">
        <v>213</v>
      </c>
      <c r="AU153" s="193" t="s">
        <v>74</v>
      </c>
      <c r="AY153" s="14" t="s">
        <v>136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4" t="s">
        <v>81</v>
      </c>
      <c r="BK153" s="194">
        <f>ROUND(I153*H153,2)</f>
        <v>0</v>
      </c>
      <c r="BL153" s="14" t="s">
        <v>135</v>
      </c>
      <c r="BM153" s="193" t="s">
        <v>639</v>
      </c>
    </row>
    <row r="154" s="2" customFormat="1">
      <c r="A154" s="35"/>
      <c r="B154" s="36"/>
      <c r="C154" s="37"/>
      <c r="D154" s="195" t="s">
        <v>138</v>
      </c>
      <c r="E154" s="37"/>
      <c r="F154" s="196" t="s">
        <v>319</v>
      </c>
      <c r="G154" s="37"/>
      <c r="H154" s="37"/>
      <c r="I154" s="197"/>
      <c r="J154" s="37"/>
      <c r="K154" s="37"/>
      <c r="L154" s="41"/>
      <c r="M154" s="198"/>
      <c r="N154" s="199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138</v>
      </c>
      <c r="AU154" s="14" t="s">
        <v>74</v>
      </c>
    </row>
    <row r="155" s="2" customFormat="1" ht="24.15" customHeight="1">
      <c r="A155" s="35"/>
      <c r="B155" s="36"/>
      <c r="C155" s="213" t="s">
        <v>293</v>
      </c>
      <c r="D155" s="213" t="s">
        <v>213</v>
      </c>
      <c r="E155" s="214" t="s">
        <v>322</v>
      </c>
      <c r="F155" s="215" t="s">
        <v>323</v>
      </c>
      <c r="G155" s="216" t="s">
        <v>239</v>
      </c>
      <c r="H155" s="217">
        <v>110</v>
      </c>
      <c r="I155" s="218"/>
      <c r="J155" s="219">
        <f>ROUND(I155*H155,2)</f>
        <v>0</v>
      </c>
      <c r="K155" s="215" t="s">
        <v>21</v>
      </c>
      <c r="L155" s="220"/>
      <c r="M155" s="221" t="s">
        <v>21</v>
      </c>
      <c r="N155" s="222" t="s">
        <v>45</v>
      </c>
      <c r="O155" s="81"/>
      <c r="P155" s="191">
        <f>O155*H155</f>
        <v>0</v>
      </c>
      <c r="Q155" s="191">
        <v>0.0015</v>
      </c>
      <c r="R155" s="191">
        <f>Q155*H155</f>
        <v>0.16500000000000001</v>
      </c>
      <c r="S155" s="191">
        <v>0</v>
      </c>
      <c r="T155" s="19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3" t="s">
        <v>181</v>
      </c>
      <c r="AT155" s="193" t="s">
        <v>213</v>
      </c>
      <c r="AU155" s="193" t="s">
        <v>74</v>
      </c>
      <c r="AY155" s="14" t="s">
        <v>136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4" t="s">
        <v>81</v>
      </c>
      <c r="BK155" s="194">
        <f>ROUND(I155*H155,2)</f>
        <v>0</v>
      </c>
      <c r="BL155" s="14" t="s">
        <v>135</v>
      </c>
      <c r="BM155" s="193" t="s">
        <v>640</v>
      </c>
    </row>
    <row r="156" s="2" customFormat="1">
      <c r="A156" s="35"/>
      <c r="B156" s="36"/>
      <c r="C156" s="37"/>
      <c r="D156" s="195" t="s">
        <v>138</v>
      </c>
      <c r="E156" s="37"/>
      <c r="F156" s="196" t="s">
        <v>323</v>
      </c>
      <c r="G156" s="37"/>
      <c r="H156" s="37"/>
      <c r="I156" s="197"/>
      <c r="J156" s="37"/>
      <c r="K156" s="37"/>
      <c r="L156" s="41"/>
      <c r="M156" s="198"/>
      <c r="N156" s="199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138</v>
      </c>
      <c r="AU156" s="14" t="s">
        <v>74</v>
      </c>
    </row>
    <row r="157" s="2" customFormat="1" ht="24.15" customHeight="1">
      <c r="A157" s="35"/>
      <c r="B157" s="36"/>
      <c r="C157" s="213" t="s">
        <v>297</v>
      </c>
      <c r="D157" s="213" t="s">
        <v>213</v>
      </c>
      <c r="E157" s="214" t="s">
        <v>326</v>
      </c>
      <c r="F157" s="215" t="s">
        <v>327</v>
      </c>
      <c r="G157" s="216" t="s">
        <v>239</v>
      </c>
      <c r="H157" s="217">
        <v>50</v>
      </c>
      <c r="I157" s="218"/>
      <c r="J157" s="219">
        <f>ROUND(I157*H157,2)</f>
        <v>0</v>
      </c>
      <c r="K157" s="215" t="s">
        <v>21</v>
      </c>
      <c r="L157" s="220"/>
      <c r="M157" s="221" t="s">
        <v>21</v>
      </c>
      <c r="N157" s="222" t="s">
        <v>45</v>
      </c>
      <c r="O157" s="81"/>
      <c r="P157" s="191">
        <f>O157*H157</f>
        <v>0</v>
      </c>
      <c r="Q157" s="191">
        <v>0.0015</v>
      </c>
      <c r="R157" s="191">
        <f>Q157*H157</f>
        <v>0.074999999999999997</v>
      </c>
      <c r="S157" s="191">
        <v>0</v>
      </c>
      <c r="T157" s="19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3" t="s">
        <v>181</v>
      </c>
      <c r="AT157" s="193" t="s">
        <v>213</v>
      </c>
      <c r="AU157" s="193" t="s">
        <v>74</v>
      </c>
      <c r="AY157" s="14" t="s">
        <v>136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4" t="s">
        <v>81</v>
      </c>
      <c r="BK157" s="194">
        <f>ROUND(I157*H157,2)</f>
        <v>0</v>
      </c>
      <c r="BL157" s="14" t="s">
        <v>135</v>
      </c>
      <c r="BM157" s="193" t="s">
        <v>641</v>
      </c>
    </row>
    <row r="158" s="2" customFormat="1">
      <c r="A158" s="35"/>
      <c r="B158" s="36"/>
      <c r="C158" s="37"/>
      <c r="D158" s="195" t="s">
        <v>138</v>
      </c>
      <c r="E158" s="37"/>
      <c r="F158" s="196" t="s">
        <v>327</v>
      </c>
      <c r="G158" s="37"/>
      <c r="H158" s="37"/>
      <c r="I158" s="197"/>
      <c r="J158" s="37"/>
      <c r="K158" s="37"/>
      <c r="L158" s="41"/>
      <c r="M158" s="198"/>
      <c r="N158" s="199"/>
      <c r="O158" s="81"/>
      <c r="P158" s="81"/>
      <c r="Q158" s="81"/>
      <c r="R158" s="81"/>
      <c r="S158" s="81"/>
      <c r="T158" s="82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138</v>
      </c>
      <c r="AU158" s="14" t="s">
        <v>74</v>
      </c>
    </row>
    <row r="159" s="2" customFormat="1" ht="21.75" customHeight="1">
      <c r="A159" s="35"/>
      <c r="B159" s="36"/>
      <c r="C159" s="213" t="s">
        <v>301</v>
      </c>
      <c r="D159" s="213" t="s">
        <v>213</v>
      </c>
      <c r="E159" s="214" t="s">
        <v>330</v>
      </c>
      <c r="F159" s="215" t="s">
        <v>331</v>
      </c>
      <c r="G159" s="216" t="s">
        <v>239</v>
      </c>
      <c r="H159" s="217">
        <v>360</v>
      </c>
      <c r="I159" s="218"/>
      <c r="J159" s="219">
        <f>ROUND(I159*H159,2)</f>
        <v>0</v>
      </c>
      <c r="K159" s="215" t="s">
        <v>21</v>
      </c>
      <c r="L159" s="220"/>
      <c r="M159" s="221" t="s">
        <v>21</v>
      </c>
      <c r="N159" s="222" t="s">
        <v>45</v>
      </c>
      <c r="O159" s="81"/>
      <c r="P159" s="191">
        <f>O159*H159</f>
        <v>0</v>
      </c>
      <c r="Q159" s="191">
        <v>0.0011999999999999999</v>
      </c>
      <c r="R159" s="191">
        <f>Q159*H159</f>
        <v>0.43199999999999994</v>
      </c>
      <c r="S159" s="191">
        <v>0</v>
      </c>
      <c r="T159" s="19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3" t="s">
        <v>181</v>
      </c>
      <c r="AT159" s="193" t="s">
        <v>213</v>
      </c>
      <c r="AU159" s="193" t="s">
        <v>74</v>
      </c>
      <c r="AY159" s="14" t="s">
        <v>136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4" t="s">
        <v>81</v>
      </c>
      <c r="BK159" s="194">
        <f>ROUND(I159*H159,2)</f>
        <v>0</v>
      </c>
      <c r="BL159" s="14" t="s">
        <v>135</v>
      </c>
      <c r="BM159" s="193" t="s">
        <v>642</v>
      </c>
    </row>
    <row r="160" s="2" customFormat="1">
      <c r="A160" s="35"/>
      <c r="B160" s="36"/>
      <c r="C160" s="37"/>
      <c r="D160" s="195" t="s">
        <v>138</v>
      </c>
      <c r="E160" s="37"/>
      <c r="F160" s="196" t="s">
        <v>331</v>
      </c>
      <c r="G160" s="37"/>
      <c r="H160" s="37"/>
      <c r="I160" s="197"/>
      <c r="J160" s="37"/>
      <c r="K160" s="37"/>
      <c r="L160" s="41"/>
      <c r="M160" s="198"/>
      <c r="N160" s="199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138</v>
      </c>
      <c r="AU160" s="14" t="s">
        <v>74</v>
      </c>
    </row>
    <row r="161" s="2" customFormat="1" ht="21.75" customHeight="1">
      <c r="A161" s="35"/>
      <c r="B161" s="36"/>
      <c r="C161" s="213" t="s">
        <v>305</v>
      </c>
      <c r="D161" s="213" t="s">
        <v>213</v>
      </c>
      <c r="E161" s="214" t="s">
        <v>334</v>
      </c>
      <c r="F161" s="215" t="s">
        <v>335</v>
      </c>
      <c r="G161" s="216" t="s">
        <v>239</v>
      </c>
      <c r="H161" s="217">
        <v>680</v>
      </c>
      <c r="I161" s="218"/>
      <c r="J161" s="219">
        <f>ROUND(I161*H161,2)</f>
        <v>0</v>
      </c>
      <c r="K161" s="215" t="s">
        <v>21</v>
      </c>
      <c r="L161" s="220"/>
      <c r="M161" s="221" t="s">
        <v>21</v>
      </c>
      <c r="N161" s="222" t="s">
        <v>45</v>
      </c>
      <c r="O161" s="81"/>
      <c r="P161" s="191">
        <f>O161*H161</f>
        <v>0</v>
      </c>
      <c r="Q161" s="191">
        <v>0.0011999999999999999</v>
      </c>
      <c r="R161" s="191">
        <f>Q161*H161</f>
        <v>0.81599999999999995</v>
      </c>
      <c r="S161" s="191">
        <v>0</v>
      </c>
      <c r="T161" s="19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3" t="s">
        <v>181</v>
      </c>
      <c r="AT161" s="193" t="s">
        <v>213</v>
      </c>
      <c r="AU161" s="193" t="s">
        <v>74</v>
      </c>
      <c r="AY161" s="14" t="s">
        <v>136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4" t="s">
        <v>81</v>
      </c>
      <c r="BK161" s="194">
        <f>ROUND(I161*H161,2)</f>
        <v>0</v>
      </c>
      <c r="BL161" s="14" t="s">
        <v>135</v>
      </c>
      <c r="BM161" s="193" t="s">
        <v>643</v>
      </c>
    </row>
    <row r="162" s="2" customFormat="1">
      <c r="A162" s="35"/>
      <c r="B162" s="36"/>
      <c r="C162" s="37"/>
      <c r="D162" s="195" t="s">
        <v>138</v>
      </c>
      <c r="E162" s="37"/>
      <c r="F162" s="196" t="s">
        <v>335</v>
      </c>
      <c r="G162" s="37"/>
      <c r="H162" s="37"/>
      <c r="I162" s="197"/>
      <c r="J162" s="37"/>
      <c r="K162" s="37"/>
      <c r="L162" s="41"/>
      <c r="M162" s="198"/>
      <c r="N162" s="199"/>
      <c r="O162" s="81"/>
      <c r="P162" s="81"/>
      <c r="Q162" s="81"/>
      <c r="R162" s="81"/>
      <c r="S162" s="81"/>
      <c r="T162" s="82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138</v>
      </c>
      <c r="AU162" s="14" t="s">
        <v>74</v>
      </c>
    </row>
    <row r="163" s="2" customFormat="1" ht="16.5" customHeight="1">
      <c r="A163" s="35"/>
      <c r="B163" s="36"/>
      <c r="C163" s="213" t="s">
        <v>309</v>
      </c>
      <c r="D163" s="213" t="s">
        <v>213</v>
      </c>
      <c r="E163" s="214" t="s">
        <v>338</v>
      </c>
      <c r="F163" s="215" t="s">
        <v>339</v>
      </c>
      <c r="G163" s="216" t="s">
        <v>239</v>
      </c>
      <c r="H163" s="217">
        <v>760</v>
      </c>
      <c r="I163" s="218"/>
      <c r="J163" s="219">
        <f>ROUND(I163*H163,2)</f>
        <v>0</v>
      </c>
      <c r="K163" s="215" t="s">
        <v>21</v>
      </c>
      <c r="L163" s="220"/>
      <c r="M163" s="221" t="s">
        <v>21</v>
      </c>
      <c r="N163" s="222" t="s">
        <v>45</v>
      </c>
      <c r="O163" s="81"/>
      <c r="P163" s="191">
        <f>O163*H163</f>
        <v>0</v>
      </c>
      <c r="Q163" s="191">
        <v>0.0011999999999999999</v>
      </c>
      <c r="R163" s="191">
        <f>Q163*H163</f>
        <v>0.91199999999999992</v>
      </c>
      <c r="S163" s="191">
        <v>0</v>
      </c>
      <c r="T163" s="19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3" t="s">
        <v>181</v>
      </c>
      <c r="AT163" s="193" t="s">
        <v>213</v>
      </c>
      <c r="AU163" s="193" t="s">
        <v>74</v>
      </c>
      <c r="AY163" s="14" t="s">
        <v>136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4" t="s">
        <v>81</v>
      </c>
      <c r="BK163" s="194">
        <f>ROUND(I163*H163,2)</f>
        <v>0</v>
      </c>
      <c r="BL163" s="14" t="s">
        <v>135</v>
      </c>
      <c r="BM163" s="193" t="s">
        <v>644</v>
      </c>
    </row>
    <row r="164" s="2" customFormat="1">
      <c r="A164" s="35"/>
      <c r="B164" s="36"/>
      <c r="C164" s="37"/>
      <c r="D164" s="195" t="s">
        <v>138</v>
      </c>
      <c r="E164" s="37"/>
      <c r="F164" s="196" t="s">
        <v>339</v>
      </c>
      <c r="G164" s="37"/>
      <c r="H164" s="37"/>
      <c r="I164" s="197"/>
      <c r="J164" s="37"/>
      <c r="K164" s="37"/>
      <c r="L164" s="41"/>
      <c r="M164" s="198"/>
      <c r="N164" s="199"/>
      <c r="O164" s="81"/>
      <c r="P164" s="81"/>
      <c r="Q164" s="81"/>
      <c r="R164" s="81"/>
      <c r="S164" s="81"/>
      <c r="T164" s="82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138</v>
      </c>
      <c r="AU164" s="14" t="s">
        <v>74</v>
      </c>
    </row>
    <row r="165" s="2" customFormat="1" ht="16.5" customHeight="1">
      <c r="A165" s="35"/>
      <c r="B165" s="36"/>
      <c r="C165" s="213" t="s">
        <v>313</v>
      </c>
      <c r="D165" s="213" t="s">
        <v>213</v>
      </c>
      <c r="E165" s="214" t="s">
        <v>342</v>
      </c>
      <c r="F165" s="215" t="s">
        <v>343</v>
      </c>
      <c r="G165" s="216" t="s">
        <v>239</v>
      </c>
      <c r="H165" s="217">
        <v>440</v>
      </c>
      <c r="I165" s="218"/>
      <c r="J165" s="219">
        <f>ROUND(I165*H165,2)</f>
        <v>0</v>
      </c>
      <c r="K165" s="215" t="s">
        <v>21</v>
      </c>
      <c r="L165" s="220"/>
      <c r="M165" s="221" t="s">
        <v>21</v>
      </c>
      <c r="N165" s="222" t="s">
        <v>45</v>
      </c>
      <c r="O165" s="81"/>
      <c r="P165" s="191">
        <f>O165*H165</f>
        <v>0</v>
      </c>
      <c r="Q165" s="191">
        <v>0.0011999999999999999</v>
      </c>
      <c r="R165" s="191">
        <f>Q165*H165</f>
        <v>0.52799999999999991</v>
      </c>
      <c r="S165" s="191">
        <v>0</v>
      </c>
      <c r="T165" s="19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3" t="s">
        <v>181</v>
      </c>
      <c r="AT165" s="193" t="s">
        <v>213</v>
      </c>
      <c r="AU165" s="193" t="s">
        <v>74</v>
      </c>
      <c r="AY165" s="14" t="s">
        <v>136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4" t="s">
        <v>81</v>
      </c>
      <c r="BK165" s="194">
        <f>ROUND(I165*H165,2)</f>
        <v>0</v>
      </c>
      <c r="BL165" s="14" t="s">
        <v>135</v>
      </c>
      <c r="BM165" s="193" t="s">
        <v>645</v>
      </c>
    </row>
    <row r="166" s="2" customFormat="1">
      <c r="A166" s="35"/>
      <c r="B166" s="36"/>
      <c r="C166" s="37"/>
      <c r="D166" s="195" t="s">
        <v>138</v>
      </c>
      <c r="E166" s="37"/>
      <c r="F166" s="196" t="s">
        <v>343</v>
      </c>
      <c r="G166" s="37"/>
      <c r="H166" s="37"/>
      <c r="I166" s="197"/>
      <c r="J166" s="37"/>
      <c r="K166" s="37"/>
      <c r="L166" s="41"/>
      <c r="M166" s="198"/>
      <c r="N166" s="199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138</v>
      </c>
      <c r="AU166" s="14" t="s">
        <v>74</v>
      </c>
    </row>
    <row r="167" s="2" customFormat="1" ht="16.5" customHeight="1">
      <c r="A167" s="35"/>
      <c r="B167" s="36"/>
      <c r="C167" s="213" t="s">
        <v>317</v>
      </c>
      <c r="D167" s="213" t="s">
        <v>213</v>
      </c>
      <c r="E167" s="214" t="s">
        <v>346</v>
      </c>
      <c r="F167" s="215" t="s">
        <v>347</v>
      </c>
      <c r="G167" s="216" t="s">
        <v>239</v>
      </c>
      <c r="H167" s="217">
        <v>440</v>
      </c>
      <c r="I167" s="218"/>
      <c r="J167" s="219">
        <f>ROUND(I167*H167,2)</f>
        <v>0</v>
      </c>
      <c r="K167" s="215" t="s">
        <v>21</v>
      </c>
      <c r="L167" s="220"/>
      <c r="M167" s="221" t="s">
        <v>21</v>
      </c>
      <c r="N167" s="222" t="s">
        <v>45</v>
      </c>
      <c r="O167" s="81"/>
      <c r="P167" s="191">
        <f>O167*H167</f>
        <v>0</v>
      </c>
      <c r="Q167" s="191">
        <v>0.0011999999999999999</v>
      </c>
      <c r="R167" s="191">
        <f>Q167*H167</f>
        <v>0.52799999999999991</v>
      </c>
      <c r="S167" s="191">
        <v>0</v>
      </c>
      <c r="T167" s="19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3" t="s">
        <v>181</v>
      </c>
      <c r="AT167" s="193" t="s">
        <v>213</v>
      </c>
      <c r="AU167" s="193" t="s">
        <v>74</v>
      </c>
      <c r="AY167" s="14" t="s">
        <v>136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4" t="s">
        <v>81</v>
      </c>
      <c r="BK167" s="194">
        <f>ROUND(I167*H167,2)</f>
        <v>0</v>
      </c>
      <c r="BL167" s="14" t="s">
        <v>135</v>
      </c>
      <c r="BM167" s="193" t="s">
        <v>646</v>
      </c>
    </row>
    <row r="168" s="2" customFormat="1">
      <c r="A168" s="35"/>
      <c r="B168" s="36"/>
      <c r="C168" s="37"/>
      <c r="D168" s="195" t="s">
        <v>138</v>
      </c>
      <c r="E168" s="37"/>
      <c r="F168" s="196" t="s">
        <v>347</v>
      </c>
      <c r="G168" s="37"/>
      <c r="H168" s="37"/>
      <c r="I168" s="197"/>
      <c r="J168" s="37"/>
      <c r="K168" s="37"/>
      <c r="L168" s="41"/>
      <c r="M168" s="198"/>
      <c r="N168" s="199"/>
      <c r="O168" s="81"/>
      <c r="P168" s="81"/>
      <c r="Q168" s="81"/>
      <c r="R168" s="81"/>
      <c r="S168" s="81"/>
      <c r="T168" s="82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138</v>
      </c>
      <c r="AU168" s="14" t="s">
        <v>74</v>
      </c>
    </row>
    <row r="169" s="2" customFormat="1" ht="16.5" customHeight="1">
      <c r="A169" s="35"/>
      <c r="B169" s="36"/>
      <c r="C169" s="213" t="s">
        <v>321</v>
      </c>
      <c r="D169" s="213" t="s">
        <v>213</v>
      </c>
      <c r="E169" s="214" t="s">
        <v>350</v>
      </c>
      <c r="F169" s="215" t="s">
        <v>351</v>
      </c>
      <c r="G169" s="216" t="s">
        <v>239</v>
      </c>
      <c r="H169" s="217">
        <v>390</v>
      </c>
      <c r="I169" s="218"/>
      <c r="J169" s="219">
        <f>ROUND(I169*H169,2)</f>
        <v>0</v>
      </c>
      <c r="K169" s="215" t="s">
        <v>21</v>
      </c>
      <c r="L169" s="220"/>
      <c r="M169" s="221" t="s">
        <v>21</v>
      </c>
      <c r="N169" s="222" t="s">
        <v>45</v>
      </c>
      <c r="O169" s="81"/>
      <c r="P169" s="191">
        <f>O169*H169</f>
        <v>0</v>
      </c>
      <c r="Q169" s="191">
        <v>0.0011999999999999999</v>
      </c>
      <c r="R169" s="191">
        <f>Q169*H169</f>
        <v>0.46799999999999997</v>
      </c>
      <c r="S169" s="191">
        <v>0</v>
      </c>
      <c r="T169" s="19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3" t="s">
        <v>181</v>
      </c>
      <c r="AT169" s="193" t="s">
        <v>213</v>
      </c>
      <c r="AU169" s="193" t="s">
        <v>74</v>
      </c>
      <c r="AY169" s="14" t="s">
        <v>136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4" t="s">
        <v>81</v>
      </c>
      <c r="BK169" s="194">
        <f>ROUND(I169*H169,2)</f>
        <v>0</v>
      </c>
      <c r="BL169" s="14" t="s">
        <v>135</v>
      </c>
      <c r="BM169" s="193" t="s">
        <v>647</v>
      </c>
    </row>
    <row r="170" s="2" customFormat="1">
      <c r="A170" s="35"/>
      <c r="B170" s="36"/>
      <c r="C170" s="37"/>
      <c r="D170" s="195" t="s">
        <v>138</v>
      </c>
      <c r="E170" s="37"/>
      <c r="F170" s="196" t="s">
        <v>351</v>
      </c>
      <c r="G170" s="37"/>
      <c r="H170" s="37"/>
      <c r="I170" s="197"/>
      <c r="J170" s="37"/>
      <c r="K170" s="37"/>
      <c r="L170" s="41"/>
      <c r="M170" s="198"/>
      <c r="N170" s="199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138</v>
      </c>
      <c r="AU170" s="14" t="s">
        <v>74</v>
      </c>
    </row>
    <row r="171" s="2" customFormat="1" ht="16.5" customHeight="1">
      <c r="A171" s="35"/>
      <c r="B171" s="36"/>
      <c r="C171" s="213" t="s">
        <v>325</v>
      </c>
      <c r="D171" s="213" t="s">
        <v>213</v>
      </c>
      <c r="E171" s="214" t="s">
        <v>354</v>
      </c>
      <c r="F171" s="215" t="s">
        <v>355</v>
      </c>
      <c r="G171" s="216" t="s">
        <v>239</v>
      </c>
      <c r="H171" s="217">
        <v>370</v>
      </c>
      <c r="I171" s="218"/>
      <c r="J171" s="219">
        <f>ROUND(I171*H171,2)</f>
        <v>0</v>
      </c>
      <c r="K171" s="215" t="s">
        <v>21</v>
      </c>
      <c r="L171" s="220"/>
      <c r="M171" s="221" t="s">
        <v>21</v>
      </c>
      <c r="N171" s="222" t="s">
        <v>45</v>
      </c>
      <c r="O171" s="81"/>
      <c r="P171" s="191">
        <f>O171*H171</f>
        <v>0</v>
      </c>
      <c r="Q171" s="191">
        <v>0.0011999999999999999</v>
      </c>
      <c r="R171" s="191">
        <f>Q171*H171</f>
        <v>0.44399999999999995</v>
      </c>
      <c r="S171" s="191">
        <v>0</v>
      </c>
      <c r="T171" s="19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3" t="s">
        <v>181</v>
      </c>
      <c r="AT171" s="193" t="s">
        <v>213</v>
      </c>
      <c r="AU171" s="193" t="s">
        <v>74</v>
      </c>
      <c r="AY171" s="14" t="s">
        <v>136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4" t="s">
        <v>81</v>
      </c>
      <c r="BK171" s="194">
        <f>ROUND(I171*H171,2)</f>
        <v>0</v>
      </c>
      <c r="BL171" s="14" t="s">
        <v>135</v>
      </c>
      <c r="BM171" s="193" t="s">
        <v>648</v>
      </c>
    </row>
    <row r="172" s="2" customFormat="1">
      <c r="A172" s="35"/>
      <c r="B172" s="36"/>
      <c r="C172" s="37"/>
      <c r="D172" s="195" t="s">
        <v>138</v>
      </c>
      <c r="E172" s="37"/>
      <c r="F172" s="196" t="s">
        <v>355</v>
      </c>
      <c r="G172" s="37"/>
      <c r="H172" s="37"/>
      <c r="I172" s="197"/>
      <c r="J172" s="37"/>
      <c r="K172" s="37"/>
      <c r="L172" s="41"/>
      <c r="M172" s="198"/>
      <c r="N172" s="199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138</v>
      </c>
      <c r="AU172" s="14" t="s">
        <v>74</v>
      </c>
    </row>
    <row r="173" s="2" customFormat="1" ht="21.75" customHeight="1">
      <c r="A173" s="35"/>
      <c r="B173" s="36"/>
      <c r="C173" s="213" t="s">
        <v>329</v>
      </c>
      <c r="D173" s="213" t="s">
        <v>213</v>
      </c>
      <c r="E173" s="214" t="s">
        <v>358</v>
      </c>
      <c r="F173" s="215" t="s">
        <v>359</v>
      </c>
      <c r="G173" s="216" t="s">
        <v>239</v>
      </c>
      <c r="H173" s="217">
        <v>190</v>
      </c>
      <c r="I173" s="218"/>
      <c r="J173" s="219">
        <f>ROUND(I173*H173,2)</f>
        <v>0</v>
      </c>
      <c r="K173" s="215" t="s">
        <v>21</v>
      </c>
      <c r="L173" s="220"/>
      <c r="M173" s="221" t="s">
        <v>21</v>
      </c>
      <c r="N173" s="222" t="s">
        <v>45</v>
      </c>
      <c r="O173" s="81"/>
      <c r="P173" s="191">
        <f>O173*H173</f>
        <v>0</v>
      </c>
      <c r="Q173" s="191">
        <v>0.0011999999999999999</v>
      </c>
      <c r="R173" s="191">
        <f>Q173*H173</f>
        <v>0.22799999999999998</v>
      </c>
      <c r="S173" s="191">
        <v>0</v>
      </c>
      <c r="T173" s="19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3" t="s">
        <v>181</v>
      </c>
      <c r="AT173" s="193" t="s">
        <v>213</v>
      </c>
      <c r="AU173" s="193" t="s">
        <v>74</v>
      </c>
      <c r="AY173" s="14" t="s">
        <v>136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4" t="s">
        <v>81</v>
      </c>
      <c r="BK173" s="194">
        <f>ROUND(I173*H173,2)</f>
        <v>0</v>
      </c>
      <c r="BL173" s="14" t="s">
        <v>135</v>
      </c>
      <c r="BM173" s="193" t="s">
        <v>649</v>
      </c>
    </row>
    <row r="174" s="2" customFormat="1">
      <c r="A174" s="35"/>
      <c r="B174" s="36"/>
      <c r="C174" s="37"/>
      <c r="D174" s="195" t="s">
        <v>138</v>
      </c>
      <c r="E174" s="37"/>
      <c r="F174" s="196" t="s">
        <v>359</v>
      </c>
      <c r="G174" s="37"/>
      <c r="H174" s="37"/>
      <c r="I174" s="197"/>
      <c r="J174" s="37"/>
      <c r="K174" s="37"/>
      <c r="L174" s="41"/>
      <c r="M174" s="198"/>
      <c r="N174" s="199"/>
      <c r="O174" s="81"/>
      <c r="P174" s="81"/>
      <c r="Q174" s="81"/>
      <c r="R174" s="81"/>
      <c r="S174" s="81"/>
      <c r="T174" s="82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138</v>
      </c>
      <c r="AU174" s="14" t="s">
        <v>74</v>
      </c>
    </row>
    <row r="175" s="2" customFormat="1" ht="24.15" customHeight="1">
      <c r="A175" s="35"/>
      <c r="B175" s="36"/>
      <c r="C175" s="182" t="s">
        <v>333</v>
      </c>
      <c r="D175" s="182" t="s">
        <v>130</v>
      </c>
      <c r="E175" s="183" t="s">
        <v>362</v>
      </c>
      <c r="F175" s="184" t="s">
        <v>363</v>
      </c>
      <c r="G175" s="185" t="s">
        <v>239</v>
      </c>
      <c r="H175" s="186">
        <v>6</v>
      </c>
      <c r="I175" s="187"/>
      <c r="J175" s="188">
        <f>ROUND(I175*H175,2)</f>
        <v>0</v>
      </c>
      <c r="K175" s="184" t="s">
        <v>134</v>
      </c>
      <c r="L175" s="41"/>
      <c r="M175" s="189" t="s">
        <v>21</v>
      </c>
      <c r="N175" s="190" t="s">
        <v>45</v>
      </c>
      <c r="O175" s="81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3" t="s">
        <v>135</v>
      </c>
      <c r="AT175" s="193" t="s">
        <v>130</v>
      </c>
      <c r="AU175" s="193" t="s">
        <v>74</v>
      </c>
      <c r="AY175" s="14" t="s">
        <v>136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4" t="s">
        <v>81</v>
      </c>
      <c r="BK175" s="194">
        <f>ROUND(I175*H175,2)</f>
        <v>0</v>
      </c>
      <c r="BL175" s="14" t="s">
        <v>135</v>
      </c>
      <c r="BM175" s="193" t="s">
        <v>650</v>
      </c>
    </row>
    <row r="176" s="2" customFormat="1">
      <c r="A176" s="35"/>
      <c r="B176" s="36"/>
      <c r="C176" s="37"/>
      <c r="D176" s="195" t="s">
        <v>138</v>
      </c>
      <c r="E176" s="37"/>
      <c r="F176" s="196" t="s">
        <v>365</v>
      </c>
      <c r="G176" s="37"/>
      <c r="H176" s="37"/>
      <c r="I176" s="197"/>
      <c r="J176" s="37"/>
      <c r="K176" s="37"/>
      <c r="L176" s="41"/>
      <c r="M176" s="198"/>
      <c r="N176" s="199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138</v>
      </c>
      <c r="AU176" s="14" t="s">
        <v>74</v>
      </c>
    </row>
    <row r="177" s="2" customFormat="1">
      <c r="A177" s="35"/>
      <c r="B177" s="36"/>
      <c r="C177" s="37"/>
      <c r="D177" s="200" t="s">
        <v>140</v>
      </c>
      <c r="E177" s="37"/>
      <c r="F177" s="201" t="s">
        <v>366</v>
      </c>
      <c r="G177" s="37"/>
      <c r="H177" s="37"/>
      <c r="I177" s="197"/>
      <c r="J177" s="37"/>
      <c r="K177" s="37"/>
      <c r="L177" s="41"/>
      <c r="M177" s="198"/>
      <c r="N177" s="199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140</v>
      </c>
      <c r="AU177" s="14" t="s">
        <v>74</v>
      </c>
    </row>
    <row r="178" s="10" customFormat="1">
      <c r="A178" s="10"/>
      <c r="B178" s="202"/>
      <c r="C178" s="203"/>
      <c r="D178" s="195" t="s">
        <v>147</v>
      </c>
      <c r="E178" s="204" t="s">
        <v>21</v>
      </c>
      <c r="F178" s="205" t="s">
        <v>651</v>
      </c>
      <c r="G178" s="203"/>
      <c r="H178" s="206">
        <v>6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2" t="s">
        <v>147</v>
      </c>
      <c r="AU178" s="212" t="s">
        <v>74</v>
      </c>
      <c r="AV178" s="10" t="s">
        <v>83</v>
      </c>
      <c r="AW178" s="10" t="s">
        <v>36</v>
      </c>
      <c r="AX178" s="10" t="s">
        <v>81</v>
      </c>
      <c r="AY178" s="212" t="s">
        <v>136</v>
      </c>
    </row>
    <row r="179" s="2" customFormat="1" ht="21.75" customHeight="1">
      <c r="A179" s="35"/>
      <c r="B179" s="36"/>
      <c r="C179" s="213" t="s">
        <v>337</v>
      </c>
      <c r="D179" s="213" t="s">
        <v>213</v>
      </c>
      <c r="E179" s="214" t="s">
        <v>385</v>
      </c>
      <c r="F179" s="215" t="s">
        <v>386</v>
      </c>
      <c r="G179" s="216" t="s">
        <v>239</v>
      </c>
      <c r="H179" s="217">
        <v>6</v>
      </c>
      <c r="I179" s="218"/>
      <c r="J179" s="219">
        <f>ROUND(I179*H179,2)</f>
        <v>0</v>
      </c>
      <c r="K179" s="215" t="s">
        <v>21</v>
      </c>
      <c r="L179" s="220"/>
      <c r="M179" s="221" t="s">
        <v>21</v>
      </c>
      <c r="N179" s="222" t="s">
        <v>45</v>
      </c>
      <c r="O179" s="81"/>
      <c r="P179" s="191">
        <f>O179*H179</f>
        <v>0</v>
      </c>
      <c r="Q179" s="191">
        <v>0.0035999999999999999</v>
      </c>
      <c r="R179" s="191">
        <f>Q179*H179</f>
        <v>0.021600000000000001</v>
      </c>
      <c r="S179" s="191">
        <v>0</v>
      </c>
      <c r="T179" s="19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3" t="s">
        <v>181</v>
      </c>
      <c r="AT179" s="193" t="s">
        <v>213</v>
      </c>
      <c r="AU179" s="193" t="s">
        <v>74</v>
      </c>
      <c r="AY179" s="14" t="s">
        <v>136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4" t="s">
        <v>81</v>
      </c>
      <c r="BK179" s="194">
        <f>ROUND(I179*H179,2)</f>
        <v>0</v>
      </c>
      <c r="BL179" s="14" t="s">
        <v>135</v>
      </c>
      <c r="BM179" s="193" t="s">
        <v>652</v>
      </c>
    </row>
    <row r="180" s="2" customFormat="1">
      <c r="A180" s="35"/>
      <c r="B180" s="36"/>
      <c r="C180" s="37"/>
      <c r="D180" s="195" t="s">
        <v>138</v>
      </c>
      <c r="E180" s="37"/>
      <c r="F180" s="196" t="s">
        <v>386</v>
      </c>
      <c r="G180" s="37"/>
      <c r="H180" s="37"/>
      <c r="I180" s="197"/>
      <c r="J180" s="37"/>
      <c r="K180" s="37"/>
      <c r="L180" s="41"/>
      <c r="M180" s="198"/>
      <c r="N180" s="199"/>
      <c r="O180" s="81"/>
      <c r="P180" s="81"/>
      <c r="Q180" s="81"/>
      <c r="R180" s="81"/>
      <c r="S180" s="81"/>
      <c r="T180" s="82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138</v>
      </c>
      <c r="AU180" s="14" t="s">
        <v>74</v>
      </c>
    </row>
    <row r="181" s="2" customFormat="1" ht="24.15" customHeight="1">
      <c r="A181" s="35"/>
      <c r="B181" s="36"/>
      <c r="C181" s="182" t="s">
        <v>341</v>
      </c>
      <c r="D181" s="182" t="s">
        <v>130</v>
      </c>
      <c r="E181" s="183" t="s">
        <v>393</v>
      </c>
      <c r="F181" s="184" t="s">
        <v>394</v>
      </c>
      <c r="G181" s="185" t="s">
        <v>239</v>
      </c>
      <c r="H181" s="186">
        <v>670</v>
      </c>
      <c r="I181" s="187"/>
      <c r="J181" s="188">
        <f>ROUND(I181*H181,2)</f>
        <v>0</v>
      </c>
      <c r="K181" s="184" t="s">
        <v>134</v>
      </c>
      <c r="L181" s="41"/>
      <c r="M181" s="189" t="s">
        <v>21</v>
      </c>
      <c r="N181" s="190" t="s">
        <v>45</v>
      </c>
      <c r="O181" s="81"/>
      <c r="P181" s="191">
        <f>O181*H181</f>
        <v>0</v>
      </c>
      <c r="Q181" s="191">
        <v>5.1999999999999997E-05</v>
      </c>
      <c r="R181" s="191">
        <f>Q181*H181</f>
        <v>0.034839999999999996</v>
      </c>
      <c r="S181" s="191">
        <v>0</v>
      </c>
      <c r="T181" s="19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3" t="s">
        <v>135</v>
      </c>
      <c r="AT181" s="193" t="s">
        <v>130</v>
      </c>
      <c r="AU181" s="193" t="s">
        <v>74</v>
      </c>
      <c r="AY181" s="14" t="s">
        <v>136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4" t="s">
        <v>81</v>
      </c>
      <c r="BK181" s="194">
        <f>ROUND(I181*H181,2)</f>
        <v>0</v>
      </c>
      <c r="BL181" s="14" t="s">
        <v>135</v>
      </c>
      <c r="BM181" s="193" t="s">
        <v>653</v>
      </c>
    </row>
    <row r="182" s="2" customFormat="1">
      <c r="A182" s="35"/>
      <c r="B182" s="36"/>
      <c r="C182" s="37"/>
      <c r="D182" s="195" t="s">
        <v>138</v>
      </c>
      <c r="E182" s="37"/>
      <c r="F182" s="196" t="s">
        <v>396</v>
      </c>
      <c r="G182" s="37"/>
      <c r="H182" s="37"/>
      <c r="I182" s="197"/>
      <c r="J182" s="37"/>
      <c r="K182" s="37"/>
      <c r="L182" s="41"/>
      <c r="M182" s="198"/>
      <c r="N182" s="199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138</v>
      </c>
      <c r="AU182" s="14" t="s">
        <v>74</v>
      </c>
    </row>
    <row r="183" s="2" customFormat="1">
      <c r="A183" s="35"/>
      <c r="B183" s="36"/>
      <c r="C183" s="37"/>
      <c r="D183" s="200" t="s">
        <v>140</v>
      </c>
      <c r="E183" s="37"/>
      <c r="F183" s="201" t="s">
        <v>397</v>
      </c>
      <c r="G183" s="37"/>
      <c r="H183" s="37"/>
      <c r="I183" s="197"/>
      <c r="J183" s="37"/>
      <c r="K183" s="37"/>
      <c r="L183" s="41"/>
      <c r="M183" s="198"/>
      <c r="N183" s="199"/>
      <c r="O183" s="81"/>
      <c r="P183" s="81"/>
      <c r="Q183" s="81"/>
      <c r="R183" s="81"/>
      <c r="S183" s="81"/>
      <c r="T183" s="8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140</v>
      </c>
      <c r="AU183" s="14" t="s">
        <v>74</v>
      </c>
    </row>
    <row r="184" s="10" customFormat="1">
      <c r="A184" s="10"/>
      <c r="B184" s="202"/>
      <c r="C184" s="203"/>
      <c r="D184" s="195" t="s">
        <v>147</v>
      </c>
      <c r="E184" s="204" t="s">
        <v>21</v>
      </c>
      <c r="F184" s="205" t="s">
        <v>654</v>
      </c>
      <c r="G184" s="203"/>
      <c r="H184" s="206">
        <v>670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2" t="s">
        <v>147</v>
      </c>
      <c r="AU184" s="212" t="s">
        <v>74</v>
      </c>
      <c r="AV184" s="10" t="s">
        <v>83</v>
      </c>
      <c r="AW184" s="10" t="s">
        <v>36</v>
      </c>
      <c r="AX184" s="10" t="s">
        <v>81</v>
      </c>
      <c r="AY184" s="212" t="s">
        <v>136</v>
      </c>
    </row>
    <row r="185" s="2" customFormat="1" ht="21.75" customHeight="1">
      <c r="A185" s="35"/>
      <c r="B185" s="36"/>
      <c r="C185" s="213" t="s">
        <v>345</v>
      </c>
      <c r="D185" s="213" t="s">
        <v>213</v>
      </c>
      <c r="E185" s="214" t="s">
        <v>400</v>
      </c>
      <c r="F185" s="215" t="s">
        <v>401</v>
      </c>
      <c r="G185" s="216" t="s">
        <v>239</v>
      </c>
      <c r="H185" s="217">
        <v>670</v>
      </c>
      <c r="I185" s="218"/>
      <c r="J185" s="219">
        <f>ROUND(I185*H185,2)</f>
        <v>0</v>
      </c>
      <c r="K185" s="215" t="s">
        <v>134</v>
      </c>
      <c r="L185" s="220"/>
      <c r="M185" s="221" t="s">
        <v>21</v>
      </c>
      <c r="N185" s="222" t="s">
        <v>45</v>
      </c>
      <c r="O185" s="81"/>
      <c r="P185" s="191">
        <f>O185*H185</f>
        <v>0</v>
      </c>
      <c r="Q185" s="191">
        <v>0.0047200000000000002</v>
      </c>
      <c r="R185" s="191">
        <f>Q185*H185</f>
        <v>3.1624000000000003</v>
      </c>
      <c r="S185" s="191">
        <v>0</v>
      </c>
      <c r="T185" s="19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3" t="s">
        <v>181</v>
      </c>
      <c r="AT185" s="193" t="s">
        <v>213</v>
      </c>
      <c r="AU185" s="193" t="s">
        <v>74</v>
      </c>
      <c r="AY185" s="14" t="s">
        <v>136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4" t="s">
        <v>81</v>
      </c>
      <c r="BK185" s="194">
        <f>ROUND(I185*H185,2)</f>
        <v>0</v>
      </c>
      <c r="BL185" s="14" t="s">
        <v>135</v>
      </c>
      <c r="BM185" s="193" t="s">
        <v>655</v>
      </c>
    </row>
    <row r="186" s="2" customFormat="1">
      <c r="A186" s="35"/>
      <c r="B186" s="36"/>
      <c r="C186" s="37"/>
      <c r="D186" s="195" t="s">
        <v>138</v>
      </c>
      <c r="E186" s="37"/>
      <c r="F186" s="196" t="s">
        <v>401</v>
      </c>
      <c r="G186" s="37"/>
      <c r="H186" s="37"/>
      <c r="I186" s="197"/>
      <c r="J186" s="37"/>
      <c r="K186" s="37"/>
      <c r="L186" s="41"/>
      <c r="M186" s="198"/>
      <c r="N186" s="199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138</v>
      </c>
      <c r="AU186" s="14" t="s">
        <v>74</v>
      </c>
    </row>
    <row r="187" s="10" customFormat="1">
      <c r="A187" s="10"/>
      <c r="B187" s="202"/>
      <c r="C187" s="203"/>
      <c r="D187" s="195" t="s">
        <v>147</v>
      </c>
      <c r="E187" s="204" t="s">
        <v>21</v>
      </c>
      <c r="F187" s="205" t="s">
        <v>656</v>
      </c>
      <c r="G187" s="203"/>
      <c r="H187" s="206">
        <v>670</v>
      </c>
      <c r="I187" s="207"/>
      <c r="J187" s="203"/>
      <c r="K187" s="203"/>
      <c r="L187" s="208"/>
      <c r="M187" s="209"/>
      <c r="N187" s="210"/>
      <c r="O187" s="210"/>
      <c r="P187" s="210"/>
      <c r="Q187" s="210"/>
      <c r="R187" s="210"/>
      <c r="S187" s="210"/>
      <c r="T187" s="211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12" t="s">
        <v>147</v>
      </c>
      <c r="AU187" s="212" t="s">
        <v>74</v>
      </c>
      <c r="AV187" s="10" t="s">
        <v>83</v>
      </c>
      <c r="AW187" s="10" t="s">
        <v>36</v>
      </c>
      <c r="AX187" s="10" t="s">
        <v>81</v>
      </c>
      <c r="AY187" s="212" t="s">
        <v>136</v>
      </c>
    </row>
    <row r="188" s="2" customFormat="1" ht="24.15" customHeight="1">
      <c r="A188" s="35"/>
      <c r="B188" s="36"/>
      <c r="C188" s="182" t="s">
        <v>349</v>
      </c>
      <c r="D188" s="182" t="s">
        <v>130</v>
      </c>
      <c r="E188" s="183" t="s">
        <v>405</v>
      </c>
      <c r="F188" s="184" t="s">
        <v>406</v>
      </c>
      <c r="G188" s="185" t="s">
        <v>239</v>
      </c>
      <c r="H188" s="186">
        <v>6</v>
      </c>
      <c r="I188" s="187"/>
      <c r="J188" s="188">
        <f>ROUND(I188*H188,2)</f>
        <v>0</v>
      </c>
      <c r="K188" s="184" t="s">
        <v>134</v>
      </c>
      <c r="L188" s="41"/>
      <c r="M188" s="189" t="s">
        <v>21</v>
      </c>
      <c r="N188" s="190" t="s">
        <v>45</v>
      </c>
      <c r="O188" s="81"/>
      <c r="P188" s="191">
        <f>O188*H188</f>
        <v>0</v>
      </c>
      <c r="Q188" s="191">
        <v>5.8E-05</v>
      </c>
      <c r="R188" s="191">
        <f>Q188*H188</f>
        <v>0.000348</v>
      </c>
      <c r="S188" s="191">
        <v>0</v>
      </c>
      <c r="T188" s="19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3" t="s">
        <v>135</v>
      </c>
      <c r="AT188" s="193" t="s">
        <v>130</v>
      </c>
      <c r="AU188" s="193" t="s">
        <v>74</v>
      </c>
      <c r="AY188" s="14" t="s">
        <v>136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4" t="s">
        <v>81</v>
      </c>
      <c r="BK188" s="194">
        <f>ROUND(I188*H188,2)</f>
        <v>0</v>
      </c>
      <c r="BL188" s="14" t="s">
        <v>135</v>
      </c>
      <c r="BM188" s="193" t="s">
        <v>657</v>
      </c>
    </row>
    <row r="189" s="2" customFormat="1">
      <c r="A189" s="35"/>
      <c r="B189" s="36"/>
      <c r="C189" s="37"/>
      <c r="D189" s="195" t="s">
        <v>138</v>
      </c>
      <c r="E189" s="37"/>
      <c r="F189" s="196" t="s">
        <v>408</v>
      </c>
      <c r="G189" s="37"/>
      <c r="H189" s="37"/>
      <c r="I189" s="197"/>
      <c r="J189" s="37"/>
      <c r="K189" s="37"/>
      <c r="L189" s="41"/>
      <c r="M189" s="198"/>
      <c r="N189" s="199"/>
      <c r="O189" s="81"/>
      <c r="P189" s="81"/>
      <c r="Q189" s="81"/>
      <c r="R189" s="81"/>
      <c r="S189" s="81"/>
      <c r="T189" s="82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138</v>
      </c>
      <c r="AU189" s="14" t="s">
        <v>74</v>
      </c>
    </row>
    <row r="190" s="2" customFormat="1">
      <c r="A190" s="35"/>
      <c r="B190" s="36"/>
      <c r="C190" s="37"/>
      <c r="D190" s="200" t="s">
        <v>140</v>
      </c>
      <c r="E190" s="37"/>
      <c r="F190" s="201" t="s">
        <v>409</v>
      </c>
      <c r="G190" s="37"/>
      <c r="H190" s="37"/>
      <c r="I190" s="197"/>
      <c r="J190" s="37"/>
      <c r="K190" s="37"/>
      <c r="L190" s="41"/>
      <c r="M190" s="198"/>
      <c r="N190" s="199"/>
      <c r="O190" s="81"/>
      <c r="P190" s="81"/>
      <c r="Q190" s="81"/>
      <c r="R190" s="81"/>
      <c r="S190" s="81"/>
      <c r="T190" s="82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140</v>
      </c>
      <c r="AU190" s="14" t="s">
        <v>74</v>
      </c>
    </row>
    <row r="191" s="10" customFormat="1">
      <c r="A191" s="10"/>
      <c r="B191" s="202"/>
      <c r="C191" s="203"/>
      <c r="D191" s="195" t="s">
        <v>147</v>
      </c>
      <c r="E191" s="204" t="s">
        <v>21</v>
      </c>
      <c r="F191" s="205" t="s">
        <v>658</v>
      </c>
      <c r="G191" s="203"/>
      <c r="H191" s="206">
        <v>6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12" t="s">
        <v>147</v>
      </c>
      <c r="AU191" s="212" t="s">
        <v>74</v>
      </c>
      <c r="AV191" s="10" t="s">
        <v>83</v>
      </c>
      <c r="AW191" s="10" t="s">
        <v>36</v>
      </c>
      <c r="AX191" s="10" t="s">
        <v>81</v>
      </c>
      <c r="AY191" s="212" t="s">
        <v>136</v>
      </c>
    </row>
    <row r="192" s="2" customFormat="1" ht="21.75" customHeight="1">
      <c r="A192" s="35"/>
      <c r="B192" s="36"/>
      <c r="C192" s="213" t="s">
        <v>353</v>
      </c>
      <c r="D192" s="213" t="s">
        <v>213</v>
      </c>
      <c r="E192" s="214" t="s">
        <v>412</v>
      </c>
      <c r="F192" s="215" t="s">
        <v>413</v>
      </c>
      <c r="G192" s="216" t="s">
        <v>239</v>
      </c>
      <c r="H192" s="217">
        <v>18</v>
      </c>
      <c r="I192" s="218"/>
      <c r="J192" s="219">
        <f>ROUND(I192*H192,2)</f>
        <v>0</v>
      </c>
      <c r="K192" s="215" t="s">
        <v>134</v>
      </c>
      <c r="L192" s="220"/>
      <c r="M192" s="221" t="s">
        <v>21</v>
      </c>
      <c r="N192" s="222" t="s">
        <v>45</v>
      </c>
      <c r="O192" s="81"/>
      <c r="P192" s="191">
        <f>O192*H192</f>
        <v>0</v>
      </c>
      <c r="Q192" s="191">
        <v>0.0070899999999999999</v>
      </c>
      <c r="R192" s="191">
        <f>Q192*H192</f>
        <v>0.12762000000000001</v>
      </c>
      <c r="S192" s="191">
        <v>0</v>
      </c>
      <c r="T192" s="19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3" t="s">
        <v>181</v>
      </c>
      <c r="AT192" s="193" t="s">
        <v>213</v>
      </c>
      <c r="AU192" s="193" t="s">
        <v>74</v>
      </c>
      <c r="AY192" s="14" t="s">
        <v>136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4" t="s">
        <v>81</v>
      </c>
      <c r="BK192" s="194">
        <f>ROUND(I192*H192,2)</f>
        <v>0</v>
      </c>
      <c r="BL192" s="14" t="s">
        <v>135</v>
      </c>
      <c r="BM192" s="193" t="s">
        <v>659</v>
      </c>
    </row>
    <row r="193" s="2" customFormat="1">
      <c r="A193" s="35"/>
      <c r="B193" s="36"/>
      <c r="C193" s="37"/>
      <c r="D193" s="195" t="s">
        <v>138</v>
      </c>
      <c r="E193" s="37"/>
      <c r="F193" s="196" t="s">
        <v>413</v>
      </c>
      <c r="G193" s="37"/>
      <c r="H193" s="37"/>
      <c r="I193" s="197"/>
      <c r="J193" s="37"/>
      <c r="K193" s="37"/>
      <c r="L193" s="41"/>
      <c r="M193" s="198"/>
      <c r="N193" s="199"/>
      <c r="O193" s="81"/>
      <c r="P193" s="81"/>
      <c r="Q193" s="81"/>
      <c r="R193" s="81"/>
      <c r="S193" s="81"/>
      <c r="T193" s="82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138</v>
      </c>
      <c r="AU193" s="14" t="s">
        <v>74</v>
      </c>
    </row>
    <row r="194" s="10" customFormat="1">
      <c r="A194" s="10"/>
      <c r="B194" s="202"/>
      <c r="C194" s="203"/>
      <c r="D194" s="195" t="s">
        <v>147</v>
      </c>
      <c r="E194" s="204" t="s">
        <v>21</v>
      </c>
      <c r="F194" s="205" t="s">
        <v>660</v>
      </c>
      <c r="G194" s="203"/>
      <c r="H194" s="206">
        <v>18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12" t="s">
        <v>147</v>
      </c>
      <c r="AU194" s="212" t="s">
        <v>74</v>
      </c>
      <c r="AV194" s="10" t="s">
        <v>83</v>
      </c>
      <c r="AW194" s="10" t="s">
        <v>36</v>
      </c>
      <c r="AX194" s="10" t="s">
        <v>81</v>
      </c>
      <c r="AY194" s="212" t="s">
        <v>136</v>
      </c>
    </row>
    <row r="195" s="2" customFormat="1" ht="24.15" customHeight="1">
      <c r="A195" s="35"/>
      <c r="B195" s="36"/>
      <c r="C195" s="182" t="s">
        <v>357</v>
      </c>
      <c r="D195" s="182" t="s">
        <v>130</v>
      </c>
      <c r="E195" s="183" t="s">
        <v>417</v>
      </c>
      <c r="F195" s="184" t="s">
        <v>418</v>
      </c>
      <c r="G195" s="185" t="s">
        <v>239</v>
      </c>
      <c r="H195" s="186">
        <v>670</v>
      </c>
      <c r="I195" s="187"/>
      <c r="J195" s="188">
        <f>ROUND(I195*H195,2)</f>
        <v>0</v>
      </c>
      <c r="K195" s="184" t="s">
        <v>134</v>
      </c>
      <c r="L195" s="41"/>
      <c r="M195" s="189" t="s">
        <v>21</v>
      </c>
      <c r="N195" s="190" t="s">
        <v>45</v>
      </c>
      <c r="O195" s="81"/>
      <c r="P195" s="191">
        <f>O195*H195</f>
        <v>0</v>
      </c>
      <c r="Q195" s="191">
        <v>0.0020823999999999999</v>
      </c>
      <c r="R195" s="191">
        <f>Q195*H195</f>
        <v>1.395208</v>
      </c>
      <c r="S195" s="191">
        <v>0</v>
      </c>
      <c r="T195" s="19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3" t="s">
        <v>135</v>
      </c>
      <c r="AT195" s="193" t="s">
        <v>130</v>
      </c>
      <c r="AU195" s="193" t="s">
        <v>74</v>
      </c>
      <c r="AY195" s="14" t="s">
        <v>136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4" t="s">
        <v>81</v>
      </c>
      <c r="BK195" s="194">
        <f>ROUND(I195*H195,2)</f>
        <v>0</v>
      </c>
      <c r="BL195" s="14" t="s">
        <v>135</v>
      </c>
      <c r="BM195" s="193" t="s">
        <v>661</v>
      </c>
    </row>
    <row r="196" s="2" customFormat="1">
      <c r="A196" s="35"/>
      <c r="B196" s="36"/>
      <c r="C196" s="37"/>
      <c r="D196" s="195" t="s">
        <v>138</v>
      </c>
      <c r="E196" s="37"/>
      <c r="F196" s="196" t="s">
        <v>420</v>
      </c>
      <c r="G196" s="37"/>
      <c r="H196" s="37"/>
      <c r="I196" s="197"/>
      <c r="J196" s="37"/>
      <c r="K196" s="37"/>
      <c r="L196" s="41"/>
      <c r="M196" s="198"/>
      <c r="N196" s="199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138</v>
      </c>
      <c r="AU196" s="14" t="s">
        <v>74</v>
      </c>
    </row>
    <row r="197" s="2" customFormat="1">
      <c r="A197" s="35"/>
      <c r="B197" s="36"/>
      <c r="C197" s="37"/>
      <c r="D197" s="200" t="s">
        <v>140</v>
      </c>
      <c r="E197" s="37"/>
      <c r="F197" s="201" t="s">
        <v>421</v>
      </c>
      <c r="G197" s="37"/>
      <c r="H197" s="37"/>
      <c r="I197" s="197"/>
      <c r="J197" s="37"/>
      <c r="K197" s="37"/>
      <c r="L197" s="41"/>
      <c r="M197" s="198"/>
      <c r="N197" s="199"/>
      <c r="O197" s="81"/>
      <c r="P197" s="81"/>
      <c r="Q197" s="81"/>
      <c r="R197" s="81"/>
      <c r="S197" s="81"/>
      <c r="T197" s="82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140</v>
      </c>
      <c r="AU197" s="14" t="s">
        <v>74</v>
      </c>
    </row>
    <row r="198" s="10" customFormat="1">
      <c r="A198" s="10"/>
      <c r="B198" s="202"/>
      <c r="C198" s="203"/>
      <c r="D198" s="195" t="s">
        <v>147</v>
      </c>
      <c r="E198" s="204" t="s">
        <v>21</v>
      </c>
      <c r="F198" s="205" t="s">
        <v>662</v>
      </c>
      <c r="G198" s="203"/>
      <c r="H198" s="206">
        <v>670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2" t="s">
        <v>147</v>
      </c>
      <c r="AU198" s="212" t="s">
        <v>74</v>
      </c>
      <c r="AV198" s="10" t="s">
        <v>83</v>
      </c>
      <c r="AW198" s="10" t="s">
        <v>36</v>
      </c>
      <c r="AX198" s="10" t="s">
        <v>81</v>
      </c>
      <c r="AY198" s="212" t="s">
        <v>136</v>
      </c>
    </row>
    <row r="199" s="2" customFormat="1" ht="24.15" customHeight="1">
      <c r="A199" s="35"/>
      <c r="B199" s="36"/>
      <c r="C199" s="182" t="s">
        <v>361</v>
      </c>
      <c r="D199" s="182" t="s">
        <v>130</v>
      </c>
      <c r="E199" s="183" t="s">
        <v>424</v>
      </c>
      <c r="F199" s="184" t="s">
        <v>425</v>
      </c>
      <c r="G199" s="185" t="s">
        <v>239</v>
      </c>
      <c r="H199" s="186">
        <v>6</v>
      </c>
      <c r="I199" s="187"/>
      <c r="J199" s="188">
        <f>ROUND(I199*H199,2)</f>
        <v>0</v>
      </c>
      <c r="K199" s="184" t="s">
        <v>21</v>
      </c>
      <c r="L199" s="41"/>
      <c r="M199" s="189" t="s">
        <v>21</v>
      </c>
      <c r="N199" s="190" t="s">
        <v>45</v>
      </c>
      <c r="O199" s="81"/>
      <c r="P199" s="191">
        <f>O199*H199</f>
        <v>0</v>
      </c>
      <c r="Q199" s="191">
        <v>0.0020823999999999999</v>
      </c>
      <c r="R199" s="191">
        <f>Q199*H199</f>
        <v>0.012494399999999999</v>
      </c>
      <c r="S199" s="191">
        <v>0</v>
      </c>
      <c r="T199" s="19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3" t="s">
        <v>135</v>
      </c>
      <c r="AT199" s="193" t="s">
        <v>130</v>
      </c>
      <c r="AU199" s="193" t="s">
        <v>74</v>
      </c>
      <c r="AY199" s="14" t="s">
        <v>136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4" t="s">
        <v>81</v>
      </c>
      <c r="BK199" s="194">
        <f>ROUND(I199*H199,2)</f>
        <v>0</v>
      </c>
      <c r="BL199" s="14" t="s">
        <v>135</v>
      </c>
      <c r="BM199" s="193" t="s">
        <v>663</v>
      </c>
    </row>
    <row r="200" s="2" customFormat="1">
      <c r="A200" s="35"/>
      <c r="B200" s="36"/>
      <c r="C200" s="37"/>
      <c r="D200" s="195" t="s">
        <v>138</v>
      </c>
      <c r="E200" s="37"/>
      <c r="F200" s="196" t="s">
        <v>427</v>
      </c>
      <c r="G200" s="37"/>
      <c r="H200" s="37"/>
      <c r="I200" s="197"/>
      <c r="J200" s="37"/>
      <c r="K200" s="37"/>
      <c r="L200" s="41"/>
      <c r="M200" s="198"/>
      <c r="N200" s="199"/>
      <c r="O200" s="81"/>
      <c r="P200" s="81"/>
      <c r="Q200" s="81"/>
      <c r="R200" s="81"/>
      <c r="S200" s="81"/>
      <c r="T200" s="82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138</v>
      </c>
      <c r="AU200" s="14" t="s">
        <v>74</v>
      </c>
    </row>
    <row r="201" s="10" customFormat="1">
      <c r="A201" s="10"/>
      <c r="B201" s="202"/>
      <c r="C201" s="203"/>
      <c r="D201" s="195" t="s">
        <v>147</v>
      </c>
      <c r="E201" s="204" t="s">
        <v>21</v>
      </c>
      <c r="F201" s="205" t="s">
        <v>664</v>
      </c>
      <c r="G201" s="203"/>
      <c r="H201" s="206">
        <v>6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12" t="s">
        <v>147</v>
      </c>
      <c r="AU201" s="212" t="s">
        <v>74</v>
      </c>
      <c r="AV201" s="10" t="s">
        <v>83</v>
      </c>
      <c r="AW201" s="10" t="s">
        <v>36</v>
      </c>
      <c r="AX201" s="10" t="s">
        <v>81</v>
      </c>
      <c r="AY201" s="212" t="s">
        <v>136</v>
      </c>
    </row>
    <row r="202" s="2" customFormat="1" ht="33" customHeight="1">
      <c r="A202" s="35"/>
      <c r="B202" s="36"/>
      <c r="C202" s="182" t="s">
        <v>368</v>
      </c>
      <c r="D202" s="182" t="s">
        <v>130</v>
      </c>
      <c r="E202" s="183" t="s">
        <v>430</v>
      </c>
      <c r="F202" s="184" t="s">
        <v>431</v>
      </c>
      <c r="G202" s="185" t="s">
        <v>432</v>
      </c>
      <c r="H202" s="186">
        <v>36.299999999999997</v>
      </c>
      <c r="I202" s="187"/>
      <c r="J202" s="188">
        <f>ROUND(I202*H202,2)</f>
        <v>0</v>
      </c>
      <c r="K202" s="184" t="s">
        <v>134</v>
      </c>
      <c r="L202" s="41"/>
      <c r="M202" s="189" t="s">
        <v>21</v>
      </c>
      <c r="N202" s="190" t="s">
        <v>45</v>
      </c>
      <c r="O202" s="81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3" t="s">
        <v>135</v>
      </c>
      <c r="AT202" s="193" t="s">
        <v>130</v>
      </c>
      <c r="AU202" s="193" t="s">
        <v>74</v>
      </c>
      <c r="AY202" s="14" t="s">
        <v>136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4" t="s">
        <v>81</v>
      </c>
      <c r="BK202" s="194">
        <f>ROUND(I202*H202,2)</f>
        <v>0</v>
      </c>
      <c r="BL202" s="14" t="s">
        <v>135</v>
      </c>
      <c r="BM202" s="193" t="s">
        <v>665</v>
      </c>
    </row>
    <row r="203" s="2" customFormat="1">
      <c r="A203" s="35"/>
      <c r="B203" s="36"/>
      <c r="C203" s="37"/>
      <c r="D203" s="195" t="s">
        <v>138</v>
      </c>
      <c r="E203" s="37"/>
      <c r="F203" s="196" t="s">
        <v>434</v>
      </c>
      <c r="G203" s="37"/>
      <c r="H203" s="37"/>
      <c r="I203" s="197"/>
      <c r="J203" s="37"/>
      <c r="K203" s="37"/>
      <c r="L203" s="41"/>
      <c r="M203" s="198"/>
      <c r="N203" s="199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138</v>
      </c>
      <c r="AU203" s="14" t="s">
        <v>74</v>
      </c>
    </row>
    <row r="204" s="2" customFormat="1">
      <c r="A204" s="35"/>
      <c r="B204" s="36"/>
      <c r="C204" s="37"/>
      <c r="D204" s="200" t="s">
        <v>140</v>
      </c>
      <c r="E204" s="37"/>
      <c r="F204" s="201" t="s">
        <v>435</v>
      </c>
      <c r="G204" s="37"/>
      <c r="H204" s="37"/>
      <c r="I204" s="197"/>
      <c r="J204" s="37"/>
      <c r="K204" s="37"/>
      <c r="L204" s="41"/>
      <c r="M204" s="198"/>
      <c r="N204" s="199"/>
      <c r="O204" s="81"/>
      <c r="P204" s="81"/>
      <c r="Q204" s="81"/>
      <c r="R204" s="81"/>
      <c r="S204" s="81"/>
      <c r="T204" s="82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140</v>
      </c>
      <c r="AU204" s="14" t="s">
        <v>74</v>
      </c>
    </row>
    <row r="205" s="10" customFormat="1">
      <c r="A205" s="10"/>
      <c r="B205" s="202"/>
      <c r="C205" s="203"/>
      <c r="D205" s="195" t="s">
        <v>147</v>
      </c>
      <c r="E205" s="204" t="s">
        <v>21</v>
      </c>
      <c r="F205" s="205" t="s">
        <v>666</v>
      </c>
      <c r="G205" s="203"/>
      <c r="H205" s="206">
        <v>36.299999999999997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12" t="s">
        <v>147</v>
      </c>
      <c r="AU205" s="212" t="s">
        <v>74</v>
      </c>
      <c r="AV205" s="10" t="s">
        <v>83</v>
      </c>
      <c r="AW205" s="10" t="s">
        <v>36</v>
      </c>
      <c r="AX205" s="10" t="s">
        <v>81</v>
      </c>
      <c r="AY205" s="212" t="s">
        <v>136</v>
      </c>
    </row>
    <row r="206" s="2" customFormat="1" ht="33" customHeight="1">
      <c r="A206" s="35"/>
      <c r="B206" s="36"/>
      <c r="C206" s="182" t="s">
        <v>372</v>
      </c>
      <c r="D206" s="182" t="s">
        <v>130</v>
      </c>
      <c r="E206" s="183" t="s">
        <v>438</v>
      </c>
      <c r="F206" s="184" t="s">
        <v>439</v>
      </c>
      <c r="G206" s="185" t="s">
        <v>432</v>
      </c>
      <c r="H206" s="186">
        <v>6.7000000000000002</v>
      </c>
      <c r="I206" s="187"/>
      <c r="J206" s="188">
        <f>ROUND(I206*H206,2)</f>
        <v>0</v>
      </c>
      <c r="K206" s="184" t="s">
        <v>134</v>
      </c>
      <c r="L206" s="41"/>
      <c r="M206" s="189" t="s">
        <v>21</v>
      </c>
      <c r="N206" s="190" t="s">
        <v>45</v>
      </c>
      <c r="O206" s="81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3" t="s">
        <v>135</v>
      </c>
      <c r="AT206" s="193" t="s">
        <v>130</v>
      </c>
      <c r="AU206" s="193" t="s">
        <v>74</v>
      </c>
      <c r="AY206" s="14" t="s">
        <v>136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4" t="s">
        <v>81</v>
      </c>
      <c r="BK206" s="194">
        <f>ROUND(I206*H206,2)</f>
        <v>0</v>
      </c>
      <c r="BL206" s="14" t="s">
        <v>135</v>
      </c>
      <c r="BM206" s="193" t="s">
        <v>667</v>
      </c>
    </row>
    <row r="207" s="2" customFormat="1">
      <c r="A207" s="35"/>
      <c r="B207" s="36"/>
      <c r="C207" s="37"/>
      <c r="D207" s="195" t="s">
        <v>138</v>
      </c>
      <c r="E207" s="37"/>
      <c r="F207" s="196" t="s">
        <v>441</v>
      </c>
      <c r="G207" s="37"/>
      <c r="H207" s="37"/>
      <c r="I207" s="197"/>
      <c r="J207" s="37"/>
      <c r="K207" s="37"/>
      <c r="L207" s="41"/>
      <c r="M207" s="198"/>
      <c r="N207" s="199"/>
      <c r="O207" s="81"/>
      <c r="P207" s="81"/>
      <c r="Q207" s="81"/>
      <c r="R207" s="81"/>
      <c r="S207" s="81"/>
      <c r="T207" s="82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138</v>
      </c>
      <c r="AU207" s="14" t="s">
        <v>74</v>
      </c>
    </row>
    <row r="208" s="2" customFormat="1">
      <c r="A208" s="35"/>
      <c r="B208" s="36"/>
      <c r="C208" s="37"/>
      <c r="D208" s="200" t="s">
        <v>140</v>
      </c>
      <c r="E208" s="37"/>
      <c r="F208" s="201" t="s">
        <v>442</v>
      </c>
      <c r="G208" s="37"/>
      <c r="H208" s="37"/>
      <c r="I208" s="197"/>
      <c r="J208" s="37"/>
      <c r="K208" s="37"/>
      <c r="L208" s="41"/>
      <c r="M208" s="198"/>
      <c r="N208" s="199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140</v>
      </c>
      <c r="AU208" s="14" t="s">
        <v>74</v>
      </c>
    </row>
    <row r="209" s="10" customFormat="1">
      <c r="A209" s="10"/>
      <c r="B209" s="202"/>
      <c r="C209" s="203"/>
      <c r="D209" s="195" t="s">
        <v>147</v>
      </c>
      <c r="E209" s="204" t="s">
        <v>21</v>
      </c>
      <c r="F209" s="205" t="s">
        <v>668</v>
      </c>
      <c r="G209" s="203"/>
      <c r="H209" s="206">
        <v>6.7000000000000002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12" t="s">
        <v>147</v>
      </c>
      <c r="AU209" s="212" t="s">
        <v>74</v>
      </c>
      <c r="AV209" s="10" t="s">
        <v>83</v>
      </c>
      <c r="AW209" s="10" t="s">
        <v>36</v>
      </c>
      <c r="AX209" s="10" t="s">
        <v>81</v>
      </c>
      <c r="AY209" s="212" t="s">
        <v>136</v>
      </c>
    </row>
    <row r="210" s="2" customFormat="1" ht="24.15" customHeight="1">
      <c r="A210" s="35"/>
      <c r="B210" s="36"/>
      <c r="C210" s="182" t="s">
        <v>376</v>
      </c>
      <c r="D210" s="182" t="s">
        <v>130</v>
      </c>
      <c r="E210" s="183" t="s">
        <v>445</v>
      </c>
      <c r="F210" s="184" t="s">
        <v>446</v>
      </c>
      <c r="G210" s="185" t="s">
        <v>133</v>
      </c>
      <c r="H210" s="186">
        <v>2695</v>
      </c>
      <c r="I210" s="187"/>
      <c r="J210" s="188">
        <f>ROUND(I210*H210,2)</f>
        <v>0</v>
      </c>
      <c r="K210" s="184" t="s">
        <v>134</v>
      </c>
      <c r="L210" s="41"/>
      <c r="M210" s="189" t="s">
        <v>21</v>
      </c>
      <c r="N210" s="190" t="s">
        <v>45</v>
      </c>
      <c r="O210" s="81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3" t="s">
        <v>135</v>
      </c>
      <c r="AT210" s="193" t="s">
        <v>130</v>
      </c>
      <c r="AU210" s="193" t="s">
        <v>74</v>
      </c>
      <c r="AY210" s="14" t="s">
        <v>136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4" t="s">
        <v>81</v>
      </c>
      <c r="BK210" s="194">
        <f>ROUND(I210*H210,2)</f>
        <v>0</v>
      </c>
      <c r="BL210" s="14" t="s">
        <v>135</v>
      </c>
      <c r="BM210" s="193" t="s">
        <v>669</v>
      </c>
    </row>
    <row r="211" s="2" customFormat="1">
      <c r="A211" s="35"/>
      <c r="B211" s="36"/>
      <c r="C211" s="37"/>
      <c r="D211" s="195" t="s">
        <v>138</v>
      </c>
      <c r="E211" s="37"/>
      <c r="F211" s="196" t="s">
        <v>448</v>
      </c>
      <c r="G211" s="37"/>
      <c r="H211" s="37"/>
      <c r="I211" s="197"/>
      <c r="J211" s="37"/>
      <c r="K211" s="37"/>
      <c r="L211" s="41"/>
      <c r="M211" s="198"/>
      <c r="N211" s="199"/>
      <c r="O211" s="81"/>
      <c r="P211" s="81"/>
      <c r="Q211" s="81"/>
      <c r="R211" s="81"/>
      <c r="S211" s="81"/>
      <c r="T211" s="82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138</v>
      </c>
      <c r="AU211" s="14" t="s">
        <v>74</v>
      </c>
    </row>
    <row r="212" s="2" customFormat="1">
      <c r="A212" s="35"/>
      <c r="B212" s="36"/>
      <c r="C212" s="37"/>
      <c r="D212" s="200" t="s">
        <v>140</v>
      </c>
      <c r="E212" s="37"/>
      <c r="F212" s="201" t="s">
        <v>449</v>
      </c>
      <c r="G212" s="37"/>
      <c r="H212" s="37"/>
      <c r="I212" s="197"/>
      <c r="J212" s="37"/>
      <c r="K212" s="37"/>
      <c r="L212" s="41"/>
      <c r="M212" s="198"/>
      <c r="N212" s="199"/>
      <c r="O212" s="81"/>
      <c r="P212" s="81"/>
      <c r="Q212" s="81"/>
      <c r="R212" s="81"/>
      <c r="S212" s="81"/>
      <c r="T212" s="82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140</v>
      </c>
      <c r="AU212" s="14" t="s">
        <v>74</v>
      </c>
    </row>
    <row r="213" s="2" customFormat="1" ht="16.5" customHeight="1">
      <c r="A213" s="35"/>
      <c r="B213" s="36"/>
      <c r="C213" s="213" t="s">
        <v>380</v>
      </c>
      <c r="D213" s="213" t="s">
        <v>213</v>
      </c>
      <c r="E213" s="214" t="s">
        <v>451</v>
      </c>
      <c r="F213" s="215" t="s">
        <v>452</v>
      </c>
      <c r="G213" s="216" t="s">
        <v>152</v>
      </c>
      <c r="H213" s="217">
        <v>269.5</v>
      </c>
      <c r="I213" s="218"/>
      <c r="J213" s="219">
        <f>ROUND(I213*H213,2)</f>
        <v>0</v>
      </c>
      <c r="K213" s="215" t="s">
        <v>21</v>
      </c>
      <c r="L213" s="220"/>
      <c r="M213" s="221" t="s">
        <v>21</v>
      </c>
      <c r="N213" s="222" t="s">
        <v>45</v>
      </c>
      <c r="O213" s="81"/>
      <c r="P213" s="191">
        <f>O213*H213</f>
        <v>0</v>
      </c>
      <c r="Q213" s="191">
        <v>0.20000000000000001</v>
      </c>
      <c r="R213" s="191">
        <f>Q213*H213</f>
        <v>53.900000000000006</v>
      </c>
      <c r="S213" s="191">
        <v>0</v>
      </c>
      <c r="T213" s="19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3" t="s">
        <v>181</v>
      </c>
      <c r="AT213" s="193" t="s">
        <v>213</v>
      </c>
      <c r="AU213" s="193" t="s">
        <v>74</v>
      </c>
      <c r="AY213" s="14" t="s">
        <v>136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4" t="s">
        <v>81</v>
      </c>
      <c r="BK213" s="194">
        <f>ROUND(I213*H213,2)</f>
        <v>0</v>
      </c>
      <c r="BL213" s="14" t="s">
        <v>135</v>
      </c>
      <c r="BM213" s="193" t="s">
        <v>670</v>
      </c>
    </row>
    <row r="214" s="2" customFormat="1">
      <c r="A214" s="35"/>
      <c r="B214" s="36"/>
      <c r="C214" s="37"/>
      <c r="D214" s="195" t="s">
        <v>138</v>
      </c>
      <c r="E214" s="37"/>
      <c r="F214" s="196" t="s">
        <v>454</v>
      </c>
      <c r="G214" s="37"/>
      <c r="H214" s="37"/>
      <c r="I214" s="197"/>
      <c r="J214" s="37"/>
      <c r="K214" s="37"/>
      <c r="L214" s="41"/>
      <c r="M214" s="198"/>
      <c r="N214" s="199"/>
      <c r="O214" s="81"/>
      <c r="P214" s="81"/>
      <c r="Q214" s="81"/>
      <c r="R214" s="81"/>
      <c r="S214" s="81"/>
      <c r="T214" s="82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138</v>
      </c>
      <c r="AU214" s="14" t="s">
        <v>74</v>
      </c>
    </row>
    <row r="215" s="10" customFormat="1">
      <c r="A215" s="10"/>
      <c r="B215" s="202"/>
      <c r="C215" s="203"/>
      <c r="D215" s="195" t="s">
        <v>147</v>
      </c>
      <c r="E215" s="204" t="s">
        <v>21</v>
      </c>
      <c r="F215" s="205" t="s">
        <v>671</v>
      </c>
      <c r="G215" s="203"/>
      <c r="H215" s="206">
        <v>269.5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T215" s="212" t="s">
        <v>147</v>
      </c>
      <c r="AU215" s="212" t="s">
        <v>74</v>
      </c>
      <c r="AV215" s="10" t="s">
        <v>83</v>
      </c>
      <c r="AW215" s="10" t="s">
        <v>36</v>
      </c>
      <c r="AX215" s="10" t="s">
        <v>81</v>
      </c>
      <c r="AY215" s="212" t="s">
        <v>136</v>
      </c>
    </row>
    <row r="216" s="2" customFormat="1" ht="16.5" customHeight="1">
      <c r="A216" s="35"/>
      <c r="B216" s="36"/>
      <c r="C216" s="182" t="s">
        <v>384</v>
      </c>
      <c r="D216" s="182" t="s">
        <v>130</v>
      </c>
      <c r="E216" s="183" t="s">
        <v>457</v>
      </c>
      <c r="F216" s="184" t="s">
        <v>458</v>
      </c>
      <c r="G216" s="185" t="s">
        <v>152</v>
      </c>
      <c r="H216" s="186">
        <v>56.759999999999998</v>
      </c>
      <c r="I216" s="187"/>
      <c r="J216" s="188">
        <f>ROUND(I216*H216,2)</f>
        <v>0</v>
      </c>
      <c r="K216" s="184" t="s">
        <v>134</v>
      </c>
      <c r="L216" s="41"/>
      <c r="M216" s="189" t="s">
        <v>21</v>
      </c>
      <c r="N216" s="190" t="s">
        <v>45</v>
      </c>
      <c r="O216" s="81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3" t="s">
        <v>135</v>
      </c>
      <c r="AT216" s="193" t="s">
        <v>130</v>
      </c>
      <c r="AU216" s="193" t="s">
        <v>74</v>
      </c>
      <c r="AY216" s="14" t="s">
        <v>136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4" t="s">
        <v>81</v>
      </c>
      <c r="BK216" s="194">
        <f>ROUND(I216*H216,2)</f>
        <v>0</v>
      </c>
      <c r="BL216" s="14" t="s">
        <v>135</v>
      </c>
      <c r="BM216" s="193" t="s">
        <v>672</v>
      </c>
    </row>
    <row r="217" s="2" customFormat="1">
      <c r="A217" s="35"/>
      <c r="B217" s="36"/>
      <c r="C217" s="37"/>
      <c r="D217" s="195" t="s">
        <v>138</v>
      </c>
      <c r="E217" s="37"/>
      <c r="F217" s="196" t="s">
        <v>460</v>
      </c>
      <c r="G217" s="37"/>
      <c r="H217" s="37"/>
      <c r="I217" s="197"/>
      <c r="J217" s="37"/>
      <c r="K217" s="37"/>
      <c r="L217" s="41"/>
      <c r="M217" s="198"/>
      <c r="N217" s="199"/>
      <c r="O217" s="81"/>
      <c r="P217" s="81"/>
      <c r="Q217" s="81"/>
      <c r="R217" s="81"/>
      <c r="S217" s="81"/>
      <c r="T217" s="82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138</v>
      </c>
      <c r="AU217" s="14" t="s">
        <v>74</v>
      </c>
    </row>
    <row r="218" s="2" customFormat="1">
      <c r="A218" s="35"/>
      <c r="B218" s="36"/>
      <c r="C218" s="37"/>
      <c r="D218" s="200" t="s">
        <v>140</v>
      </c>
      <c r="E218" s="37"/>
      <c r="F218" s="201" t="s">
        <v>461</v>
      </c>
      <c r="G218" s="37"/>
      <c r="H218" s="37"/>
      <c r="I218" s="197"/>
      <c r="J218" s="37"/>
      <c r="K218" s="37"/>
      <c r="L218" s="41"/>
      <c r="M218" s="198"/>
      <c r="N218" s="199"/>
      <c r="O218" s="81"/>
      <c r="P218" s="81"/>
      <c r="Q218" s="81"/>
      <c r="R218" s="81"/>
      <c r="S218" s="81"/>
      <c r="T218" s="82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140</v>
      </c>
      <c r="AU218" s="14" t="s">
        <v>74</v>
      </c>
    </row>
    <row r="219" s="10" customFormat="1">
      <c r="A219" s="10"/>
      <c r="B219" s="202"/>
      <c r="C219" s="203"/>
      <c r="D219" s="195" t="s">
        <v>147</v>
      </c>
      <c r="E219" s="204" t="s">
        <v>21</v>
      </c>
      <c r="F219" s="205" t="s">
        <v>673</v>
      </c>
      <c r="G219" s="203"/>
      <c r="H219" s="206">
        <v>56.759999999999998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12" t="s">
        <v>147</v>
      </c>
      <c r="AU219" s="212" t="s">
        <v>74</v>
      </c>
      <c r="AV219" s="10" t="s">
        <v>83</v>
      </c>
      <c r="AW219" s="10" t="s">
        <v>36</v>
      </c>
      <c r="AX219" s="10" t="s">
        <v>81</v>
      </c>
      <c r="AY219" s="212" t="s">
        <v>136</v>
      </c>
    </row>
    <row r="220" s="2" customFormat="1" ht="21.75" customHeight="1">
      <c r="A220" s="35"/>
      <c r="B220" s="36"/>
      <c r="C220" s="182" t="s">
        <v>388</v>
      </c>
      <c r="D220" s="182" t="s">
        <v>130</v>
      </c>
      <c r="E220" s="183" t="s">
        <v>464</v>
      </c>
      <c r="F220" s="184" t="s">
        <v>465</v>
      </c>
      <c r="G220" s="185" t="s">
        <v>152</v>
      </c>
      <c r="H220" s="186">
        <v>56.759999999999998</v>
      </c>
      <c r="I220" s="187"/>
      <c r="J220" s="188">
        <f>ROUND(I220*H220,2)</f>
        <v>0</v>
      </c>
      <c r="K220" s="184" t="s">
        <v>134</v>
      </c>
      <c r="L220" s="41"/>
      <c r="M220" s="189" t="s">
        <v>21</v>
      </c>
      <c r="N220" s="190" t="s">
        <v>45</v>
      </c>
      <c r="O220" s="81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3" t="s">
        <v>135</v>
      </c>
      <c r="AT220" s="193" t="s">
        <v>130</v>
      </c>
      <c r="AU220" s="193" t="s">
        <v>74</v>
      </c>
      <c r="AY220" s="14" t="s">
        <v>136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4" t="s">
        <v>81</v>
      </c>
      <c r="BK220" s="194">
        <f>ROUND(I220*H220,2)</f>
        <v>0</v>
      </c>
      <c r="BL220" s="14" t="s">
        <v>135</v>
      </c>
      <c r="BM220" s="193" t="s">
        <v>674</v>
      </c>
    </row>
    <row r="221" s="2" customFormat="1">
      <c r="A221" s="35"/>
      <c r="B221" s="36"/>
      <c r="C221" s="37"/>
      <c r="D221" s="195" t="s">
        <v>138</v>
      </c>
      <c r="E221" s="37"/>
      <c r="F221" s="196" t="s">
        <v>467</v>
      </c>
      <c r="G221" s="37"/>
      <c r="H221" s="37"/>
      <c r="I221" s="197"/>
      <c r="J221" s="37"/>
      <c r="K221" s="37"/>
      <c r="L221" s="41"/>
      <c r="M221" s="198"/>
      <c r="N221" s="199"/>
      <c r="O221" s="81"/>
      <c r="P221" s="81"/>
      <c r="Q221" s="81"/>
      <c r="R221" s="81"/>
      <c r="S221" s="81"/>
      <c r="T221" s="82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138</v>
      </c>
      <c r="AU221" s="14" t="s">
        <v>74</v>
      </c>
    </row>
    <row r="222" s="2" customFormat="1">
      <c r="A222" s="35"/>
      <c r="B222" s="36"/>
      <c r="C222" s="37"/>
      <c r="D222" s="200" t="s">
        <v>140</v>
      </c>
      <c r="E222" s="37"/>
      <c r="F222" s="201" t="s">
        <v>468</v>
      </c>
      <c r="G222" s="37"/>
      <c r="H222" s="37"/>
      <c r="I222" s="197"/>
      <c r="J222" s="37"/>
      <c r="K222" s="37"/>
      <c r="L222" s="41"/>
      <c r="M222" s="198"/>
      <c r="N222" s="199"/>
      <c r="O222" s="81"/>
      <c r="P222" s="81"/>
      <c r="Q222" s="81"/>
      <c r="R222" s="81"/>
      <c r="S222" s="81"/>
      <c r="T222" s="82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140</v>
      </c>
      <c r="AU222" s="14" t="s">
        <v>74</v>
      </c>
    </row>
    <row r="223" s="2" customFormat="1" ht="24.15" customHeight="1">
      <c r="A223" s="35"/>
      <c r="B223" s="36"/>
      <c r="C223" s="182" t="s">
        <v>392</v>
      </c>
      <c r="D223" s="182" t="s">
        <v>130</v>
      </c>
      <c r="E223" s="183" t="s">
        <v>470</v>
      </c>
      <c r="F223" s="184" t="s">
        <v>471</v>
      </c>
      <c r="G223" s="185" t="s">
        <v>152</v>
      </c>
      <c r="H223" s="186">
        <v>227.03999999999999</v>
      </c>
      <c r="I223" s="187"/>
      <c r="J223" s="188">
        <f>ROUND(I223*H223,2)</f>
        <v>0</v>
      </c>
      <c r="K223" s="184" t="s">
        <v>134</v>
      </c>
      <c r="L223" s="41"/>
      <c r="M223" s="189" t="s">
        <v>21</v>
      </c>
      <c r="N223" s="190" t="s">
        <v>45</v>
      </c>
      <c r="O223" s="81"/>
      <c r="P223" s="191">
        <f>O223*H223</f>
        <v>0</v>
      </c>
      <c r="Q223" s="191">
        <v>0</v>
      </c>
      <c r="R223" s="191">
        <f>Q223*H223</f>
        <v>0</v>
      </c>
      <c r="S223" s="191">
        <v>0</v>
      </c>
      <c r="T223" s="19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3" t="s">
        <v>135</v>
      </c>
      <c r="AT223" s="193" t="s">
        <v>130</v>
      </c>
      <c r="AU223" s="193" t="s">
        <v>74</v>
      </c>
      <c r="AY223" s="14" t="s">
        <v>136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14" t="s">
        <v>81</v>
      </c>
      <c r="BK223" s="194">
        <f>ROUND(I223*H223,2)</f>
        <v>0</v>
      </c>
      <c r="BL223" s="14" t="s">
        <v>135</v>
      </c>
      <c r="BM223" s="193" t="s">
        <v>675</v>
      </c>
    </row>
    <row r="224" s="2" customFormat="1">
      <c r="A224" s="35"/>
      <c r="B224" s="36"/>
      <c r="C224" s="37"/>
      <c r="D224" s="195" t="s">
        <v>138</v>
      </c>
      <c r="E224" s="37"/>
      <c r="F224" s="196" t="s">
        <v>473</v>
      </c>
      <c r="G224" s="37"/>
      <c r="H224" s="37"/>
      <c r="I224" s="197"/>
      <c r="J224" s="37"/>
      <c r="K224" s="37"/>
      <c r="L224" s="41"/>
      <c r="M224" s="198"/>
      <c r="N224" s="199"/>
      <c r="O224" s="81"/>
      <c r="P224" s="81"/>
      <c r="Q224" s="81"/>
      <c r="R224" s="81"/>
      <c r="S224" s="81"/>
      <c r="T224" s="82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138</v>
      </c>
      <c r="AU224" s="14" t="s">
        <v>74</v>
      </c>
    </row>
    <row r="225" s="2" customFormat="1">
      <c r="A225" s="35"/>
      <c r="B225" s="36"/>
      <c r="C225" s="37"/>
      <c r="D225" s="200" t="s">
        <v>140</v>
      </c>
      <c r="E225" s="37"/>
      <c r="F225" s="201" t="s">
        <v>474</v>
      </c>
      <c r="G225" s="37"/>
      <c r="H225" s="37"/>
      <c r="I225" s="197"/>
      <c r="J225" s="37"/>
      <c r="K225" s="37"/>
      <c r="L225" s="41"/>
      <c r="M225" s="198"/>
      <c r="N225" s="199"/>
      <c r="O225" s="81"/>
      <c r="P225" s="81"/>
      <c r="Q225" s="81"/>
      <c r="R225" s="81"/>
      <c r="S225" s="81"/>
      <c r="T225" s="82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140</v>
      </c>
      <c r="AU225" s="14" t="s">
        <v>74</v>
      </c>
    </row>
    <row r="226" s="10" customFormat="1">
      <c r="A226" s="10"/>
      <c r="B226" s="202"/>
      <c r="C226" s="203"/>
      <c r="D226" s="195" t="s">
        <v>147</v>
      </c>
      <c r="E226" s="204" t="s">
        <v>21</v>
      </c>
      <c r="F226" s="205" t="s">
        <v>676</v>
      </c>
      <c r="G226" s="203"/>
      <c r="H226" s="206">
        <v>227.03999999999999</v>
      </c>
      <c r="I226" s="207"/>
      <c r="J226" s="203"/>
      <c r="K226" s="203"/>
      <c r="L226" s="208"/>
      <c r="M226" s="209"/>
      <c r="N226" s="210"/>
      <c r="O226" s="210"/>
      <c r="P226" s="210"/>
      <c r="Q226" s="210"/>
      <c r="R226" s="210"/>
      <c r="S226" s="210"/>
      <c r="T226" s="211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212" t="s">
        <v>147</v>
      </c>
      <c r="AU226" s="212" t="s">
        <v>74</v>
      </c>
      <c r="AV226" s="10" t="s">
        <v>83</v>
      </c>
      <c r="AW226" s="10" t="s">
        <v>36</v>
      </c>
      <c r="AX226" s="10" t="s">
        <v>81</v>
      </c>
      <c r="AY226" s="212" t="s">
        <v>136</v>
      </c>
    </row>
    <row r="227" s="2" customFormat="1" ht="16.5" customHeight="1">
      <c r="A227" s="35"/>
      <c r="B227" s="36"/>
      <c r="C227" s="182" t="s">
        <v>399</v>
      </c>
      <c r="D227" s="182" t="s">
        <v>130</v>
      </c>
      <c r="E227" s="183" t="s">
        <v>477</v>
      </c>
      <c r="F227" s="184" t="s">
        <v>478</v>
      </c>
      <c r="G227" s="185" t="s">
        <v>479</v>
      </c>
      <c r="H227" s="186">
        <v>1427</v>
      </c>
      <c r="I227" s="187"/>
      <c r="J227" s="188">
        <f>ROUND(I227*H227,2)</f>
        <v>0</v>
      </c>
      <c r="K227" s="184" t="s">
        <v>21</v>
      </c>
      <c r="L227" s="41"/>
      <c r="M227" s="189" t="s">
        <v>21</v>
      </c>
      <c r="N227" s="190" t="s">
        <v>45</v>
      </c>
      <c r="O227" s="81"/>
      <c r="P227" s="191">
        <f>O227*H227</f>
        <v>0</v>
      </c>
      <c r="Q227" s="191">
        <v>0.0068199999999999997</v>
      </c>
      <c r="R227" s="191">
        <f>Q227*H227</f>
        <v>9.7321399999999993</v>
      </c>
      <c r="S227" s="191">
        <v>0</v>
      </c>
      <c r="T227" s="19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3" t="s">
        <v>135</v>
      </c>
      <c r="AT227" s="193" t="s">
        <v>130</v>
      </c>
      <c r="AU227" s="193" t="s">
        <v>74</v>
      </c>
      <c r="AY227" s="14" t="s">
        <v>136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14" t="s">
        <v>81</v>
      </c>
      <c r="BK227" s="194">
        <f>ROUND(I227*H227,2)</f>
        <v>0</v>
      </c>
      <c r="BL227" s="14" t="s">
        <v>135</v>
      </c>
      <c r="BM227" s="193" t="s">
        <v>677</v>
      </c>
    </row>
    <row r="228" s="2" customFormat="1">
      <c r="A228" s="35"/>
      <c r="B228" s="36"/>
      <c r="C228" s="37"/>
      <c r="D228" s="195" t="s">
        <v>138</v>
      </c>
      <c r="E228" s="37"/>
      <c r="F228" s="196" t="s">
        <v>481</v>
      </c>
      <c r="G228" s="37"/>
      <c r="H228" s="37"/>
      <c r="I228" s="197"/>
      <c r="J228" s="37"/>
      <c r="K228" s="37"/>
      <c r="L228" s="41"/>
      <c r="M228" s="198"/>
      <c r="N228" s="199"/>
      <c r="O228" s="81"/>
      <c r="P228" s="81"/>
      <c r="Q228" s="81"/>
      <c r="R228" s="81"/>
      <c r="S228" s="81"/>
      <c r="T228" s="82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138</v>
      </c>
      <c r="AU228" s="14" t="s">
        <v>74</v>
      </c>
    </row>
    <row r="229" s="2" customFormat="1" ht="24.15" customHeight="1">
      <c r="A229" s="35"/>
      <c r="B229" s="36"/>
      <c r="C229" s="182" t="s">
        <v>404</v>
      </c>
      <c r="D229" s="182" t="s">
        <v>130</v>
      </c>
      <c r="E229" s="183" t="s">
        <v>483</v>
      </c>
      <c r="F229" s="184" t="s">
        <v>484</v>
      </c>
      <c r="G229" s="185" t="s">
        <v>479</v>
      </c>
      <c r="H229" s="186">
        <v>32</v>
      </c>
      <c r="I229" s="187"/>
      <c r="J229" s="188">
        <f>ROUND(I229*H229,2)</f>
        <v>0</v>
      </c>
      <c r="K229" s="184" t="s">
        <v>134</v>
      </c>
      <c r="L229" s="41"/>
      <c r="M229" s="189" t="s">
        <v>21</v>
      </c>
      <c r="N229" s="190" t="s">
        <v>45</v>
      </c>
      <c r="O229" s="81"/>
      <c r="P229" s="191">
        <f>O229*H229</f>
        <v>0</v>
      </c>
      <c r="Q229" s="191">
        <v>0.074168499999999998</v>
      </c>
      <c r="R229" s="191">
        <f>Q229*H229</f>
        <v>2.3733919999999999</v>
      </c>
      <c r="S229" s="191">
        <v>0</v>
      </c>
      <c r="T229" s="19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3" t="s">
        <v>135</v>
      </c>
      <c r="AT229" s="193" t="s">
        <v>130</v>
      </c>
      <c r="AU229" s="193" t="s">
        <v>74</v>
      </c>
      <c r="AY229" s="14" t="s">
        <v>136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14" t="s">
        <v>81</v>
      </c>
      <c r="BK229" s="194">
        <f>ROUND(I229*H229,2)</f>
        <v>0</v>
      </c>
      <c r="BL229" s="14" t="s">
        <v>135</v>
      </c>
      <c r="BM229" s="193" t="s">
        <v>678</v>
      </c>
    </row>
    <row r="230" s="2" customFormat="1">
      <c r="A230" s="35"/>
      <c r="B230" s="36"/>
      <c r="C230" s="37"/>
      <c r="D230" s="195" t="s">
        <v>138</v>
      </c>
      <c r="E230" s="37"/>
      <c r="F230" s="196" t="s">
        <v>486</v>
      </c>
      <c r="G230" s="37"/>
      <c r="H230" s="37"/>
      <c r="I230" s="197"/>
      <c r="J230" s="37"/>
      <c r="K230" s="37"/>
      <c r="L230" s="41"/>
      <c r="M230" s="198"/>
      <c r="N230" s="199"/>
      <c r="O230" s="81"/>
      <c r="P230" s="81"/>
      <c r="Q230" s="81"/>
      <c r="R230" s="81"/>
      <c r="S230" s="81"/>
      <c r="T230" s="82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138</v>
      </c>
      <c r="AU230" s="14" t="s">
        <v>74</v>
      </c>
    </row>
    <row r="231" s="2" customFormat="1">
      <c r="A231" s="35"/>
      <c r="B231" s="36"/>
      <c r="C231" s="37"/>
      <c r="D231" s="200" t="s">
        <v>140</v>
      </c>
      <c r="E231" s="37"/>
      <c r="F231" s="201" t="s">
        <v>487</v>
      </c>
      <c r="G231" s="37"/>
      <c r="H231" s="37"/>
      <c r="I231" s="197"/>
      <c r="J231" s="37"/>
      <c r="K231" s="37"/>
      <c r="L231" s="41"/>
      <c r="M231" s="198"/>
      <c r="N231" s="199"/>
      <c r="O231" s="81"/>
      <c r="P231" s="81"/>
      <c r="Q231" s="81"/>
      <c r="R231" s="81"/>
      <c r="S231" s="81"/>
      <c r="T231" s="82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140</v>
      </c>
      <c r="AU231" s="14" t="s">
        <v>74</v>
      </c>
    </row>
    <row r="232" s="10" customFormat="1">
      <c r="A232" s="10"/>
      <c r="B232" s="202"/>
      <c r="C232" s="203"/>
      <c r="D232" s="195" t="s">
        <v>147</v>
      </c>
      <c r="E232" s="204" t="s">
        <v>21</v>
      </c>
      <c r="F232" s="205" t="s">
        <v>679</v>
      </c>
      <c r="G232" s="203"/>
      <c r="H232" s="206">
        <v>32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12" t="s">
        <v>147</v>
      </c>
      <c r="AU232" s="212" t="s">
        <v>74</v>
      </c>
      <c r="AV232" s="10" t="s">
        <v>83</v>
      </c>
      <c r="AW232" s="10" t="s">
        <v>36</v>
      </c>
      <c r="AX232" s="10" t="s">
        <v>81</v>
      </c>
      <c r="AY232" s="212" t="s">
        <v>136</v>
      </c>
    </row>
    <row r="233" s="2" customFormat="1" ht="33" customHeight="1">
      <c r="A233" s="35"/>
      <c r="B233" s="36"/>
      <c r="C233" s="182" t="s">
        <v>411</v>
      </c>
      <c r="D233" s="182" t="s">
        <v>130</v>
      </c>
      <c r="E233" s="183" t="s">
        <v>490</v>
      </c>
      <c r="F233" s="184" t="s">
        <v>491</v>
      </c>
      <c r="G233" s="185" t="s">
        <v>492</v>
      </c>
      <c r="H233" s="186">
        <v>8</v>
      </c>
      <c r="I233" s="187"/>
      <c r="J233" s="188">
        <f>ROUND(I233*H233,2)</f>
        <v>0</v>
      </c>
      <c r="K233" s="184" t="s">
        <v>21</v>
      </c>
      <c r="L233" s="41"/>
      <c r="M233" s="189" t="s">
        <v>21</v>
      </c>
      <c r="N233" s="190" t="s">
        <v>45</v>
      </c>
      <c r="O233" s="81"/>
      <c r="P233" s="191">
        <f>O233*H233</f>
        <v>0</v>
      </c>
      <c r="Q233" s="191">
        <v>0.07417</v>
      </c>
      <c r="R233" s="191">
        <f>Q233*H233</f>
        <v>0.59336</v>
      </c>
      <c r="S233" s="191">
        <v>0</v>
      </c>
      <c r="T233" s="19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3" t="s">
        <v>135</v>
      </c>
      <c r="AT233" s="193" t="s">
        <v>130</v>
      </c>
      <c r="AU233" s="193" t="s">
        <v>74</v>
      </c>
      <c r="AY233" s="14" t="s">
        <v>136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14" t="s">
        <v>81</v>
      </c>
      <c r="BK233" s="194">
        <f>ROUND(I233*H233,2)</f>
        <v>0</v>
      </c>
      <c r="BL233" s="14" t="s">
        <v>135</v>
      </c>
      <c r="BM233" s="193" t="s">
        <v>680</v>
      </c>
    </row>
    <row r="234" s="2" customFormat="1">
      <c r="A234" s="35"/>
      <c r="B234" s="36"/>
      <c r="C234" s="37"/>
      <c r="D234" s="195" t="s">
        <v>138</v>
      </c>
      <c r="E234" s="37"/>
      <c r="F234" s="196" t="s">
        <v>491</v>
      </c>
      <c r="G234" s="37"/>
      <c r="H234" s="37"/>
      <c r="I234" s="197"/>
      <c r="J234" s="37"/>
      <c r="K234" s="37"/>
      <c r="L234" s="41"/>
      <c r="M234" s="198"/>
      <c r="N234" s="199"/>
      <c r="O234" s="81"/>
      <c r="P234" s="81"/>
      <c r="Q234" s="81"/>
      <c r="R234" s="81"/>
      <c r="S234" s="81"/>
      <c r="T234" s="82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138</v>
      </c>
      <c r="AU234" s="14" t="s">
        <v>74</v>
      </c>
    </row>
    <row r="235" s="2" customFormat="1" ht="24.15" customHeight="1">
      <c r="A235" s="35"/>
      <c r="B235" s="36"/>
      <c r="C235" s="182" t="s">
        <v>416</v>
      </c>
      <c r="D235" s="182" t="s">
        <v>130</v>
      </c>
      <c r="E235" s="183" t="s">
        <v>495</v>
      </c>
      <c r="F235" s="184" t="s">
        <v>496</v>
      </c>
      <c r="G235" s="185" t="s">
        <v>232</v>
      </c>
      <c r="H235" s="186">
        <v>77.513000000000005</v>
      </c>
      <c r="I235" s="187"/>
      <c r="J235" s="188">
        <f>ROUND(I235*H235,2)</f>
        <v>0</v>
      </c>
      <c r="K235" s="184" t="s">
        <v>134</v>
      </c>
      <c r="L235" s="41"/>
      <c r="M235" s="189" t="s">
        <v>21</v>
      </c>
      <c r="N235" s="190" t="s">
        <v>45</v>
      </c>
      <c r="O235" s="81"/>
      <c r="P235" s="191">
        <f>O235*H235</f>
        <v>0</v>
      </c>
      <c r="Q235" s="191">
        <v>0</v>
      </c>
      <c r="R235" s="191">
        <f>Q235*H235</f>
        <v>0</v>
      </c>
      <c r="S235" s="191">
        <v>0</v>
      </c>
      <c r="T235" s="19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3" t="s">
        <v>135</v>
      </c>
      <c r="AT235" s="193" t="s">
        <v>130</v>
      </c>
      <c r="AU235" s="193" t="s">
        <v>74</v>
      </c>
      <c r="AY235" s="14" t="s">
        <v>136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14" t="s">
        <v>81</v>
      </c>
      <c r="BK235" s="194">
        <f>ROUND(I235*H235,2)</f>
        <v>0</v>
      </c>
      <c r="BL235" s="14" t="s">
        <v>135</v>
      </c>
      <c r="BM235" s="193" t="s">
        <v>681</v>
      </c>
    </row>
    <row r="236" s="2" customFormat="1">
      <c r="A236" s="35"/>
      <c r="B236" s="36"/>
      <c r="C236" s="37"/>
      <c r="D236" s="195" t="s">
        <v>138</v>
      </c>
      <c r="E236" s="37"/>
      <c r="F236" s="196" t="s">
        <v>498</v>
      </c>
      <c r="G236" s="37"/>
      <c r="H236" s="37"/>
      <c r="I236" s="197"/>
      <c r="J236" s="37"/>
      <c r="K236" s="37"/>
      <c r="L236" s="41"/>
      <c r="M236" s="198"/>
      <c r="N236" s="199"/>
      <c r="O236" s="81"/>
      <c r="P236" s="81"/>
      <c r="Q236" s="81"/>
      <c r="R236" s="81"/>
      <c r="S236" s="81"/>
      <c r="T236" s="82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138</v>
      </c>
      <c r="AU236" s="14" t="s">
        <v>74</v>
      </c>
    </row>
    <row r="237" s="2" customFormat="1">
      <c r="A237" s="35"/>
      <c r="B237" s="36"/>
      <c r="C237" s="37"/>
      <c r="D237" s="200" t="s">
        <v>140</v>
      </c>
      <c r="E237" s="37"/>
      <c r="F237" s="201" t="s">
        <v>499</v>
      </c>
      <c r="G237" s="37"/>
      <c r="H237" s="37"/>
      <c r="I237" s="197"/>
      <c r="J237" s="37"/>
      <c r="K237" s="37"/>
      <c r="L237" s="41"/>
      <c r="M237" s="234"/>
      <c r="N237" s="235"/>
      <c r="O237" s="236"/>
      <c r="P237" s="236"/>
      <c r="Q237" s="236"/>
      <c r="R237" s="236"/>
      <c r="S237" s="236"/>
      <c r="T237" s="237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140</v>
      </c>
      <c r="AU237" s="14" t="s">
        <v>74</v>
      </c>
    </row>
    <row r="238" s="2" customFormat="1" ht="6.96" customHeight="1">
      <c r="A238" s="35"/>
      <c r="B238" s="56"/>
      <c r="C238" s="57"/>
      <c r="D238" s="57"/>
      <c r="E238" s="57"/>
      <c r="F238" s="57"/>
      <c r="G238" s="57"/>
      <c r="H238" s="57"/>
      <c r="I238" s="57"/>
      <c r="J238" s="57"/>
      <c r="K238" s="57"/>
      <c r="L238" s="41"/>
      <c r="M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</row>
  </sheetData>
  <sheetProtection sheet="1" autoFilter="0" formatColumns="0" formatRows="0" objects="1" scenarios="1" spinCount="100000" saltValue="9OMmI97r9VmJ4Oq8iKhzeDaNWHLM9UpybWkBnp1Zazvd4uJ02xO0Xa4L1PuZ0lo/KtDbfWx/Yp278C8iRfx/mg==" hashValue="R6SueHJUAp69E/SWUVJgNMDab/oMK9h0A1k4Js7wBt2Kno9HOeBHqd6B+pW7n4QquN9XBn4TYKiEiaofROZ79Q==" algorithmName="SHA-512" password="CC35"/>
  <autoFilter ref="C78:K23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2_01/111103212"/>
    <hyperlink ref="F86" r:id="rId2" display="https://podminky.urs.cz/item/CS_URS_2022_01/184802111"/>
    <hyperlink ref="F89" r:id="rId3" display="https://podminky.urs.cz/item/CS_URS_2022_01/183403112"/>
    <hyperlink ref="F92" r:id="rId4" display="https://podminky.urs.cz/item/CS_URS_2022_01/183403151"/>
    <hyperlink ref="F95" r:id="rId5" display="https://podminky.urs.cz/item/CS_URS_2022_01/183403152"/>
    <hyperlink ref="F98" r:id="rId6" display="https://podminky.urs.cz/item/CS_URS_2022_01/181451121"/>
    <hyperlink ref="F104" r:id="rId7" display="https://podminky.urs.cz/item/CS_URS_2022_01/111151231"/>
    <hyperlink ref="F111" r:id="rId8" display="https://podminky.urs.cz/item/CS_URS_2022_01/183101113"/>
    <hyperlink ref="F115" r:id="rId9" display="https://podminky.urs.cz/item/CS_URS_2022_01/183101114"/>
    <hyperlink ref="F119" r:id="rId10" display="https://podminky.urs.cz/item/CS_URS_2022_01/185802113"/>
    <hyperlink ref="F126" r:id="rId11" display="https://podminky.urs.cz/item/CS_URS_2022_01/185802114"/>
    <hyperlink ref="F133" r:id="rId12" display="https://podminky.urs.cz/item/CS_URS_2022_01/184102110"/>
    <hyperlink ref="F137" r:id="rId13" display="https://podminky.urs.cz/item/CS_URS_2022_01/184102111"/>
    <hyperlink ref="F177" r:id="rId14" display="https://podminky.urs.cz/item/CS_URS_2022_01/184102113"/>
    <hyperlink ref="F183" r:id="rId15" display="https://podminky.urs.cz/item/CS_URS_2022_01/184215112"/>
    <hyperlink ref="F190" r:id="rId16" display="https://podminky.urs.cz/item/CS_URS_2022_01/184215133"/>
    <hyperlink ref="F197" r:id="rId17" display="https://podminky.urs.cz/item/CS_URS_2022_01/184813121"/>
    <hyperlink ref="F204" r:id="rId18" display="https://podminky.urs.cz/item/CS_URS_2022_01/184813133"/>
    <hyperlink ref="F208" r:id="rId19" display="https://podminky.urs.cz/item/CS_URS_2022_01/184813134"/>
    <hyperlink ref="F212" r:id="rId20" display="https://podminky.urs.cz/item/CS_URS_2022_01/184911421"/>
    <hyperlink ref="F218" r:id="rId21" display="https://podminky.urs.cz/item/CS_URS_2022_01/185804312"/>
    <hyperlink ref="F222" r:id="rId22" display="https://podminky.urs.cz/item/CS_URS_2022_01/185851121"/>
    <hyperlink ref="F225" r:id="rId23" display="https://podminky.urs.cz/item/CS_URS_2022_01/185851129"/>
    <hyperlink ref="F231" r:id="rId24" display="https://podminky.urs.cz/item/CS_URS_2022_01/348952262"/>
    <hyperlink ref="F237" r:id="rId25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1" customFormat="1" ht="12" customHeight="1">
      <c r="B8" s="17"/>
      <c r="D8" s="139" t="s">
        <v>111</v>
      </c>
      <c r="L8" s="17"/>
    </row>
    <row r="9" s="2" customFormat="1" ht="16.5" customHeight="1">
      <c r="A9" s="35"/>
      <c r="B9" s="41"/>
      <c r="C9" s="35"/>
      <c r="D9" s="35"/>
      <c r="E9" s="140" t="s">
        <v>599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500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682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9. 3. 2022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ROUND((SUM(BE85:BE112)),  2)</f>
        <v>0</v>
      </c>
      <c r="G35" s="35"/>
      <c r="H35" s="35"/>
      <c r="I35" s="154">
        <v>0.20999999999999999</v>
      </c>
      <c r="J35" s="153">
        <f>ROUND(((SUM(BE85:BE112))*I35),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ROUND((SUM(BF85:BF112)),  2)</f>
        <v>0</v>
      </c>
      <c r="G36" s="35"/>
      <c r="H36" s="35"/>
      <c r="I36" s="154">
        <v>0.14999999999999999</v>
      </c>
      <c r="J36" s="153">
        <f>ROUND(((SUM(BF85:BF112))*I36),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ROUND((SUM(BG85:BG112)),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ROUND((SUM(BH85:BH112)),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ROUND((SUM(BI85:BI112)),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PD - realizace výsadby LBC 4 a LBK 4, k.ú. Kostice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111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500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SO-021 - 1.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k.ú. Kostice</v>
      </c>
      <c r="G56" s="37"/>
      <c r="H56" s="37"/>
      <c r="I56" s="29" t="s">
        <v>24</v>
      </c>
      <c r="J56" s="69" t="str">
        <f>IF(J14="","",J14)</f>
        <v>9. 3. 2022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116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PD - realizace výsadby LBC 4 a LBK 4, k.ú. Kostice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111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599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500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SO-021 - 1.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k.ú. Kostice</v>
      </c>
      <c r="G79" s="37"/>
      <c r="H79" s="37"/>
      <c r="I79" s="29" t="s">
        <v>24</v>
      </c>
      <c r="J79" s="69" t="str">
        <f>IF(J14="","",J14)</f>
        <v>9. 3. 2022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59</v>
      </c>
      <c r="E84" s="174" t="s">
        <v>55</v>
      </c>
      <c r="F84" s="174" t="s">
        <v>56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21</v>
      </c>
      <c r="N84" s="90" t="s">
        <v>44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SUM(P86:P112)</f>
        <v>0</v>
      </c>
      <c r="Q85" s="93"/>
      <c r="R85" s="179">
        <f>SUM(R86:R112)</f>
        <v>0.013520000000000001</v>
      </c>
      <c r="S85" s="93"/>
      <c r="T85" s="180">
        <f>SUM(T86:T112)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116</v>
      </c>
      <c r="BK85" s="181">
        <f>SUM(BK86:BK112)</f>
        <v>0</v>
      </c>
    </row>
    <row r="86" s="2" customFormat="1" ht="24.15" customHeight="1">
      <c r="A86" s="35"/>
      <c r="B86" s="36"/>
      <c r="C86" s="182" t="s">
        <v>81</v>
      </c>
      <c r="D86" s="182" t="s">
        <v>130</v>
      </c>
      <c r="E86" s="183" t="s">
        <v>502</v>
      </c>
      <c r="F86" s="184" t="s">
        <v>503</v>
      </c>
      <c r="G86" s="185" t="s">
        <v>504</v>
      </c>
      <c r="H86" s="186">
        <v>3.7970000000000002</v>
      </c>
      <c r="I86" s="187"/>
      <c r="J86" s="188">
        <f>ROUND(I86*H86,2)</f>
        <v>0</v>
      </c>
      <c r="K86" s="184" t="s">
        <v>134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135</v>
      </c>
      <c r="AT86" s="193" t="s">
        <v>130</v>
      </c>
      <c r="AU86" s="193" t="s">
        <v>74</v>
      </c>
      <c r="AY86" s="14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135</v>
      </c>
      <c r="BM86" s="193" t="s">
        <v>683</v>
      </c>
    </row>
    <row r="87" s="2" customFormat="1">
      <c r="A87" s="35"/>
      <c r="B87" s="36"/>
      <c r="C87" s="37"/>
      <c r="D87" s="195" t="s">
        <v>138</v>
      </c>
      <c r="E87" s="37"/>
      <c r="F87" s="196" t="s">
        <v>506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138</v>
      </c>
      <c r="AU87" s="14" t="s">
        <v>74</v>
      </c>
    </row>
    <row r="88" s="2" customFormat="1">
      <c r="A88" s="35"/>
      <c r="B88" s="36"/>
      <c r="C88" s="37"/>
      <c r="D88" s="200" t="s">
        <v>140</v>
      </c>
      <c r="E88" s="37"/>
      <c r="F88" s="201" t="s">
        <v>507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140</v>
      </c>
      <c r="AU88" s="14" t="s">
        <v>74</v>
      </c>
    </row>
    <row r="89" s="10" customFormat="1">
      <c r="A89" s="10"/>
      <c r="B89" s="202"/>
      <c r="C89" s="203"/>
      <c r="D89" s="195" t="s">
        <v>147</v>
      </c>
      <c r="E89" s="204" t="s">
        <v>21</v>
      </c>
      <c r="F89" s="205" t="s">
        <v>684</v>
      </c>
      <c r="G89" s="203"/>
      <c r="H89" s="206">
        <v>3.7970000000000002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147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136</v>
      </c>
    </row>
    <row r="90" s="2" customFormat="1" ht="33" customHeight="1">
      <c r="A90" s="35"/>
      <c r="B90" s="36"/>
      <c r="C90" s="182" t="s">
        <v>83</v>
      </c>
      <c r="D90" s="182" t="s">
        <v>130</v>
      </c>
      <c r="E90" s="183" t="s">
        <v>513</v>
      </c>
      <c r="F90" s="184" t="s">
        <v>514</v>
      </c>
      <c r="G90" s="185" t="s">
        <v>133</v>
      </c>
      <c r="H90" s="186">
        <v>2695</v>
      </c>
      <c r="I90" s="187"/>
      <c r="J90" s="188">
        <f>ROUND(I90*H90,2)</f>
        <v>0</v>
      </c>
      <c r="K90" s="184" t="s">
        <v>134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135</v>
      </c>
      <c r="AT90" s="193" t="s">
        <v>130</v>
      </c>
      <c r="AU90" s="193" t="s">
        <v>74</v>
      </c>
      <c r="AY90" s="14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135</v>
      </c>
      <c r="BM90" s="193" t="s">
        <v>685</v>
      </c>
    </row>
    <row r="91" s="2" customFormat="1">
      <c r="A91" s="35"/>
      <c r="B91" s="36"/>
      <c r="C91" s="37"/>
      <c r="D91" s="195" t="s">
        <v>138</v>
      </c>
      <c r="E91" s="37"/>
      <c r="F91" s="196" t="s">
        <v>516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138</v>
      </c>
      <c r="AU91" s="14" t="s">
        <v>74</v>
      </c>
    </row>
    <row r="92" s="2" customFormat="1">
      <c r="A92" s="35"/>
      <c r="B92" s="36"/>
      <c r="C92" s="37"/>
      <c r="D92" s="200" t="s">
        <v>140</v>
      </c>
      <c r="E92" s="37"/>
      <c r="F92" s="201" t="s">
        <v>517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140</v>
      </c>
      <c r="AU92" s="14" t="s">
        <v>74</v>
      </c>
    </row>
    <row r="93" s="10" customFormat="1">
      <c r="A93" s="10"/>
      <c r="B93" s="202"/>
      <c r="C93" s="203"/>
      <c r="D93" s="195" t="s">
        <v>147</v>
      </c>
      <c r="E93" s="204" t="s">
        <v>21</v>
      </c>
      <c r="F93" s="205" t="s">
        <v>686</v>
      </c>
      <c r="G93" s="203"/>
      <c r="H93" s="206">
        <v>2695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147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136</v>
      </c>
    </row>
    <row r="94" s="2" customFormat="1" ht="16.5" customHeight="1">
      <c r="A94" s="35"/>
      <c r="B94" s="36"/>
      <c r="C94" s="182" t="s">
        <v>149</v>
      </c>
      <c r="D94" s="182" t="s">
        <v>130</v>
      </c>
      <c r="E94" s="183" t="s">
        <v>519</v>
      </c>
      <c r="F94" s="184" t="s">
        <v>520</v>
      </c>
      <c r="G94" s="185" t="s">
        <v>239</v>
      </c>
      <c r="H94" s="186">
        <v>676</v>
      </c>
      <c r="I94" s="187"/>
      <c r="J94" s="188">
        <f>ROUND(I94*H94,2)</f>
        <v>0</v>
      </c>
      <c r="K94" s="184" t="s">
        <v>134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2.0000000000000002E-05</v>
      </c>
      <c r="R94" s="191">
        <f>Q94*H94</f>
        <v>0.013520000000000001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135</v>
      </c>
      <c r="AT94" s="193" t="s">
        <v>130</v>
      </c>
      <c r="AU94" s="193" t="s">
        <v>74</v>
      </c>
      <c r="AY94" s="14" t="s">
        <v>136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135</v>
      </c>
      <c r="BM94" s="193" t="s">
        <v>687</v>
      </c>
    </row>
    <row r="95" s="2" customFormat="1">
      <c r="A95" s="35"/>
      <c r="B95" s="36"/>
      <c r="C95" s="37"/>
      <c r="D95" s="195" t="s">
        <v>138</v>
      </c>
      <c r="E95" s="37"/>
      <c r="F95" s="196" t="s">
        <v>522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74</v>
      </c>
    </row>
    <row r="96" s="2" customFormat="1">
      <c r="A96" s="35"/>
      <c r="B96" s="36"/>
      <c r="C96" s="37"/>
      <c r="D96" s="200" t="s">
        <v>140</v>
      </c>
      <c r="E96" s="37"/>
      <c r="F96" s="201" t="s">
        <v>523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140</v>
      </c>
      <c r="AU96" s="14" t="s">
        <v>74</v>
      </c>
    </row>
    <row r="97" s="10" customFormat="1">
      <c r="A97" s="10"/>
      <c r="B97" s="202"/>
      <c r="C97" s="203"/>
      <c r="D97" s="195" t="s">
        <v>147</v>
      </c>
      <c r="E97" s="204" t="s">
        <v>21</v>
      </c>
      <c r="F97" s="205" t="s">
        <v>688</v>
      </c>
      <c r="G97" s="203"/>
      <c r="H97" s="206">
        <v>676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2" t="s">
        <v>147</v>
      </c>
      <c r="AU97" s="212" t="s">
        <v>74</v>
      </c>
      <c r="AV97" s="10" t="s">
        <v>83</v>
      </c>
      <c r="AW97" s="10" t="s">
        <v>36</v>
      </c>
      <c r="AX97" s="10" t="s">
        <v>81</v>
      </c>
      <c r="AY97" s="212" t="s">
        <v>136</v>
      </c>
    </row>
    <row r="98" s="2" customFormat="1" ht="24.15" customHeight="1">
      <c r="A98" s="35"/>
      <c r="B98" s="36"/>
      <c r="C98" s="182" t="s">
        <v>135</v>
      </c>
      <c r="D98" s="182" t="s">
        <v>130</v>
      </c>
      <c r="E98" s="183" t="s">
        <v>525</v>
      </c>
      <c r="F98" s="184" t="s">
        <v>526</v>
      </c>
      <c r="G98" s="185" t="s">
        <v>239</v>
      </c>
      <c r="H98" s="186">
        <v>4306</v>
      </c>
      <c r="I98" s="187"/>
      <c r="J98" s="188">
        <f>ROUND(I98*H98,2)</f>
        <v>0</v>
      </c>
      <c r="K98" s="184" t="s">
        <v>134</v>
      </c>
      <c r="L98" s="41"/>
      <c r="M98" s="189" t="s">
        <v>21</v>
      </c>
      <c r="N98" s="190" t="s">
        <v>45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135</v>
      </c>
      <c r="AT98" s="193" t="s">
        <v>130</v>
      </c>
      <c r="AU98" s="193" t="s">
        <v>74</v>
      </c>
      <c r="AY98" s="14" t="s">
        <v>136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81</v>
      </c>
      <c r="BK98" s="194">
        <f>ROUND(I98*H98,2)</f>
        <v>0</v>
      </c>
      <c r="BL98" s="14" t="s">
        <v>135</v>
      </c>
      <c r="BM98" s="193" t="s">
        <v>689</v>
      </c>
    </row>
    <row r="99" s="2" customFormat="1">
      <c r="A99" s="35"/>
      <c r="B99" s="36"/>
      <c r="C99" s="37"/>
      <c r="D99" s="195" t="s">
        <v>138</v>
      </c>
      <c r="E99" s="37"/>
      <c r="F99" s="196" t="s">
        <v>528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138</v>
      </c>
      <c r="AU99" s="14" t="s">
        <v>74</v>
      </c>
    </row>
    <row r="100" s="2" customFormat="1">
      <c r="A100" s="35"/>
      <c r="B100" s="36"/>
      <c r="C100" s="37"/>
      <c r="D100" s="200" t="s">
        <v>140</v>
      </c>
      <c r="E100" s="37"/>
      <c r="F100" s="201" t="s">
        <v>529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140</v>
      </c>
      <c r="AU100" s="14" t="s">
        <v>74</v>
      </c>
    </row>
    <row r="101" s="10" customFormat="1">
      <c r="A101" s="10"/>
      <c r="B101" s="202"/>
      <c r="C101" s="203"/>
      <c r="D101" s="195" t="s">
        <v>147</v>
      </c>
      <c r="E101" s="204" t="s">
        <v>21</v>
      </c>
      <c r="F101" s="205" t="s">
        <v>690</v>
      </c>
      <c r="G101" s="203"/>
      <c r="H101" s="206">
        <v>4306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147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136</v>
      </c>
    </row>
    <row r="102" s="2" customFormat="1" ht="16.5" customHeight="1">
      <c r="A102" s="35"/>
      <c r="B102" s="36"/>
      <c r="C102" s="182" t="s">
        <v>162</v>
      </c>
      <c r="D102" s="182" t="s">
        <v>130</v>
      </c>
      <c r="E102" s="183" t="s">
        <v>457</v>
      </c>
      <c r="F102" s="184" t="s">
        <v>458</v>
      </c>
      <c r="G102" s="185" t="s">
        <v>152</v>
      </c>
      <c r="H102" s="186">
        <v>283.80000000000001</v>
      </c>
      <c r="I102" s="187"/>
      <c r="J102" s="188">
        <f>ROUND(I102*H102,2)</f>
        <v>0</v>
      </c>
      <c r="K102" s="184" t="s">
        <v>134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135</v>
      </c>
      <c r="AT102" s="193" t="s">
        <v>130</v>
      </c>
      <c r="AU102" s="193" t="s">
        <v>74</v>
      </c>
      <c r="AY102" s="14" t="s">
        <v>136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135</v>
      </c>
      <c r="BM102" s="193" t="s">
        <v>691</v>
      </c>
    </row>
    <row r="103" s="2" customFormat="1">
      <c r="A103" s="35"/>
      <c r="B103" s="36"/>
      <c r="C103" s="37"/>
      <c r="D103" s="195" t="s">
        <v>138</v>
      </c>
      <c r="E103" s="37"/>
      <c r="F103" s="196" t="s">
        <v>460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74</v>
      </c>
    </row>
    <row r="104" s="2" customFormat="1">
      <c r="A104" s="35"/>
      <c r="B104" s="36"/>
      <c r="C104" s="37"/>
      <c r="D104" s="200" t="s">
        <v>140</v>
      </c>
      <c r="E104" s="37"/>
      <c r="F104" s="201" t="s">
        <v>461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140</v>
      </c>
      <c r="AU104" s="14" t="s">
        <v>74</v>
      </c>
    </row>
    <row r="105" s="10" customFormat="1">
      <c r="A105" s="10"/>
      <c r="B105" s="202"/>
      <c r="C105" s="203"/>
      <c r="D105" s="195" t="s">
        <v>147</v>
      </c>
      <c r="E105" s="204" t="s">
        <v>21</v>
      </c>
      <c r="F105" s="205" t="s">
        <v>692</v>
      </c>
      <c r="G105" s="203"/>
      <c r="H105" s="206">
        <v>283.80000000000001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2" t="s">
        <v>147</v>
      </c>
      <c r="AU105" s="212" t="s">
        <v>74</v>
      </c>
      <c r="AV105" s="10" t="s">
        <v>83</v>
      </c>
      <c r="AW105" s="10" t="s">
        <v>36</v>
      </c>
      <c r="AX105" s="10" t="s">
        <v>81</v>
      </c>
      <c r="AY105" s="212" t="s">
        <v>136</v>
      </c>
    </row>
    <row r="106" s="2" customFormat="1" ht="21.75" customHeight="1">
      <c r="A106" s="35"/>
      <c r="B106" s="36"/>
      <c r="C106" s="182" t="s">
        <v>168</v>
      </c>
      <c r="D106" s="182" t="s">
        <v>130</v>
      </c>
      <c r="E106" s="183" t="s">
        <v>464</v>
      </c>
      <c r="F106" s="184" t="s">
        <v>465</v>
      </c>
      <c r="G106" s="185" t="s">
        <v>152</v>
      </c>
      <c r="H106" s="186">
        <v>283.80000000000001</v>
      </c>
      <c r="I106" s="187"/>
      <c r="J106" s="188">
        <f>ROUND(I106*H106,2)</f>
        <v>0</v>
      </c>
      <c r="K106" s="184" t="s">
        <v>134</v>
      </c>
      <c r="L106" s="41"/>
      <c r="M106" s="189" t="s">
        <v>21</v>
      </c>
      <c r="N106" s="190" t="s">
        <v>45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135</v>
      </c>
      <c r="AT106" s="193" t="s">
        <v>130</v>
      </c>
      <c r="AU106" s="193" t="s">
        <v>74</v>
      </c>
      <c r="AY106" s="14" t="s">
        <v>136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81</v>
      </c>
      <c r="BK106" s="194">
        <f>ROUND(I106*H106,2)</f>
        <v>0</v>
      </c>
      <c r="BL106" s="14" t="s">
        <v>135</v>
      </c>
      <c r="BM106" s="193" t="s">
        <v>693</v>
      </c>
    </row>
    <row r="107" s="2" customFormat="1">
      <c r="A107" s="35"/>
      <c r="B107" s="36"/>
      <c r="C107" s="37"/>
      <c r="D107" s="195" t="s">
        <v>138</v>
      </c>
      <c r="E107" s="37"/>
      <c r="F107" s="196" t="s">
        <v>467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138</v>
      </c>
      <c r="AU107" s="14" t="s">
        <v>74</v>
      </c>
    </row>
    <row r="108" s="2" customFormat="1">
      <c r="A108" s="35"/>
      <c r="B108" s="36"/>
      <c r="C108" s="37"/>
      <c r="D108" s="200" t="s">
        <v>140</v>
      </c>
      <c r="E108" s="37"/>
      <c r="F108" s="201" t="s">
        <v>468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140</v>
      </c>
      <c r="AU108" s="14" t="s">
        <v>74</v>
      </c>
    </row>
    <row r="109" s="2" customFormat="1" ht="24.15" customHeight="1">
      <c r="A109" s="35"/>
      <c r="B109" s="36"/>
      <c r="C109" s="182" t="s">
        <v>174</v>
      </c>
      <c r="D109" s="182" t="s">
        <v>130</v>
      </c>
      <c r="E109" s="183" t="s">
        <v>470</v>
      </c>
      <c r="F109" s="184" t="s">
        <v>471</v>
      </c>
      <c r="G109" s="185" t="s">
        <v>152</v>
      </c>
      <c r="H109" s="186">
        <v>1135.2000000000001</v>
      </c>
      <c r="I109" s="187"/>
      <c r="J109" s="188">
        <f>ROUND(I109*H109,2)</f>
        <v>0</v>
      </c>
      <c r="K109" s="184" t="s">
        <v>134</v>
      </c>
      <c r="L109" s="41"/>
      <c r="M109" s="189" t="s">
        <v>21</v>
      </c>
      <c r="N109" s="190" t="s">
        <v>45</v>
      </c>
      <c r="O109" s="81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3" t="s">
        <v>135</v>
      </c>
      <c r="AT109" s="193" t="s">
        <v>130</v>
      </c>
      <c r="AU109" s="193" t="s">
        <v>74</v>
      </c>
      <c r="AY109" s="14" t="s">
        <v>136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4" t="s">
        <v>81</v>
      </c>
      <c r="BK109" s="194">
        <f>ROUND(I109*H109,2)</f>
        <v>0</v>
      </c>
      <c r="BL109" s="14" t="s">
        <v>135</v>
      </c>
      <c r="BM109" s="193" t="s">
        <v>694</v>
      </c>
    </row>
    <row r="110" s="2" customFormat="1">
      <c r="A110" s="35"/>
      <c r="B110" s="36"/>
      <c r="C110" s="37"/>
      <c r="D110" s="195" t="s">
        <v>138</v>
      </c>
      <c r="E110" s="37"/>
      <c r="F110" s="196" t="s">
        <v>473</v>
      </c>
      <c r="G110" s="37"/>
      <c r="H110" s="37"/>
      <c r="I110" s="197"/>
      <c r="J110" s="37"/>
      <c r="K110" s="37"/>
      <c r="L110" s="41"/>
      <c r="M110" s="198"/>
      <c r="N110" s="199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138</v>
      </c>
      <c r="AU110" s="14" t="s">
        <v>74</v>
      </c>
    </row>
    <row r="111" s="2" customFormat="1">
      <c r="A111" s="35"/>
      <c r="B111" s="36"/>
      <c r="C111" s="37"/>
      <c r="D111" s="200" t="s">
        <v>140</v>
      </c>
      <c r="E111" s="37"/>
      <c r="F111" s="201" t="s">
        <v>474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140</v>
      </c>
      <c r="AU111" s="14" t="s">
        <v>74</v>
      </c>
    </row>
    <row r="112" s="10" customFormat="1">
      <c r="A112" s="10"/>
      <c r="B112" s="202"/>
      <c r="C112" s="203"/>
      <c r="D112" s="195" t="s">
        <v>147</v>
      </c>
      <c r="E112" s="204" t="s">
        <v>21</v>
      </c>
      <c r="F112" s="205" t="s">
        <v>695</v>
      </c>
      <c r="G112" s="203"/>
      <c r="H112" s="206">
        <v>1135.2000000000001</v>
      </c>
      <c r="I112" s="207"/>
      <c r="J112" s="203"/>
      <c r="K112" s="203"/>
      <c r="L112" s="208"/>
      <c r="M112" s="238"/>
      <c r="N112" s="239"/>
      <c r="O112" s="239"/>
      <c r="P112" s="239"/>
      <c r="Q112" s="239"/>
      <c r="R112" s="239"/>
      <c r="S112" s="239"/>
      <c r="T112" s="24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2" t="s">
        <v>147</v>
      </c>
      <c r="AU112" s="212" t="s">
        <v>74</v>
      </c>
      <c r="AV112" s="10" t="s">
        <v>83</v>
      </c>
      <c r="AW112" s="10" t="s">
        <v>36</v>
      </c>
      <c r="AX112" s="10" t="s">
        <v>81</v>
      </c>
      <c r="AY112" s="212" t="s">
        <v>136</v>
      </c>
    </row>
    <row r="113" s="2" customFormat="1" ht="6.96" customHeight="1">
      <c r="A113" s="35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41"/>
      <c r="M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</sheetData>
  <sheetProtection sheet="1" autoFilter="0" formatColumns="0" formatRows="0" objects="1" scenarios="1" spinCount="100000" saltValue="7Z/iqVenQfiUFw+ZXz4hdplmn9JV6eKJi46NcrWXbO7KqU4TGRNk6oTKzfBrNDtgV0ytc2t6ijYZ8HLZJSUXVg==" hashValue="aTJ2f0TWXvXHB2mf4ZSA2hY2ASW3kQefg7g9ylJygkfEhHd4x89nd3Fk4xbzCGhsp4lt5xwPyxscxbzLQaV7aA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5804214"/>
    <hyperlink ref="F96" r:id="rId3" display="https://podminky.urs.cz/item/CS_URS_2022_01/184911111"/>
    <hyperlink ref="F100" r:id="rId4" display="https://podminky.urs.cz/item/CS_URS_2022_01/184808211"/>
    <hyperlink ref="F104" r:id="rId5" display="https://podminky.urs.cz/item/CS_URS_2022_01/185804312"/>
    <hyperlink ref="F108" r:id="rId6" display="https://podminky.urs.cz/item/CS_URS_2022_01/185851121"/>
    <hyperlink ref="F111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110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PD - realizace výsadby LBC 4 a LBK 4, k.ú. Kostice</v>
      </c>
      <c r="F7" s="139"/>
      <c r="G7" s="139"/>
      <c r="H7" s="139"/>
      <c r="L7" s="17"/>
    </row>
    <row r="8" s="1" customFormat="1" ht="12" customHeight="1">
      <c r="B8" s="17"/>
      <c r="D8" s="139" t="s">
        <v>111</v>
      </c>
      <c r="L8" s="17"/>
    </row>
    <row r="9" s="2" customFormat="1" ht="16.5" customHeight="1">
      <c r="A9" s="35"/>
      <c r="B9" s="41"/>
      <c r="C9" s="35"/>
      <c r="D9" s="35"/>
      <c r="E9" s="140" t="s">
        <v>599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500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696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9. 3. 2022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ROUND((SUM(BE85:BE108)),  2)</f>
        <v>0</v>
      </c>
      <c r="G35" s="35"/>
      <c r="H35" s="35"/>
      <c r="I35" s="154">
        <v>0.20999999999999999</v>
      </c>
      <c r="J35" s="153">
        <f>ROUND(((SUM(BE85:BE108))*I35),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ROUND((SUM(BF85:BF108)),  2)</f>
        <v>0</v>
      </c>
      <c r="G36" s="35"/>
      <c r="H36" s="35"/>
      <c r="I36" s="154">
        <v>0.14999999999999999</v>
      </c>
      <c r="J36" s="153">
        <f>ROUND(((SUM(BF85:BF108))*I36),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ROUND((SUM(BG85:BG108)),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ROUND((SUM(BH85:BH108)),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ROUND((SUM(BI85:BI108)),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113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PD - realizace výsadby LBC 4 a LBK 4, k.ú. Kostice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111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500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SO-022 - 2.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k.ú. Kostice</v>
      </c>
      <c r="G56" s="37"/>
      <c r="H56" s="37"/>
      <c r="I56" s="29" t="s">
        <v>24</v>
      </c>
      <c r="J56" s="69" t="str">
        <f>IF(J14="","",J14)</f>
        <v>9. 3. 2022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114</v>
      </c>
      <c r="D61" s="168"/>
      <c r="E61" s="168"/>
      <c r="F61" s="168"/>
      <c r="G61" s="168"/>
      <c r="H61" s="168"/>
      <c r="I61" s="168"/>
      <c r="J61" s="169" t="s">
        <v>115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116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117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PD - realizace výsadby LBC 4 a LBK 4, k.ú. Kostice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111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599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500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SO-022 - 2.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k.ú. Kostice</v>
      </c>
      <c r="G79" s="37"/>
      <c r="H79" s="37"/>
      <c r="I79" s="29" t="s">
        <v>24</v>
      </c>
      <c r="J79" s="69" t="str">
        <f>IF(J14="","",J14)</f>
        <v>9. 3. 2022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118</v>
      </c>
      <c r="D84" s="174" t="s">
        <v>59</v>
      </c>
      <c r="E84" s="174" t="s">
        <v>55</v>
      </c>
      <c r="F84" s="174" t="s">
        <v>56</v>
      </c>
      <c r="G84" s="174" t="s">
        <v>119</v>
      </c>
      <c r="H84" s="174" t="s">
        <v>120</v>
      </c>
      <c r="I84" s="174" t="s">
        <v>121</v>
      </c>
      <c r="J84" s="174" t="s">
        <v>115</v>
      </c>
      <c r="K84" s="175" t="s">
        <v>122</v>
      </c>
      <c r="L84" s="176"/>
      <c r="M84" s="89" t="s">
        <v>21</v>
      </c>
      <c r="N84" s="90" t="s">
        <v>44</v>
      </c>
      <c r="O84" s="90" t="s">
        <v>123</v>
      </c>
      <c r="P84" s="90" t="s">
        <v>124</v>
      </c>
      <c r="Q84" s="90" t="s">
        <v>125</v>
      </c>
      <c r="R84" s="90" t="s">
        <v>126</v>
      </c>
      <c r="S84" s="90" t="s">
        <v>127</v>
      </c>
      <c r="T84" s="91" t="s">
        <v>128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129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SUM(P86:P108)</f>
        <v>0</v>
      </c>
      <c r="Q85" s="93"/>
      <c r="R85" s="179">
        <f>SUM(R86:R108)</f>
        <v>0.013520000000000001</v>
      </c>
      <c r="S85" s="93"/>
      <c r="T85" s="180">
        <f>SUM(T86:T108)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116</v>
      </c>
      <c r="BK85" s="181">
        <f>SUM(BK86:BK108)</f>
        <v>0</v>
      </c>
    </row>
    <row r="86" s="2" customFormat="1" ht="24.15" customHeight="1">
      <c r="A86" s="35"/>
      <c r="B86" s="36"/>
      <c r="C86" s="182" t="s">
        <v>81</v>
      </c>
      <c r="D86" s="182" t="s">
        <v>130</v>
      </c>
      <c r="E86" s="183" t="s">
        <v>502</v>
      </c>
      <c r="F86" s="184" t="s">
        <v>503</v>
      </c>
      <c r="G86" s="185" t="s">
        <v>504</v>
      </c>
      <c r="H86" s="186">
        <v>2.5310000000000001</v>
      </c>
      <c r="I86" s="187"/>
      <c r="J86" s="188">
        <f>ROUND(I86*H86,2)</f>
        <v>0</v>
      </c>
      <c r="K86" s="184" t="s">
        <v>134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135</v>
      </c>
      <c r="AT86" s="193" t="s">
        <v>130</v>
      </c>
      <c r="AU86" s="193" t="s">
        <v>74</v>
      </c>
      <c r="AY86" s="14" t="s">
        <v>136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135</v>
      </c>
      <c r="BM86" s="193" t="s">
        <v>697</v>
      </c>
    </row>
    <row r="87" s="2" customFormat="1">
      <c r="A87" s="35"/>
      <c r="B87" s="36"/>
      <c r="C87" s="37"/>
      <c r="D87" s="195" t="s">
        <v>138</v>
      </c>
      <c r="E87" s="37"/>
      <c r="F87" s="196" t="s">
        <v>506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138</v>
      </c>
      <c r="AU87" s="14" t="s">
        <v>74</v>
      </c>
    </row>
    <row r="88" s="2" customFormat="1">
      <c r="A88" s="35"/>
      <c r="B88" s="36"/>
      <c r="C88" s="37"/>
      <c r="D88" s="200" t="s">
        <v>140</v>
      </c>
      <c r="E88" s="37"/>
      <c r="F88" s="201" t="s">
        <v>507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140</v>
      </c>
      <c r="AU88" s="14" t="s">
        <v>74</v>
      </c>
    </row>
    <row r="89" s="10" customFormat="1">
      <c r="A89" s="10"/>
      <c r="B89" s="202"/>
      <c r="C89" s="203"/>
      <c r="D89" s="195" t="s">
        <v>147</v>
      </c>
      <c r="E89" s="204" t="s">
        <v>21</v>
      </c>
      <c r="F89" s="205" t="s">
        <v>698</v>
      </c>
      <c r="G89" s="203"/>
      <c r="H89" s="206">
        <v>2.5310000000000001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147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136</v>
      </c>
    </row>
    <row r="90" s="2" customFormat="1" ht="16.5" customHeight="1">
      <c r="A90" s="35"/>
      <c r="B90" s="36"/>
      <c r="C90" s="182" t="s">
        <v>83</v>
      </c>
      <c r="D90" s="182" t="s">
        <v>130</v>
      </c>
      <c r="E90" s="183" t="s">
        <v>519</v>
      </c>
      <c r="F90" s="184" t="s">
        <v>520</v>
      </c>
      <c r="G90" s="185" t="s">
        <v>239</v>
      </c>
      <c r="H90" s="186">
        <v>676</v>
      </c>
      <c r="I90" s="187"/>
      <c r="J90" s="188">
        <f>ROUND(I90*H90,2)</f>
        <v>0</v>
      </c>
      <c r="K90" s="184" t="s">
        <v>134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2.0000000000000002E-05</v>
      </c>
      <c r="R90" s="191">
        <f>Q90*H90</f>
        <v>0.013520000000000001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135</v>
      </c>
      <c r="AT90" s="193" t="s">
        <v>130</v>
      </c>
      <c r="AU90" s="193" t="s">
        <v>74</v>
      </c>
      <c r="AY90" s="14" t="s">
        <v>136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135</v>
      </c>
      <c r="BM90" s="193" t="s">
        <v>699</v>
      </c>
    </row>
    <row r="91" s="2" customFormat="1">
      <c r="A91" s="35"/>
      <c r="B91" s="36"/>
      <c r="C91" s="37"/>
      <c r="D91" s="195" t="s">
        <v>138</v>
      </c>
      <c r="E91" s="37"/>
      <c r="F91" s="196" t="s">
        <v>522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138</v>
      </c>
      <c r="AU91" s="14" t="s">
        <v>74</v>
      </c>
    </row>
    <row r="92" s="2" customFormat="1">
      <c r="A92" s="35"/>
      <c r="B92" s="36"/>
      <c r="C92" s="37"/>
      <c r="D92" s="200" t="s">
        <v>140</v>
      </c>
      <c r="E92" s="37"/>
      <c r="F92" s="201" t="s">
        <v>523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140</v>
      </c>
      <c r="AU92" s="14" t="s">
        <v>74</v>
      </c>
    </row>
    <row r="93" s="10" customFormat="1">
      <c r="A93" s="10"/>
      <c r="B93" s="202"/>
      <c r="C93" s="203"/>
      <c r="D93" s="195" t="s">
        <v>147</v>
      </c>
      <c r="E93" s="204" t="s">
        <v>21</v>
      </c>
      <c r="F93" s="205" t="s">
        <v>688</v>
      </c>
      <c r="G93" s="203"/>
      <c r="H93" s="206">
        <v>676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147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136</v>
      </c>
    </row>
    <row r="94" s="2" customFormat="1" ht="24.15" customHeight="1">
      <c r="A94" s="35"/>
      <c r="B94" s="36"/>
      <c r="C94" s="182" t="s">
        <v>149</v>
      </c>
      <c r="D94" s="182" t="s">
        <v>130</v>
      </c>
      <c r="E94" s="183" t="s">
        <v>525</v>
      </c>
      <c r="F94" s="184" t="s">
        <v>526</v>
      </c>
      <c r="G94" s="185" t="s">
        <v>239</v>
      </c>
      <c r="H94" s="186">
        <v>4306</v>
      </c>
      <c r="I94" s="187"/>
      <c r="J94" s="188">
        <f>ROUND(I94*H94,2)</f>
        <v>0</v>
      </c>
      <c r="K94" s="184" t="s">
        <v>134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135</v>
      </c>
      <c r="AT94" s="193" t="s">
        <v>130</v>
      </c>
      <c r="AU94" s="193" t="s">
        <v>74</v>
      </c>
      <c r="AY94" s="14" t="s">
        <v>136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135</v>
      </c>
      <c r="BM94" s="193" t="s">
        <v>700</v>
      </c>
    </row>
    <row r="95" s="2" customFormat="1">
      <c r="A95" s="35"/>
      <c r="B95" s="36"/>
      <c r="C95" s="37"/>
      <c r="D95" s="195" t="s">
        <v>138</v>
      </c>
      <c r="E95" s="37"/>
      <c r="F95" s="196" t="s">
        <v>528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74</v>
      </c>
    </row>
    <row r="96" s="2" customFormat="1">
      <c r="A96" s="35"/>
      <c r="B96" s="36"/>
      <c r="C96" s="37"/>
      <c r="D96" s="200" t="s">
        <v>140</v>
      </c>
      <c r="E96" s="37"/>
      <c r="F96" s="201" t="s">
        <v>529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140</v>
      </c>
      <c r="AU96" s="14" t="s">
        <v>74</v>
      </c>
    </row>
    <row r="97" s="10" customFormat="1">
      <c r="A97" s="10"/>
      <c r="B97" s="202"/>
      <c r="C97" s="203"/>
      <c r="D97" s="195" t="s">
        <v>147</v>
      </c>
      <c r="E97" s="204" t="s">
        <v>21</v>
      </c>
      <c r="F97" s="205" t="s">
        <v>690</v>
      </c>
      <c r="G97" s="203"/>
      <c r="H97" s="206">
        <v>4306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2" t="s">
        <v>147</v>
      </c>
      <c r="AU97" s="212" t="s">
        <v>74</v>
      </c>
      <c r="AV97" s="10" t="s">
        <v>83</v>
      </c>
      <c r="AW97" s="10" t="s">
        <v>36</v>
      </c>
      <c r="AX97" s="10" t="s">
        <v>81</v>
      </c>
      <c r="AY97" s="212" t="s">
        <v>136</v>
      </c>
    </row>
    <row r="98" s="2" customFormat="1" ht="16.5" customHeight="1">
      <c r="A98" s="35"/>
      <c r="B98" s="36"/>
      <c r="C98" s="182" t="s">
        <v>135</v>
      </c>
      <c r="D98" s="182" t="s">
        <v>130</v>
      </c>
      <c r="E98" s="183" t="s">
        <v>457</v>
      </c>
      <c r="F98" s="184" t="s">
        <v>458</v>
      </c>
      <c r="G98" s="185" t="s">
        <v>152</v>
      </c>
      <c r="H98" s="186">
        <v>170.28</v>
      </c>
      <c r="I98" s="187"/>
      <c r="J98" s="188">
        <f>ROUND(I98*H98,2)</f>
        <v>0</v>
      </c>
      <c r="K98" s="184" t="s">
        <v>134</v>
      </c>
      <c r="L98" s="41"/>
      <c r="M98" s="189" t="s">
        <v>21</v>
      </c>
      <c r="N98" s="190" t="s">
        <v>45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135</v>
      </c>
      <c r="AT98" s="193" t="s">
        <v>130</v>
      </c>
      <c r="AU98" s="193" t="s">
        <v>74</v>
      </c>
      <c r="AY98" s="14" t="s">
        <v>136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81</v>
      </c>
      <c r="BK98" s="194">
        <f>ROUND(I98*H98,2)</f>
        <v>0</v>
      </c>
      <c r="BL98" s="14" t="s">
        <v>135</v>
      </c>
      <c r="BM98" s="193" t="s">
        <v>701</v>
      </c>
    </row>
    <row r="99" s="2" customFormat="1">
      <c r="A99" s="35"/>
      <c r="B99" s="36"/>
      <c r="C99" s="37"/>
      <c r="D99" s="195" t="s">
        <v>138</v>
      </c>
      <c r="E99" s="37"/>
      <c r="F99" s="196" t="s">
        <v>460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138</v>
      </c>
      <c r="AU99" s="14" t="s">
        <v>74</v>
      </c>
    </row>
    <row r="100" s="2" customFormat="1">
      <c r="A100" s="35"/>
      <c r="B100" s="36"/>
      <c r="C100" s="37"/>
      <c r="D100" s="200" t="s">
        <v>140</v>
      </c>
      <c r="E100" s="37"/>
      <c r="F100" s="201" t="s">
        <v>461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140</v>
      </c>
      <c r="AU100" s="14" t="s">
        <v>74</v>
      </c>
    </row>
    <row r="101" s="10" customFormat="1">
      <c r="A101" s="10"/>
      <c r="B101" s="202"/>
      <c r="C101" s="203"/>
      <c r="D101" s="195" t="s">
        <v>147</v>
      </c>
      <c r="E101" s="204" t="s">
        <v>21</v>
      </c>
      <c r="F101" s="205" t="s">
        <v>702</v>
      </c>
      <c r="G101" s="203"/>
      <c r="H101" s="206">
        <v>170.28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147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136</v>
      </c>
    </row>
    <row r="102" s="2" customFormat="1" ht="21.75" customHeight="1">
      <c r="A102" s="35"/>
      <c r="B102" s="36"/>
      <c r="C102" s="182" t="s">
        <v>162</v>
      </c>
      <c r="D102" s="182" t="s">
        <v>130</v>
      </c>
      <c r="E102" s="183" t="s">
        <v>464</v>
      </c>
      <c r="F102" s="184" t="s">
        <v>465</v>
      </c>
      <c r="G102" s="185" t="s">
        <v>152</v>
      </c>
      <c r="H102" s="186">
        <v>170.28</v>
      </c>
      <c r="I102" s="187"/>
      <c r="J102" s="188">
        <f>ROUND(I102*H102,2)</f>
        <v>0</v>
      </c>
      <c r="K102" s="184" t="s">
        <v>134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135</v>
      </c>
      <c r="AT102" s="193" t="s">
        <v>130</v>
      </c>
      <c r="AU102" s="193" t="s">
        <v>74</v>
      </c>
      <c r="AY102" s="14" t="s">
        <v>136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135</v>
      </c>
      <c r="BM102" s="193" t="s">
        <v>703</v>
      </c>
    </row>
    <row r="103" s="2" customFormat="1">
      <c r="A103" s="35"/>
      <c r="B103" s="36"/>
      <c r="C103" s="37"/>
      <c r="D103" s="195" t="s">
        <v>138</v>
      </c>
      <c r="E103" s="37"/>
      <c r="F103" s="196" t="s">
        <v>467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74</v>
      </c>
    </row>
    <row r="104" s="2" customFormat="1">
      <c r="A104" s="35"/>
      <c r="B104" s="36"/>
      <c r="C104" s="37"/>
      <c r="D104" s="200" t="s">
        <v>140</v>
      </c>
      <c r="E104" s="37"/>
      <c r="F104" s="201" t="s">
        <v>468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140</v>
      </c>
      <c r="AU104" s="14" t="s">
        <v>74</v>
      </c>
    </row>
    <row r="105" s="2" customFormat="1" ht="24.15" customHeight="1">
      <c r="A105" s="35"/>
      <c r="B105" s="36"/>
      <c r="C105" s="182" t="s">
        <v>168</v>
      </c>
      <c r="D105" s="182" t="s">
        <v>130</v>
      </c>
      <c r="E105" s="183" t="s">
        <v>470</v>
      </c>
      <c r="F105" s="184" t="s">
        <v>471</v>
      </c>
      <c r="G105" s="185" t="s">
        <v>152</v>
      </c>
      <c r="H105" s="186">
        <v>681.12</v>
      </c>
      <c r="I105" s="187"/>
      <c r="J105" s="188">
        <f>ROUND(I105*H105,2)</f>
        <v>0</v>
      </c>
      <c r="K105" s="184" t="s">
        <v>134</v>
      </c>
      <c r="L105" s="41"/>
      <c r="M105" s="189" t="s">
        <v>21</v>
      </c>
      <c r="N105" s="190" t="s">
        <v>45</v>
      </c>
      <c r="O105" s="8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3" t="s">
        <v>135</v>
      </c>
      <c r="AT105" s="193" t="s">
        <v>130</v>
      </c>
      <c r="AU105" s="193" t="s">
        <v>74</v>
      </c>
      <c r="AY105" s="14" t="s">
        <v>136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4" t="s">
        <v>81</v>
      </c>
      <c r="BK105" s="194">
        <f>ROUND(I105*H105,2)</f>
        <v>0</v>
      </c>
      <c r="BL105" s="14" t="s">
        <v>135</v>
      </c>
      <c r="BM105" s="193" t="s">
        <v>704</v>
      </c>
    </row>
    <row r="106" s="2" customFormat="1">
      <c r="A106" s="35"/>
      <c r="B106" s="36"/>
      <c r="C106" s="37"/>
      <c r="D106" s="195" t="s">
        <v>138</v>
      </c>
      <c r="E106" s="37"/>
      <c r="F106" s="196" t="s">
        <v>473</v>
      </c>
      <c r="G106" s="37"/>
      <c r="H106" s="37"/>
      <c r="I106" s="197"/>
      <c r="J106" s="37"/>
      <c r="K106" s="37"/>
      <c r="L106" s="41"/>
      <c r="M106" s="198"/>
      <c r="N106" s="19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138</v>
      </c>
      <c r="AU106" s="14" t="s">
        <v>74</v>
      </c>
    </row>
    <row r="107" s="2" customFormat="1">
      <c r="A107" s="35"/>
      <c r="B107" s="36"/>
      <c r="C107" s="37"/>
      <c r="D107" s="200" t="s">
        <v>140</v>
      </c>
      <c r="E107" s="37"/>
      <c r="F107" s="201" t="s">
        <v>474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140</v>
      </c>
      <c r="AU107" s="14" t="s">
        <v>74</v>
      </c>
    </row>
    <row r="108" s="10" customFormat="1">
      <c r="A108" s="10"/>
      <c r="B108" s="202"/>
      <c r="C108" s="203"/>
      <c r="D108" s="195" t="s">
        <v>147</v>
      </c>
      <c r="E108" s="204" t="s">
        <v>21</v>
      </c>
      <c r="F108" s="205" t="s">
        <v>705</v>
      </c>
      <c r="G108" s="203"/>
      <c r="H108" s="206">
        <v>681.12</v>
      </c>
      <c r="I108" s="207"/>
      <c r="J108" s="203"/>
      <c r="K108" s="203"/>
      <c r="L108" s="208"/>
      <c r="M108" s="238"/>
      <c r="N108" s="239"/>
      <c r="O108" s="239"/>
      <c r="P108" s="239"/>
      <c r="Q108" s="239"/>
      <c r="R108" s="239"/>
      <c r="S108" s="239"/>
      <c r="T108" s="24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2" t="s">
        <v>147</v>
      </c>
      <c r="AU108" s="212" t="s">
        <v>74</v>
      </c>
      <c r="AV108" s="10" t="s">
        <v>83</v>
      </c>
      <c r="AW108" s="10" t="s">
        <v>36</v>
      </c>
      <c r="AX108" s="10" t="s">
        <v>81</v>
      </c>
      <c r="AY108" s="212" t="s">
        <v>136</v>
      </c>
    </row>
    <row r="109" s="2" customFormat="1" ht="6.96" customHeight="1">
      <c r="A109" s="35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41"/>
      <c r="M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</sheetData>
  <sheetProtection sheet="1" autoFilter="0" formatColumns="0" formatRows="0" objects="1" scenarios="1" spinCount="100000" saltValue="LX0GM0w8s+wO8xT3qOrXtvNp2yModPiXq9PFXN3CiwfDVI93Tqe6twnzJ9NIdy56ayXF5k3QfwuvOE/JevlKZQ==" hashValue="HyCVw3DNkPPNNpn0q7KeqWwhc5zK9lGnzTNrK7/INSUSCVG6ViEMLPWuFYH1iZv98jrWDVBdeTx0s9EBxJrf1Q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4911111"/>
    <hyperlink ref="F96" r:id="rId3" display="https://podminky.urs.cz/item/CS_URS_2022_01/184808211"/>
    <hyperlink ref="F100" r:id="rId4" display="https://podminky.urs.cz/item/CS_URS_2022_01/185804312"/>
    <hyperlink ref="F104" r:id="rId5" display="https://podminky.urs.cz/item/CS_URS_2022_01/185851121"/>
    <hyperlink ref="F107" r:id="rId6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2022-03-28T10:22:17Z</dcterms:created>
  <dcterms:modified xsi:type="dcterms:W3CDTF">2022-03-28T10:22:32Z</dcterms:modified>
</cp:coreProperties>
</file>