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lhotka-nadrz - 1. rok péče" sheetId="2" r:id="rId2"/>
    <sheet name="lhotka-nadrz1 - 2. rok péče" sheetId="3" r:id="rId3"/>
    <sheet name="lhotka-nadrz2 - 3. rok péče" sheetId="4" r:id="rId4"/>
    <sheet name="lhotka-nadrz4 - výsadba" sheetId="5" r:id="rId5"/>
    <sheet name="SO04 - Vodní nádrž R2 a R3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'lhotka-nadrz - 1. rok péče'!$C$81:$K$103</definedName>
    <definedName name="_xlnm.Print_Area" localSheetId="1">'lhotka-nadrz - 1. rok péče'!$C$4:$J$39,'lhotka-nadrz - 1. rok péče'!$C$45:$J$63,'lhotka-nadrz - 1. rok péče'!$C$69:$K$103</definedName>
    <definedName name="_xlnm.Print_Titles" localSheetId="1">'lhotka-nadrz - 1. rok péče'!$81:$81</definedName>
    <definedName name="_xlnm._FilterDatabase" localSheetId="2" hidden="1">'lhotka-nadrz1 - 2. rok péče'!$C$81:$K$103</definedName>
    <definedName name="_xlnm.Print_Area" localSheetId="2">'lhotka-nadrz1 - 2. rok péče'!$C$4:$J$39,'lhotka-nadrz1 - 2. rok péče'!$C$45:$J$63,'lhotka-nadrz1 - 2. rok péče'!$C$69:$K$103</definedName>
    <definedName name="_xlnm.Print_Titles" localSheetId="2">'lhotka-nadrz1 - 2. rok péče'!$81:$81</definedName>
    <definedName name="_xlnm._FilterDatabase" localSheetId="3" hidden="1">'lhotka-nadrz2 - 3. rok péče'!$C$81:$K$114</definedName>
    <definedName name="_xlnm.Print_Area" localSheetId="3">'lhotka-nadrz2 - 3. rok péče'!$C$4:$J$39,'lhotka-nadrz2 - 3. rok péče'!$C$45:$J$63,'lhotka-nadrz2 - 3. rok péče'!$C$69:$K$114</definedName>
    <definedName name="_xlnm.Print_Titles" localSheetId="3">'lhotka-nadrz2 - 3. rok péče'!$81:$81</definedName>
    <definedName name="_xlnm._FilterDatabase" localSheetId="4" hidden="1">'lhotka-nadrz4 - výsadba'!$C$81:$K$118</definedName>
    <definedName name="_xlnm.Print_Area" localSheetId="4">'lhotka-nadrz4 - výsadba'!$C$4:$J$39,'lhotka-nadrz4 - výsadba'!$C$45:$J$63,'lhotka-nadrz4 - výsadba'!$C$69:$K$118</definedName>
    <definedName name="_xlnm.Print_Titles" localSheetId="4">'lhotka-nadrz4 - výsadba'!$81:$81</definedName>
    <definedName name="_xlnm._FilterDatabase" localSheetId="5" hidden="1">'SO04 - Vodní nádrž R2 a R3'!$C$94:$K$746</definedName>
    <definedName name="_xlnm.Print_Area" localSheetId="5">'SO04 - Vodní nádrž R2 a R3'!$C$4:$J$39,'SO04 - Vodní nádrž R2 a R3'!$C$45:$J$76,'SO04 - Vodní nádrž R2 a R3'!$C$82:$K$746</definedName>
    <definedName name="_xlnm.Print_Titles" localSheetId="5">'SO04 - Vodní nádrž R2 a R3'!$94:$94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740"/>
  <c r="BH740"/>
  <c r="BG740"/>
  <c r="BF740"/>
  <c r="T740"/>
  <c r="T739"/>
  <c r="R740"/>
  <c r="R739"/>
  <c r="P740"/>
  <c r="P739"/>
  <c r="BI737"/>
  <c r="BH737"/>
  <c r="BG737"/>
  <c r="BF737"/>
  <c r="T737"/>
  <c r="T736"/>
  <c r="R737"/>
  <c r="R736"/>
  <c r="P737"/>
  <c r="P736"/>
  <c r="BI732"/>
  <c r="BH732"/>
  <c r="BG732"/>
  <c r="BF732"/>
  <c r="T732"/>
  <c r="R732"/>
  <c r="P732"/>
  <c r="BI728"/>
  <c r="BH728"/>
  <c r="BG728"/>
  <c r="BF728"/>
  <c r="T728"/>
  <c r="R728"/>
  <c r="P728"/>
  <c r="BI724"/>
  <c r="BH724"/>
  <c r="BG724"/>
  <c r="BF724"/>
  <c r="T724"/>
  <c r="R724"/>
  <c r="P724"/>
  <c r="BI719"/>
  <c r="BH719"/>
  <c r="BG719"/>
  <c r="BF719"/>
  <c r="T719"/>
  <c r="R719"/>
  <c r="P719"/>
  <c r="BI714"/>
  <c r="BH714"/>
  <c r="BG714"/>
  <c r="BF714"/>
  <c r="T714"/>
  <c r="R714"/>
  <c r="P714"/>
  <c r="BI708"/>
  <c r="BH708"/>
  <c r="BG708"/>
  <c r="BF708"/>
  <c r="T708"/>
  <c r="R708"/>
  <c r="P708"/>
  <c r="BI704"/>
  <c r="BH704"/>
  <c r="BG704"/>
  <c r="BF704"/>
  <c r="T704"/>
  <c r="R704"/>
  <c r="P704"/>
  <c r="BI700"/>
  <c r="BH700"/>
  <c r="BG700"/>
  <c r="BF700"/>
  <c r="T700"/>
  <c r="R700"/>
  <c r="P700"/>
  <c r="BI696"/>
  <c r="BH696"/>
  <c r="BG696"/>
  <c r="BF696"/>
  <c r="T696"/>
  <c r="R696"/>
  <c r="P696"/>
  <c r="BI692"/>
  <c r="BH692"/>
  <c r="BG692"/>
  <c r="BF692"/>
  <c r="T692"/>
  <c r="R692"/>
  <c r="P692"/>
  <c r="BI690"/>
  <c r="BH690"/>
  <c r="BG690"/>
  <c r="BF690"/>
  <c r="T690"/>
  <c r="R690"/>
  <c r="P690"/>
  <c r="BI686"/>
  <c r="BH686"/>
  <c r="BG686"/>
  <c r="BF686"/>
  <c r="T686"/>
  <c r="R686"/>
  <c r="P686"/>
  <c r="BI684"/>
  <c r="BH684"/>
  <c r="BG684"/>
  <c r="BF684"/>
  <c r="T684"/>
  <c r="R684"/>
  <c r="P684"/>
  <c r="BI681"/>
  <c r="BH681"/>
  <c r="BG681"/>
  <c r="BF681"/>
  <c r="T681"/>
  <c r="T680"/>
  <c r="R681"/>
  <c r="R680"/>
  <c r="P681"/>
  <c r="P680"/>
  <c r="BI677"/>
  <c r="BH677"/>
  <c r="BG677"/>
  <c r="BF677"/>
  <c r="T677"/>
  <c r="R677"/>
  <c r="P677"/>
  <c r="BI673"/>
  <c r="BH673"/>
  <c r="BG673"/>
  <c r="BF673"/>
  <c r="T673"/>
  <c r="R673"/>
  <c r="P673"/>
  <c r="BI669"/>
  <c r="BH669"/>
  <c r="BG669"/>
  <c r="BF669"/>
  <c r="T669"/>
  <c r="R669"/>
  <c r="P669"/>
  <c r="BI668"/>
  <c r="BH668"/>
  <c r="BG668"/>
  <c r="BF668"/>
  <c r="T668"/>
  <c r="R668"/>
  <c r="P668"/>
  <c r="BI664"/>
  <c r="BH664"/>
  <c r="BG664"/>
  <c r="BF664"/>
  <c r="T664"/>
  <c r="R664"/>
  <c r="P664"/>
  <c r="BI659"/>
  <c r="BH659"/>
  <c r="BG659"/>
  <c r="BF659"/>
  <c r="T659"/>
  <c r="R659"/>
  <c r="P659"/>
  <c r="BI658"/>
  <c r="BH658"/>
  <c r="BG658"/>
  <c r="BF658"/>
  <c r="T658"/>
  <c r="R658"/>
  <c r="P658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5"/>
  <c r="BH645"/>
  <c r="BG645"/>
  <c r="BF645"/>
  <c r="T645"/>
  <c r="R645"/>
  <c r="P645"/>
  <c r="BI641"/>
  <c r="BH641"/>
  <c r="BG641"/>
  <c r="BF641"/>
  <c r="T641"/>
  <c r="R641"/>
  <c r="P641"/>
  <c r="BI637"/>
  <c r="BH637"/>
  <c r="BG637"/>
  <c r="BF637"/>
  <c r="T637"/>
  <c r="R637"/>
  <c r="P637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2"/>
  <c r="BH622"/>
  <c r="BG622"/>
  <c r="BF622"/>
  <c r="T622"/>
  <c r="R622"/>
  <c r="P622"/>
  <c r="BI618"/>
  <c r="BH618"/>
  <c r="BG618"/>
  <c r="BF618"/>
  <c r="T618"/>
  <c r="R618"/>
  <c r="P618"/>
  <c r="BI614"/>
  <c r="BH614"/>
  <c r="BG614"/>
  <c r="BF614"/>
  <c r="T614"/>
  <c r="R614"/>
  <c r="P614"/>
  <c r="BI610"/>
  <c r="BH610"/>
  <c r="BG610"/>
  <c r="BF610"/>
  <c r="T610"/>
  <c r="R610"/>
  <c r="P610"/>
  <c r="BI603"/>
  <c r="BH603"/>
  <c r="BG603"/>
  <c r="BF603"/>
  <c r="T603"/>
  <c r="R603"/>
  <c r="P603"/>
  <c r="BI596"/>
  <c r="BH596"/>
  <c r="BG596"/>
  <c r="BF596"/>
  <c r="T596"/>
  <c r="R596"/>
  <c r="P596"/>
  <c r="BI591"/>
  <c r="BH591"/>
  <c r="BG591"/>
  <c r="BF591"/>
  <c r="T591"/>
  <c r="R591"/>
  <c r="P591"/>
  <c r="BI579"/>
  <c r="BH579"/>
  <c r="BG579"/>
  <c r="BF579"/>
  <c r="T579"/>
  <c r="R579"/>
  <c r="P579"/>
  <c r="BI571"/>
  <c r="BH571"/>
  <c r="BG571"/>
  <c r="BF571"/>
  <c r="T571"/>
  <c r="R571"/>
  <c r="P571"/>
  <c r="BI564"/>
  <c r="BH564"/>
  <c r="BG564"/>
  <c r="BF564"/>
  <c r="T564"/>
  <c r="R564"/>
  <c r="P564"/>
  <c r="BI560"/>
  <c r="BH560"/>
  <c r="BG560"/>
  <c r="BF560"/>
  <c r="T560"/>
  <c r="R560"/>
  <c r="P560"/>
  <c r="BI556"/>
  <c r="BH556"/>
  <c r="BG556"/>
  <c r="BF556"/>
  <c r="T556"/>
  <c r="R556"/>
  <c r="P556"/>
  <c r="BI547"/>
  <c r="BH547"/>
  <c r="BG547"/>
  <c r="BF547"/>
  <c r="T547"/>
  <c r="R547"/>
  <c r="P547"/>
  <c r="BI540"/>
  <c r="BH540"/>
  <c r="BG540"/>
  <c r="BF540"/>
  <c r="T540"/>
  <c r="R540"/>
  <c r="P540"/>
  <c r="BI533"/>
  <c r="BH533"/>
  <c r="BG533"/>
  <c r="BF533"/>
  <c r="T533"/>
  <c r="R533"/>
  <c r="P533"/>
  <c r="BI528"/>
  <c r="BH528"/>
  <c r="BG528"/>
  <c r="BF528"/>
  <c r="T528"/>
  <c r="R528"/>
  <c r="P528"/>
  <c r="BI524"/>
  <c r="BH524"/>
  <c r="BG524"/>
  <c r="BF524"/>
  <c r="T524"/>
  <c r="R524"/>
  <c r="P524"/>
  <c r="BI512"/>
  <c r="BH512"/>
  <c r="BG512"/>
  <c r="BF512"/>
  <c r="T512"/>
  <c r="R512"/>
  <c r="P512"/>
  <c r="BI508"/>
  <c r="BH508"/>
  <c r="BG508"/>
  <c r="BF508"/>
  <c r="T508"/>
  <c r="R508"/>
  <c r="P508"/>
  <c r="BI501"/>
  <c r="BH501"/>
  <c r="BG501"/>
  <c r="BF501"/>
  <c r="T501"/>
  <c r="R501"/>
  <c r="P501"/>
  <c r="BI472"/>
  <c r="BH472"/>
  <c r="BG472"/>
  <c r="BF472"/>
  <c r="T472"/>
  <c r="R472"/>
  <c r="P472"/>
  <c r="BI454"/>
  <c r="BH454"/>
  <c r="BG454"/>
  <c r="BF454"/>
  <c r="T454"/>
  <c r="R454"/>
  <c r="P454"/>
  <c r="BI436"/>
  <c r="BH436"/>
  <c r="BG436"/>
  <c r="BF436"/>
  <c r="T436"/>
  <c r="R436"/>
  <c r="P436"/>
  <c r="BI423"/>
  <c r="BH423"/>
  <c r="BG423"/>
  <c r="BF423"/>
  <c r="T423"/>
  <c r="R423"/>
  <c r="P423"/>
  <c r="BI408"/>
  <c r="BH408"/>
  <c r="BG408"/>
  <c r="BF408"/>
  <c r="T408"/>
  <c r="R408"/>
  <c r="P408"/>
  <c r="BI403"/>
  <c r="BH403"/>
  <c r="BG403"/>
  <c r="BF403"/>
  <c r="T403"/>
  <c r="T402"/>
  <c r="R403"/>
  <c r="R402"/>
  <c r="P403"/>
  <c r="P402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0"/>
  <c r="BH360"/>
  <c r="BG360"/>
  <c r="BF360"/>
  <c r="T360"/>
  <c r="R360"/>
  <c r="P360"/>
  <c r="BI352"/>
  <c r="BH352"/>
  <c r="BG352"/>
  <c r="BF352"/>
  <c r="T352"/>
  <c r="R352"/>
  <c r="P352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1"/>
  <c r="BH311"/>
  <c r="BG311"/>
  <c r="BF311"/>
  <c r="T311"/>
  <c r="R311"/>
  <c r="P311"/>
  <c r="BI304"/>
  <c r="BH304"/>
  <c r="BG304"/>
  <c r="BF304"/>
  <c r="T304"/>
  <c r="R304"/>
  <c r="P304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2"/>
  <c r="BH272"/>
  <c r="BG272"/>
  <c r="BF272"/>
  <c r="T272"/>
  <c r="R272"/>
  <c r="P272"/>
  <c r="BI263"/>
  <c r="BH263"/>
  <c r="BG263"/>
  <c r="BF263"/>
  <c r="T263"/>
  <c r="R263"/>
  <c r="P263"/>
  <c r="BI249"/>
  <c r="BH249"/>
  <c r="BG249"/>
  <c r="BF249"/>
  <c r="T249"/>
  <c r="R249"/>
  <c r="P249"/>
  <c r="BI237"/>
  <c r="BH237"/>
  <c r="BG237"/>
  <c r="BF237"/>
  <c r="T237"/>
  <c r="R237"/>
  <c r="P237"/>
  <c r="BI233"/>
  <c r="BH233"/>
  <c r="BG233"/>
  <c r="BF233"/>
  <c r="T233"/>
  <c r="R233"/>
  <c r="P233"/>
  <c r="BI220"/>
  <c r="BH220"/>
  <c r="BG220"/>
  <c r="BF220"/>
  <c r="T220"/>
  <c r="R220"/>
  <c r="P220"/>
  <c r="BI215"/>
  <c r="BH215"/>
  <c r="BG215"/>
  <c r="BF215"/>
  <c r="T215"/>
  <c r="R215"/>
  <c r="P215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4"/>
  <c r="BH184"/>
  <c r="BG184"/>
  <c r="BF184"/>
  <c r="T184"/>
  <c r="R184"/>
  <c r="P184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4"/>
  <c r="BH114"/>
  <c r="BG114"/>
  <c r="BF114"/>
  <c r="T114"/>
  <c r="R114"/>
  <c r="P114"/>
  <c r="BI105"/>
  <c r="BH105"/>
  <c r="BG105"/>
  <c r="BF105"/>
  <c r="T105"/>
  <c r="R105"/>
  <c r="P105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55"/>
  <c r="J17"/>
  <c r="J12"/>
  <c r="J89"/>
  <c r="E7"/>
  <c r="E85"/>
  <c i="5" r="J37"/>
  <c r="J36"/>
  <c i="1" r="AY58"/>
  <c i="5" r="J35"/>
  <c i="1" r="AX58"/>
  <c i="5" r="BI117"/>
  <c r="BH117"/>
  <c r="BG117"/>
  <c r="BF117"/>
  <c r="T117"/>
  <c r="T116"/>
  <c r="R117"/>
  <c r="R116"/>
  <c r="P117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4" r="J37"/>
  <c r="J36"/>
  <c i="1" r="AY57"/>
  <c i="4" r="J35"/>
  <c i="1" r="AX57"/>
  <c i="4" r="BI113"/>
  <c r="BH113"/>
  <c r="BG113"/>
  <c r="BF113"/>
  <c r="T113"/>
  <c r="T112"/>
  <c r="R113"/>
  <c r="R112"/>
  <c r="P113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3" r="J37"/>
  <c r="J36"/>
  <c i="1" r="AY56"/>
  <c i="3" r="J35"/>
  <c i="1" r="AX56"/>
  <c i="3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2" r="J37"/>
  <c r="J36"/>
  <c i="1" r="AY55"/>
  <c i="2" r="J35"/>
  <c i="1" r="AX55"/>
  <c i="2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1" r="L50"/>
  <c r="AM50"/>
  <c r="AM49"/>
  <c r="L49"/>
  <c r="AM47"/>
  <c r="L47"/>
  <c r="L45"/>
  <c r="L44"/>
  <c i="2" r="BK91"/>
  <c r="J98"/>
  <c i="3" r="BK94"/>
  <c r="BK91"/>
  <c i="4" r="BK93"/>
  <c r="J113"/>
  <c r="BK101"/>
  <c r="J88"/>
  <c i="5" r="J117"/>
  <c r="BK93"/>
  <c r="BK110"/>
  <c r="BK85"/>
  <c i="6" r="BK627"/>
  <c r="J501"/>
  <c r="BK392"/>
  <c r="BK322"/>
  <c r="J220"/>
  <c r="BK105"/>
  <c r="J668"/>
  <c r="BK637"/>
  <c r="BK560"/>
  <c r="BK403"/>
  <c r="BK283"/>
  <c r="BK184"/>
  <c r="J123"/>
  <c i="2" r="J89"/>
  <c r="J87"/>
  <c i="3" r="BK99"/>
  <c i="4" r="BK111"/>
  <c r="BK89"/>
  <c r="J98"/>
  <c i="5" r="J113"/>
  <c r="J110"/>
  <c r="BK98"/>
  <c r="BK96"/>
  <c i="6" r="BK686"/>
  <c r="BK622"/>
  <c r="J524"/>
  <c r="J382"/>
  <c r="BK304"/>
  <c r="J184"/>
  <c r="BK127"/>
  <c r="J732"/>
  <c r="BK673"/>
  <c r="J628"/>
  <c r="J512"/>
  <c r="J348"/>
  <c r="J263"/>
  <c r="J143"/>
  <c i="4" r="BK90"/>
  <c i="5" r="J104"/>
  <c r="J97"/>
  <c r="BK117"/>
  <c i="6" r="J719"/>
  <c r="BK692"/>
  <c r="BK649"/>
  <c r="J618"/>
  <c r="J556"/>
  <c r="BK408"/>
  <c r="BK348"/>
  <c r="BK291"/>
  <c r="BK196"/>
  <c r="BK123"/>
  <c r="BK737"/>
  <c r="J686"/>
  <c r="BK653"/>
  <c r="BK618"/>
  <c r="J528"/>
  <c r="BK423"/>
  <c r="J352"/>
  <c r="J295"/>
  <c r="J215"/>
  <c r="BK152"/>
  <c i="2" r="J96"/>
  <c r="BK87"/>
  <c r="J85"/>
  <c i="3" r="J91"/>
  <c r="J102"/>
  <c r="J94"/>
  <c r="BK85"/>
  <c i="4" r="BK102"/>
  <c r="J92"/>
  <c r="BK88"/>
  <c r="BK108"/>
  <c r="J93"/>
  <c r="BK85"/>
  <c i="5" r="J85"/>
  <c r="BK94"/>
  <c r="J103"/>
  <c r="BK101"/>
  <c i="6" r="BK690"/>
  <c r="J641"/>
  <c r="BK564"/>
  <c r="BK528"/>
  <c r="J389"/>
  <c r="J318"/>
  <c r="BK215"/>
  <c r="BK172"/>
  <c r="J114"/>
  <c r="BK728"/>
  <c r="J658"/>
  <c r="J627"/>
  <c r="BK556"/>
  <c r="J454"/>
  <c r="J378"/>
  <c r="J304"/>
  <c r="J208"/>
  <c r="J172"/>
  <c r="BK135"/>
  <c i="2" r="J99"/>
  <c r="J90"/>
  <c i="3" r="BK90"/>
  <c i="4" r="BK113"/>
  <c r="J96"/>
  <c r="BK87"/>
  <c r="BK106"/>
  <c r="BK92"/>
  <c i="5" r="BK114"/>
  <c r="BK99"/>
  <c r="BK87"/>
  <c i="6" r="BK696"/>
  <c r="J645"/>
  <c r="J571"/>
  <c r="J423"/>
  <c r="BK378"/>
  <c r="BK263"/>
  <c r="BK168"/>
  <c r="BK732"/>
  <c r="J684"/>
  <c r="J651"/>
  <c r="J622"/>
  <c r="BK501"/>
  <c r="J360"/>
  <c r="BK237"/>
  <c r="J156"/>
  <c i="2" r="J94"/>
  <c r="BK102"/>
  <c i="3" r="J98"/>
  <c r="J87"/>
  <c r="BK87"/>
  <c i="4" r="BK94"/>
  <c r="J110"/>
  <c r="J94"/>
  <c i="5" r="BK104"/>
  <c r="J100"/>
  <c r="BK113"/>
  <c i="6" r="J728"/>
  <c r="J653"/>
  <c r="BK596"/>
  <c r="J395"/>
  <c r="BK338"/>
  <c r="J249"/>
  <c r="J160"/>
  <c r="J690"/>
  <c r="J649"/>
  <c r="J564"/>
  <c r="J392"/>
  <c r="BK318"/>
  <c r="BK192"/>
  <c r="J127"/>
  <c i="4" r="J86"/>
  <c i="5" r="J89"/>
  <c r="J101"/>
  <c r="J95"/>
  <c r="BK105"/>
  <c i="6" r="BK704"/>
  <c r="BK658"/>
  <c r="BK603"/>
  <c r="J533"/>
  <c r="BK454"/>
  <c r="J326"/>
  <c r="J272"/>
  <c r="BK176"/>
  <c r="BK148"/>
  <c r="BK98"/>
  <c r="J704"/>
  <c r="BK677"/>
  <c r="J629"/>
  <c r="J579"/>
  <c r="J472"/>
  <c r="J372"/>
  <c r="J338"/>
  <c r="J279"/>
  <c r="J176"/>
  <c r="BK131"/>
  <c i="2" r="BK98"/>
  <c i="1" r="AS54"/>
  <c i="4" r="J111"/>
  <c r="J99"/>
  <c r="J87"/>
  <c i="5" r="J99"/>
  <c r="J98"/>
  <c r="J114"/>
  <c i="6" r="BK724"/>
  <c r="J673"/>
  <c r="BK628"/>
  <c r="BK591"/>
  <c r="BK508"/>
  <c r="J375"/>
  <c r="BK295"/>
  <c r="J200"/>
  <c r="J152"/>
  <c r="J740"/>
  <c r="J708"/>
  <c r="J669"/>
  <c r="BK630"/>
  <c r="J591"/>
  <c r="J508"/>
  <c r="BK389"/>
  <c r="J368"/>
  <c r="BK287"/>
  <c r="J196"/>
  <c r="J148"/>
  <c i="2" r="BK85"/>
  <c i="3" r="BK102"/>
  <c r="BK96"/>
  <c i="4" r="J101"/>
  <c r="J90"/>
  <c i="5" r="BK103"/>
  <c r="BK100"/>
  <c i="6" r="J681"/>
  <c r="J540"/>
  <c r="BK352"/>
  <c r="J192"/>
  <c r="BK719"/>
  <c r="BK533"/>
  <c r="J322"/>
  <c r="BK139"/>
  <c i="2" r="BK94"/>
  <c r="J91"/>
  <c i="3" r="BK92"/>
  <c i="4" r="BK98"/>
  <c r="J104"/>
  <c i="5" r="J93"/>
  <c r="J102"/>
  <c i="6" r="BK669"/>
  <c r="J560"/>
  <c r="BK368"/>
  <c r="BK208"/>
  <c r="BK740"/>
  <c r="J659"/>
  <c r="BK540"/>
  <c r="BK375"/>
  <c r="BK220"/>
  <c r="J98"/>
  <c i="5" r="BK95"/>
  <c r="J105"/>
  <c r="BK97"/>
  <c i="6" r="BK668"/>
  <c r="J637"/>
  <c r="BK579"/>
  <c r="J386"/>
  <c r="J311"/>
  <c r="BK204"/>
  <c r="J131"/>
  <c r="J696"/>
  <c r="BK641"/>
  <c r="BK547"/>
  <c r="BK395"/>
  <c r="BK249"/>
  <c r="J164"/>
  <c i="2" r="BK90"/>
  <c r="BK89"/>
  <c i="3" r="J96"/>
  <c r="BK98"/>
  <c r="J89"/>
  <c i="4" r="J106"/>
  <c r="J95"/>
  <c r="J85"/>
  <c r="BK95"/>
  <c i="5" r="J106"/>
  <c r="BK102"/>
  <c r="J91"/>
  <c r="J94"/>
  <c i="6" r="BK684"/>
  <c r="BK651"/>
  <c r="J547"/>
  <c r="J403"/>
  <c r="BK343"/>
  <c r="J237"/>
  <c r="J135"/>
  <c r="J692"/>
  <c r="BK645"/>
  <c r="BK571"/>
  <c r="J408"/>
  <c r="BK326"/>
  <c r="BK233"/>
  <c r="J105"/>
  <c i="2" r="BK99"/>
  <c r="BK92"/>
  <c i="3" r="J85"/>
  <c i="4" r="J108"/>
  <c r="BK96"/>
  <c i="5" r="J96"/>
  <c r="BK106"/>
  <c i="6" r="BK714"/>
  <c r="BK664"/>
  <c r="BK610"/>
  <c r="J287"/>
  <c r="J139"/>
  <c r="BK700"/>
  <c r="J596"/>
  <c r="BK382"/>
  <c r="J204"/>
  <c i="2" r="J102"/>
  <c r="BK96"/>
  <c i="3" r="J92"/>
  <c i="4" r="BK104"/>
  <c r="BK86"/>
  <c r="J89"/>
  <c i="5" r="BK91"/>
  <c i="6" r="J700"/>
  <c r="J630"/>
  <c r="BK472"/>
  <c r="J283"/>
  <c r="BK143"/>
  <c r="J714"/>
  <c r="J610"/>
  <c r="J436"/>
  <c r="J291"/>
  <c r="J168"/>
  <c i="5" r="J108"/>
  <c r="BK89"/>
  <c r="BK111"/>
  <c i="6" r="J677"/>
  <c r="BK629"/>
  <c r="BK512"/>
  <c r="BK372"/>
  <c r="J233"/>
  <c r="BK156"/>
  <c r="J724"/>
  <c r="J664"/>
  <c r="J603"/>
  <c r="BK386"/>
  <c r="BK311"/>
  <c r="BK200"/>
  <c r="BK114"/>
  <c i="2" r="J92"/>
  <c i="3" r="J99"/>
  <c r="BK89"/>
  <c r="J90"/>
  <c i="4" r="BK110"/>
  <c r="BK99"/>
  <c r="J91"/>
  <c r="J102"/>
  <c r="BK91"/>
  <c i="5" r="J111"/>
  <c r="J87"/>
  <c r="BK108"/>
  <c i="6" r="BK708"/>
  <c r="BK659"/>
  <c r="BK614"/>
  <c r="BK436"/>
  <c r="BK360"/>
  <c r="BK279"/>
  <c r="BK164"/>
  <c r="J737"/>
  <c r="BK681"/>
  <c r="J614"/>
  <c r="BK524"/>
  <c r="J343"/>
  <c r="BK272"/>
  <c r="BK160"/>
  <c i="2" l="1" r="R84"/>
  <c r="R83"/>
  <c r="R82"/>
  <c i="3" r="T84"/>
  <c r="T83"/>
  <c r="T82"/>
  <c i="4" r="P84"/>
  <c r="P83"/>
  <c r="P82"/>
  <c i="1" r="AU57"/>
  <c i="5" r="T84"/>
  <c r="T83"/>
  <c r="T82"/>
  <c i="6" r="R97"/>
  <c r="T407"/>
  <c r="R511"/>
  <c r="R595"/>
  <c r="R613"/>
  <c r="BK663"/>
  <c r="J663"/>
  <c r="J67"/>
  <c r="BK683"/>
  <c r="J683"/>
  <c r="J69"/>
  <c r="R683"/>
  <c r="T689"/>
  <c r="R713"/>
  <c r="P723"/>
  <c i="2" r="T84"/>
  <c r="T83"/>
  <c r="T82"/>
  <c i="3" r="R84"/>
  <c r="R83"/>
  <c r="R82"/>
  <c i="4" r="T84"/>
  <c r="T83"/>
  <c r="T82"/>
  <c i="5" r="R84"/>
  <c r="R83"/>
  <c r="R82"/>
  <c i="6" r="T97"/>
  <c r="T96"/>
  <c r="R407"/>
  <c r="T511"/>
  <c r="T595"/>
  <c r="T613"/>
  <c r="T663"/>
  <c r="P683"/>
  <c r="T683"/>
  <c r="R689"/>
  <c r="BK723"/>
  <c r="J723"/>
  <c r="J73"/>
  <c r="T723"/>
  <c i="2" r="P84"/>
  <c r="P83"/>
  <c r="P82"/>
  <c i="1" r="AU55"/>
  <c i="3" r="BK84"/>
  <c r="J84"/>
  <c r="J61"/>
  <c i="4" r="R84"/>
  <c r="R83"/>
  <c r="R82"/>
  <c i="5" r="BK84"/>
  <c r="J84"/>
  <c r="J61"/>
  <c i="6" r="BK97"/>
  <c r="J97"/>
  <c r="J61"/>
  <c r="BK407"/>
  <c r="J407"/>
  <c r="J63"/>
  <c r="BK511"/>
  <c r="J511"/>
  <c r="J64"/>
  <c r="BK595"/>
  <c r="J595"/>
  <c r="J65"/>
  <c r="BK613"/>
  <c r="J613"/>
  <c r="J66"/>
  <c r="P663"/>
  <c r="BK689"/>
  <c r="J689"/>
  <c r="J71"/>
  <c r="BK713"/>
  <c r="J713"/>
  <c r="J72"/>
  <c r="T713"/>
  <c i="2" r="BK84"/>
  <c r="J84"/>
  <c r="J61"/>
  <c i="3" r="P84"/>
  <c r="P83"/>
  <c r="P82"/>
  <c i="1" r="AU56"/>
  <c i="4" r="BK84"/>
  <c r="J84"/>
  <c r="J61"/>
  <c i="5" r="P84"/>
  <c r="P83"/>
  <c r="P82"/>
  <c i="1" r="AU58"/>
  <c i="6" r="P97"/>
  <c r="P96"/>
  <c r="P407"/>
  <c r="P511"/>
  <c r="P595"/>
  <c r="P613"/>
  <c r="R663"/>
  <c r="P689"/>
  <c r="P713"/>
  <c r="R723"/>
  <c i="2" r="BK101"/>
  <c r="J101"/>
  <c r="J62"/>
  <c i="6" r="BK680"/>
  <c r="J680"/>
  <c r="J68"/>
  <c r="BK736"/>
  <c r="J736"/>
  <c r="J74"/>
  <c r="BK739"/>
  <c r="J739"/>
  <c r="J75"/>
  <c i="3" r="BK101"/>
  <c r="J101"/>
  <c r="J62"/>
  <c i="5" r="BK116"/>
  <c r="J116"/>
  <c r="J62"/>
  <c i="4" r="BK112"/>
  <c r="J112"/>
  <c r="J62"/>
  <c i="6" r="BK402"/>
  <c r="J402"/>
  <c r="J62"/>
  <c r="J52"/>
  <c r="F92"/>
  <c r="BE114"/>
  <c r="BE127"/>
  <c r="BE156"/>
  <c r="BE172"/>
  <c r="BE176"/>
  <c r="BE184"/>
  <c r="BE200"/>
  <c r="BE208"/>
  <c r="BE220"/>
  <c r="BE233"/>
  <c r="BE263"/>
  <c r="BE283"/>
  <c r="BE287"/>
  <c r="BE304"/>
  <c r="BE311"/>
  <c r="BE322"/>
  <c r="BE378"/>
  <c r="BE382"/>
  <c r="BE389"/>
  <c r="BE392"/>
  <c r="BE395"/>
  <c r="BE408"/>
  <c r="BE423"/>
  <c r="BE508"/>
  <c r="BE512"/>
  <c r="BE528"/>
  <c r="BE533"/>
  <c r="BE540"/>
  <c r="BE571"/>
  <c r="BE579"/>
  <c r="BE610"/>
  <c r="BE614"/>
  <c r="BE618"/>
  <c r="BE627"/>
  <c r="BE629"/>
  <c r="BE637"/>
  <c r="BE641"/>
  <c r="BE645"/>
  <c r="BE649"/>
  <c r="BE651"/>
  <c r="BE653"/>
  <c r="BE659"/>
  <c r="BE664"/>
  <c r="BE673"/>
  <c r="BE686"/>
  <c r="BE692"/>
  <c r="BE714"/>
  <c r="BE728"/>
  <c r="BE732"/>
  <c r="BE737"/>
  <c r="BE740"/>
  <c r="E48"/>
  <c r="BE98"/>
  <c r="BE105"/>
  <c r="BE123"/>
  <c r="BE131"/>
  <c r="BE135"/>
  <c r="BE139"/>
  <c r="BE143"/>
  <c r="BE148"/>
  <c r="BE152"/>
  <c r="BE160"/>
  <c r="BE164"/>
  <c r="BE168"/>
  <c r="BE192"/>
  <c r="BE196"/>
  <c r="BE204"/>
  <c r="BE215"/>
  <c r="BE237"/>
  <c r="BE249"/>
  <c r="BE272"/>
  <c r="BE279"/>
  <c r="BE291"/>
  <c r="BE295"/>
  <c r="BE318"/>
  <c r="BE326"/>
  <c r="BE338"/>
  <c r="BE343"/>
  <c r="BE348"/>
  <c r="BE352"/>
  <c r="BE360"/>
  <c r="BE368"/>
  <c r="BE372"/>
  <c r="BE375"/>
  <c r="BE386"/>
  <c r="BE403"/>
  <c r="BE436"/>
  <c r="BE454"/>
  <c r="BE472"/>
  <c r="BE501"/>
  <c r="BE524"/>
  <c r="BE547"/>
  <c r="BE556"/>
  <c r="BE560"/>
  <c r="BE564"/>
  <c r="BE591"/>
  <c r="BE596"/>
  <c r="BE603"/>
  <c r="BE622"/>
  <c r="BE628"/>
  <c r="BE630"/>
  <c r="BE658"/>
  <c r="BE668"/>
  <c r="BE669"/>
  <c r="BE677"/>
  <c r="BE681"/>
  <c r="BE684"/>
  <c r="BE690"/>
  <c r="BE696"/>
  <c r="BE700"/>
  <c r="BE704"/>
  <c r="BE708"/>
  <c r="BE719"/>
  <c r="BE724"/>
  <c i="5" r="J76"/>
  <c r="BE87"/>
  <c r="BE95"/>
  <c r="BE99"/>
  <c r="E72"/>
  <c r="BE89"/>
  <c r="BE97"/>
  <c r="BE100"/>
  <c r="BE102"/>
  <c r="BE110"/>
  <c r="BE96"/>
  <c r="BE104"/>
  <c r="BE106"/>
  <c r="BE108"/>
  <c r="BE113"/>
  <c r="BE114"/>
  <c r="F55"/>
  <c r="BE85"/>
  <c r="BE91"/>
  <c r="BE93"/>
  <c r="BE94"/>
  <c r="BE98"/>
  <c r="BE101"/>
  <c r="BE103"/>
  <c r="BE105"/>
  <c r="BE111"/>
  <c r="BE117"/>
  <c i="4" r="F55"/>
  <c r="E72"/>
  <c r="J76"/>
  <c r="BE87"/>
  <c r="BE88"/>
  <c r="BE90"/>
  <c r="BE91"/>
  <c r="BE94"/>
  <c r="BE95"/>
  <c r="BE99"/>
  <c r="BE104"/>
  <c r="BE106"/>
  <c r="BE113"/>
  <c r="BE85"/>
  <c r="BE86"/>
  <c r="BE89"/>
  <c r="BE92"/>
  <c r="BE93"/>
  <c r="BE96"/>
  <c r="BE98"/>
  <c r="BE101"/>
  <c r="BE102"/>
  <c r="BE108"/>
  <c r="BE110"/>
  <c r="BE111"/>
  <c i="3" r="E48"/>
  <c r="J76"/>
  <c r="BE85"/>
  <c r="BE91"/>
  <c r="BE92"/>
  <c r="BE96"/>
  <c r="BE102"/>
  <c r="F55"/>
  <c r="BE87"/>
  <c r="BE89"/>
  <c r="BE90"/>
  <c r="BE94"/>
  <c r="BE98"/>
  <c r="BE99"/>
  <c i="2" r="J52"/>
  <c r="F79"/>
  <c r="BE85"/>
  <c r="BE87"/>
  <c r="BE89"/>
  <c r="BE102"/>
  <c r="E48"/>
  <c r="BE90"/>
  <c r="BE92"/>
  <c r="BE94"/>
  <c r="BE96"/>
  <c r="BE98"/>
  <c r="BE99"/>
  <c r="BE91"/>
  <c i="3" r="J34"/>
  <c i="1" r="AW56"/>
  <c i="6" r="F34"/>
  <c i="1" r="BA59"/>
  <c i="3" r="F34"/>
  <c i="1" r="BA56"/>
  <c i="5" r="F37"/>
  <c i="1" r="BD58"/>
  <c i="2" r="F36"/>
  <c i="1" r="BC55"/>
  <c i="3" r="F36"/>
  <c i="1" r="BC56"/>
  <c i="2" r="J34"/>
  <c i="1" r="AW55"/>
  <c i="3" r="F35"/>
  <c i="1" r="BB56"/>
  <c i="4" r="F35"/>
  <c i="1" r="BB57"/>
  <c i="6" r="F37"/>
  <c i="1" r="BD59"/>
  <c i="5" r="F34"/>
  <c i="1" r="BA58"/>
  <c i="2" r="F34"/>
  <c i="1" r="BA55"/>
  <c i="5" r="F36"/>
  <c i="1" r="BC58"/>
  <c i="2" r="F37"/>
  <c i="1" r="BD55"/>
  <c i="4" r="F36"/>
  <c i="1" r="BC57"/>
  <c i="5" r="J34"/>
  <c i="1" r="AW58"/>
  <c i="6" r="F36"/>
  <c i="1" r="BC59"/>
  <c i="3" r="F37"/>
  <c i="1" r="BD56"/>
  <c i="5" r="F35"/>
  <c i="1" r="BB58"/>
  <c i="4" r="F34"/>
  <c i="1" r="BA57"/>
  <c i="4" r="J34"/>
  <c i="1" r="AW57"/>
  <c i="6" r="J34"/>
  <c i="1" r="AW59"/>
  <c i="2" r="F35"/>
  <c i="1" r="BB55"/>
  <c i="4" r="F37"/>
  <c i="1" r="BD57"/>
  <c i="6" r="F35"/>
  <c i="1" r="BB59"/>
  <c i="6" l="1" r="P688"/>
  <c r="P95"/>
  <c i="1" r="AU59"/>
  <c i="6" r="T688"/>
  <c r="R688"/>
  <c r="R96"/>
  <c r="T95"/>
  <c i="2" r="BK83"/>
  <c r="J83"/>
  <c r="J60"/>
  <c i="3" r="BK83"/>
  <c r="J83"/>
  <c r="J60"/>
  <c i="4" r="BK83"/>
  <c r="J83"/>
  <c r="J60"/>
  <c i="5" r="BK83"/>
  <c r="J83"/>
  <c r="J60"/>
  <c i="6" r="BK96"/>
  <c r="J96"/>
  <c r="J60"/>
  <c r="BK688"/>
  <c r="J688"/>
  <c r="J70"/>
  <c i="4" r="F33"/>
  <c i="1" r="AZ57"/>
  <c r="BC54"/>
  <c r="AY54"/>
  <c i="3" r="F33"/>
  <c i="1" r="AZ56"/>
  <c i="5" r="J33"/>
  <c i="1" r="AV58"/>
  <c r="AT58"/>
  <c i="6" r="F33"/>
  <c i="1" r="AZ59"/>
  <c r="BB54"/>
  <c r="W31"/>
  <c i="5" r="F33"/>
  <c i="1" r="AZ58"/>
  <c i="2" r="F33"/>
  <c i="1" r="AZ55"/>
  <c i="2" r="J33"/>
  <c i="1" r="AV55"/>
  <c r="AT55"/>
  <c r="AU54"/>
  <c i="3" r="J33"/>
  <c i="1" r="AV56"/>
  <c r="AT56"/>
  <c i="4" r="J33"/>
  <c i="1" r="AV57"/>
  <c r="AT57"/>
  <c i="6" r="J33"/>
  <c i="1" r="AV59"/>
  <c r="AT59"/>
  <c r="BD54"/>
  <c r="W33"/>
  <c r="BA54"/>
  <c r="AW54"/>
  <c r="AK30"/>
  <c i="6" l="1" r="R95"/>
  <c i="2" r="BK82"/>
  <c r="J82"/>
  <c r="J59"/>
  <c i="6" r="BK95"/>
  <c r="J95"/>
  <c r="J59"/>
  <c i="5" r="BK82"/>
  <c r="J82"/>
  <c i="3" r="BK82"/>
  <c r="J82"/>
  <c r="J59"/>
  <c i="4" r="BK82"/>
  <c r="J82"/>
  <c i="1" r="AX54"/>
  <c r="AZ54"/>
  <c r="AV54"/>
  <c r="AK29"/>
  <c i="5" r="J30"/>
  <c i="1" r="AG58"/>
  <c r="W32"/>
  <c i="4" r="J30"/>
  <c i="1" r="AG57"/>
  <c r="W30"/>
  <c i="4" l="1" r="J39"/>
  <c i="5" r="J39"/>
  <c i="4" r="J59"/>
  <c i="5" r="J59"/>
  <c i="1" r="AN57"/>
  <c r="AN58"/>
  <c r="AT54"/>
  <c i="2" r="J30"/>
  <c i="1" r="AG55"/>
  <c i="6" r="J30"/>
  <c i="1" r="AG59"/>
  <c r="W29"/>
  <c i="3" r="J30"/>
  <c i="1" r="AG56"/>
  <c i="2" l="1" r="J39"/>
  <c i="3" r="J39"/>
  <c i="6" r="J39"/>
  <c i="1" r="AN55"/>
  <c r="AN56"/>
  <c r="AN59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<sst xmlns="http://schemas.openxmlformats.org/spreadsheetml/2006/main">
  <si>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</si>
  <si>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</si>
  <si>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</si>
  <si>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</si>
  <si>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</si>
  <si>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{75b124e8-e00a-4554-b343-d03f8fc3f1a8}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</si>
  <si>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</si>
  <si>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</si>
  <si>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</si>
  <si>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</si>
  <si>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</si>
  <si>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</si>
  <si>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</si>
  <si>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</si>
  <si>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lhotka-nadrz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</si>
  <si>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</si>
  <si>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</si>
  <si>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výsadby</t>
  </si>
  <si>
    <t>KSO:</t>
  </si>
  <si>
    <t/>
  </si>
  <si>
    <t>CC-CZ:</t>
  </si>
  <si>
    <t>Místo:</t>
  </si>
  <si>
    <t>k-ú. Lhotka u Frýdku-Místku</t>
  </si>
  <si>
    <t>Datum:</t>
  </si>
  <si>
    <t>16. 4. 2021</t>
  </si>
  <si>
    <t>Zadavatel:</t>
  </si>
  <si>
    <t>IČ:</t>
  </si>
  <si>
    <t>01312774</t>
  </si>
  <si>
    <t>SPÚ pro Moravskoslezský kraj</t>
  </si>
  <si>
    <t>DIČ:</t>
  </si>
  <si>
    <t>Uchazeč:</t>
  </si>
  <si>
    <t>Vyplň údaj</t>
  </si>
  <si>
    <t>Projektant:</t>
  </si>
  <si>
    <t>29186404</t>
  </si>
  <si>
    <t>Hanousek s.ro., Barákova 41, 79601 Prostějov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</si>
  <si>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</si>
  <si>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</si>
  <si>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</si>
  <si>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</si>
  <si>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</si>
  <si>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</si>
  <si>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</si>
  <si>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</si>
  <si>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</si>
  <si>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</si>
  <si>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</si>
  <si>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</si>
  <si>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</si>
  <si>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</si>
  <si>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</si>
  <si>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</si>
  <si>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</si>
  <si>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</si>
  <si>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</si>
  <si>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</si>
  <si>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</si>
  <si>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</si>
  <si>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</si>
  <si>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</si>
  <si>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</si>
  <si>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</si>
  <si>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</si>
  <si>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</si>
  <si>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</si>
  <si>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</si>
  <si>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</si>
  <si>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</si>
  <si>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</si>
  <si>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</si>
  <si>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</si>
  <si>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</si>
  <si>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</si>
  <si>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</si>
  <si>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</si>
  <si>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</si>
  <si>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</si>
  <si>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</si>
  <si>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</si>
  <si>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 rok péče</t>
  </si>
  <si>
    <t>STA</t>
  </si>
  <si>
    <t>1</t>
  </si>
  <si>
    <t>{c06a24d8-f3da-49c5-9495-ab2695f59a6c}</t>
  </si>
  <si>
    <t>2</t>
  </si>
  <si>
    <t>lhotka-nadrz1</t>
  </si>
  <si>
    <t>2. rok péče</t>
  </si>
  <si>
    <t>{23d9ffa8-e536-4f3d-be11-d32aa709b7d8}</t>
  </si>
  <si>
    <t>lhotka-nadrz2</t>
  </si>
  <si>
    <t>3. rok péče</t>
  </si>
  <si>
    <t>{7c13728f-2b7b-491f-b64d-9196363a9da4}</t>
  </si>
  <si>
    <t>lhotka-nadrz4</t>
  </si>
  <si>
    <t>výsadba</t>
  </si>
  <si>
    <t>{b19e3ed2-eb43-438b-8b78-749650a898a6}</t>
  </si>
  <si>
    <t>SO04</t>
  </si>
  <si>
    <t>Vodní nádrž R2 a R3</t>
  </si>
  <si>
    <t>{39f5c510-7671-4448-ba29-499d5e5b3f12}</t>
  </si>
  <si>
    <t>KRYCÍ LIST SOUPISU PRACÍ</t>
  </si>
  <si>
    <t>Objekt:</t>
  </si>
  <si>
    <t>lhotka-nadrz - 1. rok péče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</si>
  <si>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</si>
  <si>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</si>
  <si>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</si>
  <si>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</si>
  <si>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</si>
  <si>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</si>
  <si>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</si>
  <si>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</si>
  <si>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</si>
  <si>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</si>
  <si>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</si>
  <si>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</si>
  <si>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</si>
  <si>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</si>
  <si>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</si>
  <si>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</si>
  <si>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</si>
  <si>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</si>
  <si>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</si>
  <si>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</si>
  <si>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</si>
  <si>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</si>
  <si>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</si>
  <si>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</si>
  <si>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</si>
  <si>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111103202</t>
  </si>
  <si>
    <t>Kosení travin a vodních rostlin ve vegetačním období travního porostu středně hustého</t>
  </si>
  <si>
    <t>ha</t>
  </si>
  <si>
    <t>CS ÚRS 2021 01</t>
  </si>
  <si>
    <t>4</t>
  </si>
  <si>
    <t>-1995543950</t>
  </si>
  <si>
    <t>Online PSC</t>
  </si>
  <si>
    <t>https://podminky.urs.cz/item/CS_URS_2021_01/111103202</t>
  </si>
  <si>
    <t>7</t>
  </si>
  <si>
    <t>184215112</t>
  </si>
  <si>
    <t>Ukotvení dřeviny kůly jedním kůlem, délky přes 1 do 2 m</t>
  </si>
  <si>
    <t>kus</t>
  </si>
  <si>
    <t>1306833649</t>
  </si>
  <si>
    <t>https://podminky.urs.cz/item/CS_URS_2021_01/184215112</t>
  </si>
  <si>
    <t>8</t>
  </si>
  <si>
    <t>M</t>
  </si>
  <si>
    <t>60591253</t>
  </si>
  <si>
    <t>kůl vyvazovací dřevěný impregnovaný D 8cm dl 2m</t>
  </si>
  <si>
    <t>-1487158804</t>
  </si>
  <si>
    <t>9</t>
  </si>
  <si>
    <t>60591321</t>
  </si>
  <si>
    <t>Plastová chránička 120 cm</t>
  </si>
  <si>
    <t>ks</t>
  </si>
  <si>
    <t>-1992150681</t>
  </si>
  <si>
    <t>11</t>
  </si>
  <si>
    <t>25234001</t>
  </si>
  <si>
    <t>herbicid totální systémový neselektivní</t>
  </si>
  <si>
    <t>litr</t>
  </si>
  <si>
    <t>1285908150</t>
  </si>
  <si>
    <t>28</t>
  </si>
  <si>
    <t>184802613</t>
  </si>
  <si>
    <t>Chemické odplevelení po založení kultury v rovině nebo na svahu do 1:5 postřikem hnízdově</t>
  </si>
  <si>
    <t>m2</t>
  </si>
  <si>
    <t>-873022041</t>
  </si>
  <si>
    <t>https://podminky.urs.cz/item/CS_URS_2021_01/184802613</t>
  </si>
  <si>
    <t>23</t>
  </si>
  <si>
    <t>184813133</t>
  </si>
  <si>
    <t>Ochrana dřevin před okusem zvěří chemicky nátěrem, v rovině nebo ve svahu do 1:5 listnatých, výšky do 70 cm</t>
  </si>
  <si>
    <t>100 kus</t>
  </si>
  <si>
    <t>-1974837339</t>
  </si>
  <si>
    <t>https://podminky.urs.cz/item/CS_URS_2021_01/184813133</t>
  </si>
  <si>
    <t>24</t>
  </si>
  <si>
    <t>184813134</t>
  </si>
  <si>
    <t>Ochrana dřevin před okusem zvěří chemicky nátěrem, v rovině nebo ve svahu do 1:5 listnatých, výšky přes 70 cm</t>
  </si>
  <si>
    <t>1768767069</t>
  </si>
  <si>
    <t>https://podminky.urs.cz/item/CS_URS_2021_01/184813134</t>
  </si>
  <si>
    <t>25</t>
  </si>
  <si>
    <t>25191156</t>
  </si>
  <si>
    <t>Chemický přípravek proti okusu</t>
  </si>
  <si>
    <t>kg</t>
  </si>
  <si>
    <t>1581676710</t>
  </si>
  <si>
    <t>29</t>
  </si>
  <si>
    <t>185804312</t>
  </si>
  <si>
    <t>Zalití rostlin vodou plochy záhonů jednotlivě přes 20 m2</t>
  </si>
  <si>
    <t>m3</t>
  </si>
  <si>
    <t>-1285814711</t>
  </si>
  <si>
    <t>https://podminky.urs.cz/item/CS_URS_2021_01/185804312</t>
  </si>
  <si>
    <t>998</t>
  </si>
  <si>
    <t>Přesun hmot</t>
  </si>
  <si>
    <t>30</t>
  </si>
  <si>
    <t>998231311</t>
  </si>
  <si>
    <t>Přesun hmot pro sadovnické a krajinářské úpravy - strojně dopravní vzdálenost do 5000 m</t>
  </si>
  <si>
    <t>t</t>
  </si>
  <si>
    <t>CS ÚRS 2021 02</t>
  </si>
  <si>
    <t>2007397523</t>
  </si>
  <si>
    <t>https://podminky.urs.cz/item/CS_URS_2021_02/998231311</t>
  </si>
  <si>
    <t>lhotka-nadrz1 - 2. rok péče</t>
  </si>
  <si>
    <t>2024227922</t>
  </si>
  <si>
    <t>1059248277</t>
  </si>
  <si>
    <t>3</t>
  </si>
  <si>
    <t>1838314353</t>
  </si>
  <si>
    <t>235590272</t>
  </si>
  <si>
    <t>5</t>
  </si>
  <si>
    <t>-1426160547</t>
  </si>
  <si>
    <t>6</t>
  </si>
  <si>
    <t>310128979</t>
  </si>
  <si>
    <t>691207924</t>
  </si>
  <si>
    <t>1477657659</t>
  </si>
  <si>
    <t>-105010216</t>
  </si>
  <si>
    <t>10</t>
  </si>
  <si>
    <t>1724170283</t>
  </si>
  <si>
    <t>1672061581</t>
  </si>
  <si>
    <t>lhotka-nadrz2 - 3. rok péče</t>
  </si>
  <si>
    <t>20</t>
  </si>
  <si>
    <t>02650305</t>
  </si>
  <si>
    <t>jasan ztepilý (Fraximus excelsior), 150 cm</t>
  </si>
  <si>
    <t>-717271888</t>
  </si>
  <si>
    <t>02650306</t>
  </si>
  <si>
    <t>olše lepkavá (Alnus glutinosa), 150 cm</t>
  </si>
  <si>
    <t>-280354491</t>
  </si>
  <si>
    <t>02650360</t>
  </si>
  <si>
    <t>dub letní /Quercus robur/ 150-180cm</t>
  </si>
  <si>
    <t>-105806820</t>
  </si>
  <si>
    <t>02650301</t>
  </si>
  <si>
    <t>lípa srdčitá (Tilia cordata), 150 cm</t>
  </si>
  <si>
    <t>571641815</t>
  </si>
  <si>
    <t>02650302</t>
  </si>
  <si>
    <t xml:space="preserve">lípa velkolistá Tilia platyphyla),  150 cm</t>
  </si>
  <si>
    <t>155717699</t>
  </si>
  <si>
    <t>02650303</t>
  </si>
  <si>
    <t>třešeň ptačí (Prunus avium), 150 cm</t>
  </si>
  <si>
    <t>-1396306883</t>
  </si>
  <si>
    <t>02650304</t>
  </si>
  <si>
    <t>javor mléč (Acer platanoides), 150 cm</t>
  </si>
  <si>
    <t>-1708277432</t>
  </si>
  <si>
    <t>02650531</t>
  </si>
  <si>
    <t>zimolez pýřitý (Lionicera xylosteum), 40 cm</t>
  </si>
  <si>
    <t>512223336</t>
  </si>
  <si>
    <t>02650532</t>
  </si>
  <si>
    <t>bez hroznatý (Sambucus racemosa), 40 cm</t>
  </si>
  <si>
    <t>757354260</t>
  </si>
  <si>
    <t>0265034</t>
  </si>
  <si>
    <t>líska obecná (Corylus avellana), 40 cm</t>
  </si>
  <si>
    <t>953101696</t>
  </si>
  <si>
    <t>02650533</t>
  </si>
  <si>
    <t>kalina obecná (Viburnum opulus), 40 cm</t>
  </si>
  <si>
    <t>-446004425</t>
  </si>
  <si>
    <t>-528357498</t>
  </si>
  <si>
    <t>-1698328816</t>
  </si>
  <si>
    <t>184211315</t>
  </si>
  <si>
    <t>Jamková výsadba sazenic sklon terénu do 1:5 s kopáním jamky 25 x 25 cm ve stupni zabuřenění 1 v zemině 1 a 2</t>
  </si>
  <si>
    <t>-1328901519</t>
  </si>
  <si>
    <t>https://podminky.urs.cz/item/CS_URS_2021_01/184211315</t>
  </si>
  <si>
    <t>12</t>
  </si>
  <si>
    <t>184215114</t>
  </si>
  <si>
    <t>odvázání od kůlu</t>
  </si>
  <si>
    <t>679945237</t>
  </si>
  <si>
    <t>13</t>
  </si>
  <si>
    <t>2047646029</t>
  </si>
  <si>
    <t>14</t>
  </si>
  <si>
    <t>184806111</t>
  </si>
  <si>
    <t>Řez stromů, keřů nebo růží průklestem stromů netrnitých, o průměru koruny do 2 m</t>
  </si>
  <si>
    <t>93708366</t>
  </si>
  <si>
    <t>https://podminky.urs.cz/item/CS_URS_2021_01/184806111</t>
  </si>
  <si>
    <t>-1306539043</t>
  </si>
  <si>
    <t>16</t>
  </si>
  <si>
    <t>597708378</t>
  </si>
  <si>
    <t>17</t>
  </si>
  <si>
    <t>-1426168029</t>
  </si>
  <si>
    <t>18</t>
  </si>
  <si>
    <t>-191388385</t>
  </si>
  <si>
    <t>19</t>
  </si>
  <si>
    <t>1546502326</t>
  </si>
  <si>
    <t>lhotka-nadrz4 - výsadba</t>
  </si>
  <si>
    <t>-2021851168</t>
  </si>
  <si>
    <t>111103213</t>
  </si>
  <si>
    <t>Kosení travin a vodních rostlin ve vegetačním období divokého porostu hustého</t>
  </si>
  <si>
    <t>1110304902</t>
  </si>
  <si>
    <t>https://podminky.urs.cz/item/CS_URS_2021_01/111103213</t>
  </si>
  <si>
    <t>590358649</t>
  </si>
  <si>
    <t>541823905</t>
  </si>
  <si>
    <t>-1431593533</t>
  </si>
  <si>
    <t>1071912275</t>
  </si>
  <si>
    <t>-1573051697</t>
  </si>
  <si>
    <t>1938587554</t>
  </si>
  <si>
    <t>1510378536</t>
  </si>
  <si>
    <t>-933200651</t>
  </si>
  <si>
    <t>252350686</t>
  </si>
  <si>
    <t>383535325</t>
  </si>
  <si>
    <t>-347893346</t>
  </si>
  <si>
    <t>-1304523313</t>
  </si>
  <si>
    <t>-911118150</t>
  </si>
  <si>
    <t>-1913185546</t>
  </si>
  <si>
    <t>22</t>
  </si>
  <si>
    <t>881872844</t>
  </si>
  <si>
    <t>-1590072311</t>
  </si>
  <si>
    <t>236862197</t>
  </si>
  <si>
    <t>-1600194363</t>
  </si>
  <si>
    <t>26</t>
  </si>
  <si>
    <t>184911421</t>
  </si>
  <si>
    <t>Mulčování vysazených rostlin mulčovací kůrou, tl. do 100 mm v rovině nebo na svahu do 1:5</t>
  </si>
  <si>
    <t>-1344704566</t>
  </si>
  <si>
    <t>https://podminky.urs.cz/item/CS_URS_2021_01/184911421</t>
  </si>
  <si>
    <t>27</t>
  </si>
  <si>
    <t>10391100</t>
  </si>
  <si>
    <t>kůra mulčovací VL</t>
  </si>
  <si>
    <t>-1106284963</t>
  </si>
  <si>
    <t>1506450630</t>
  </si>
  <si>
    <t>409051116</t>
  </si>
  <si>
    <t>SO04 - Vodní nádrž R2 a R3</t>
  </si>
  <si>
    <t>k.ú. Lhotka u Frýdku-Místku</t>
  </si>
  <si>
    <t>ČR - SPÚ, KPÚ pro Moravskoslezský kraj</t>
  </si>
  <si>
    <t>Hanousek s.r.o.,Barákova 2745/41, 796 01 Prostějov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</si>
  <si>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</si>
  <si>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</si>
  <si>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</si>
  <si>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</si>
  <si>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</si>
  <si>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</si>
  <si>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</si>
  <si>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</si>
  <si>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</si>
  <si>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</si>
  <si>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</si>
  <si>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</si>
  <si>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</si>
  <si>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</si>
  <si>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111151103</t>
  </si>
  <si>
    <t>Odstranění travin a rákosu strojně travin, při celkové ploše přes 500 m2</t>
  </si>
  <si>
    <t>1563781544</t>
  </si>
  <si>
    <t>https://podminky.urs.cz/item/CS_URS_2021_02/111151103</t>
  </si>
  <si>
    <t>VV</t>
  </si>
  <si>
    <t>R2 graficky z kat. mapy a výkresu D.4.2 Situace vodní nádrže R2 a R3</t>
  </si>
  <si>
    <t>3603 m</t>
  </si>
  <si>
    <t>R3 graficky z kat. mapy a výkresu D.4.2 Situace vodní nádrže R2 a R3</t>
  </si>
  <si>
    <t>933 m2</t>
  </si>
  <si>
    <t>3603+933</t>
  </si>
  <si>
    <t>111151231</t>
  </si>
  <si>
    <t>Pokosení trávníku při souvislé ploše přes 1000 do 10000 m2 lučního v rovině nebo svahu do 1:5</t>
  </si>
  <si>
    <t>-606515930</t>
  </si>
  <si>
    <t>https://podminky.urs.cz/item/CS_URS_2021_02/111151231</t>
  </si>
  <si>
    <t>parcela 6640 m2 - pl.vyloučená 1136 m2 - pl.ve svahu 1331 m2</t>
  </si>
  <si>
    <t>parcela 2545 m2 - pl.vyloučená 889 m2 - pl.ve svahu 708 m2</t>
  </si>
  <si>
    <t>Pokosení před osetím</t>
  </si>
  <si>
    <t>Pokosení po osetí</t>
  </si>
  <si>
    <t>(6640-1136-1331+2545-889-708)*2</t>
  </si>
  <si>
    <t>111151233</t>
  </si>
  <si>
    <t>Pokosení trávníku při souvislé ploše přes 1000 do 10000 m2 lučního na svahu přes 1:2 do 1:1</t>
  </si>
  <si>
    <t>-1424403489</t>
  </si>
  <si>
    <t>https://podminky.urs.cz/item/CS_URS_2021_02/111151233</t>
  </si>
  <si>
    <t>(1331+708)*2</t>
  </si>
  <si>
    <t>111211101</t>
  </si>
  <si>
    <t>Odstranění křovin a stromů s odstraněním kořenů ručně průměru kmene do 100 mm jakékoliv plochy v rovině nebo ve svahu o sklonu do 1:5</t>
  </si>
  <si>
    <t>602942698</t>
  </si>
  <si>
    <t>https://podminky.urs.cz/item/CS_URS_2021_02/111211101</t>
  </si>
  <si>
    <t>dle průzkumu terénu</t>
  </si>
  <si>
    <t>150</t>
  </si>
  <si>
    <t>112101101</t>
  </si>
  <si>
    <t>Odstranění stromů s odřezáním kmene a s odvětvením listnatých, průměru kmene přes 100 do 300 mm</t>
  </si>
  <si>
    <t>-183124776</t>
  </si>
  <si>
    <t>https://podminky.urs.cz/item/CS_URS_2021_02/112101101</t>
  </si>
  <si>
    <t>112101102</t>
  </si>
  <si>
    <t>Odstranění stromů s odřezáním kmene a s odvětvením listnatých, průměru kmene přes 300 do 500 mm</t>
  </si>
  <si>
    <t>182229425</t>
  </si>
  <si>
    <t>https://podminky.urs.cz/item/CS_URS_2021_02/112101102</t>
  </si>
  <si>
    <t>112101103</t>
  </si>
  <si>
    <t>Odstranění stromů s odřezáním kmene a s odvětvením listnatých, průměru kmene přes 500 do 700 mm</t>
  </si>
  <si>
    <t>-2092171996</t>
  </si>
  <si>
    <t>https://podminky.urs.cz/item/CS_URS_2021_02/112101103</t>
  </si>
  <si>
    <t>112101104</t>
  </si>
  <si>
    <t>Odstranění stromů s odřezáním kmene a s odvětvením listnatých, průměru kmene přes 700 do 900 mm</t>
  </si>
  <si>
    <t>447950826</t>
  </si>
  <si>
    <t>https://podminky.urs.cz/item/CS_URS_2021_02/112101104</t>
  </si>
  <si>
    <t>112155115</t>
  </si>
  <si>
    <t>Štěpkování s naložením na dopravní prostředek a odvozem do 20 km stromků a větví v zapojeném porostu, průměru kmene do 300 mm</t>
  </si>
  <si>
    <t>1172031627</t>
  </si>
  <si>
    <t>https://podminky.urs.cz/item/CS_URS_2021_02/112155115</t>
  </si>
  <si>
    <t>Veškeré štěpkování bude použito pro novou výsadbu dřevin</t>
  </si>
  <si>
    <t>112155121</t>
  </si>
  <si>
    <t>Štěpkování s naložením na dopravní prostředek a odvozem do 20 km stromků a větví v zapojeném porostu, průměru kmene přes 300 do 500 mm</t>
  </si>
  <si>
    <t>1256883622</t>
  </si>
  <si>
    <t>https://podminky.urs.cz/item/CS_URS_2021_02/112155121</t>
  </si>
  <si>
    <t>112155125</t>
  </si>
  <si>
    <t>Štěpkování s naložením na dopravní prostředek a odvozem do 20 km stromků a větví v zapojeném porostu, průměru kmene přes 500 do 700 mm</t>
  </si>
  <si>
    <t>-1108342745</t>
  </si>
  <si>
    <t>https://podminky.urs.cz/item/CS_URS_2021_02/112155125</t>
  </si>
  <si>
    <t>112155315</t>
  </si>
  <si>
    <t>Štěpkování s naložením na dopravní prostředek a odvozem do 20 km keřového porostu hustého</t>
  </si>
  <si>
    <t>-481323821</t>
  </si>
  <si>
    <t>https://podminky.urs.cz/item/CS_URS_2021_02/112155315</t>
  </si>
  <si>
    <t>112201101</t>
  </si>
  <si>
    <t>Odstranění pařezů strojně s jejich vykopáním, vytrháním nebo odstřelením průměru přes 100 do 300 mm</t>
  </si>
  <si>
    <t>-252273654</t>
  </si>
  <si>
    <t>https://podminky.urs.cz/item/CS_URS_2021_02/112201101</t>
  </si>
  <si>
    <t>112201102</t>
  </si>
  <si>
    <t>Odstranění pařezů strojně s jejich vykopáním, vytrháním nebo odstřelením průměru přes 300 do 500 mm</t>
  </si>
  <si>
    <t>-601083667</t>
  </si>
  <si>
    <t>https://podminky.urs.cz/item/CS_URS_2021_02/112201102</t>
  </si>
  <si>
    <t>112201103</t>
  </si>
  <si>
    <t>Odstranění pařezů strojně s jejich vykopáním, vytrháním nebo odstřelením průměru přes 500 do 700 mm</t>
  </si>
  <si>
    <t>-628257238</t>
  </si>
  <si>
    <t>https://podminky.urs.cz/item/CS_URS_2021_02/112201103</t>
  </si>
  <si>
    <t>112201104</t>
  </si>
  <si>
    <t>Odstranění pařezů strojně s jejich vykopáním, vytrháním nebo odstřelením průměru přes 700 do 900 mm</t>
  </si>
  <si>
    <t>-2064489596</t>
  </si>
  <si>
    <t>https://podminky.urs.cz/item/CS_URS_2021_02/112201104</t>
  </si>
  <si>
    <t>113107422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</si>
  <si>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100 do 200 mm</t>
  </si>
  <si>
    <t>-302298157</t>
  </si>
  <si>
    <t>https://podminky.urs.cz/item/CS_URS_2021_02/113107422</t>
  </si>
  <si>
    <t>odstranění panelů v toku Olešná propustku 2x DN600</t>
  </si>
  <si>
    <t>přejezd přes potok Olešná z panelu 2 ks x 2m x 3 m tl. 0,215 m - ocenění ve specifikaci</t>
  </si>
  <si>
    <t xml:space="preserve">přejezd přes vodovod DN50 u nádrže R2  2 ks x 2m x 3 m tl. 0,215 m</t>
  </si>
  <si>
    <t>přejezd přes telekomunikační kabel u nádrže R2 2 ks x 2m x 3 m tl. 0,215 m</t>
  </si>
  <si>
    <t>přejezd přes vodovod DN50 u nádrže R3 2 ks x 2m x 3 m tl. 0,215 m</t>
  </si>
  <si>
    <t>2*2*3*4</t>
  </si>
  <si>
    <t>113151111</t>
  </si>
  <si>
    <t>Rozebírání zpevněných ploch s přemístěním na skládku na vzdálenost do 20 m nebo s naložením na dopravní prostředek ze silničních panelů</t>
  </si>
  <si>
    <t>-1887546470</t>
  </si>
  <si>
    <t>https://podminky.urs.cz/item/CS_URS_2021_02/113151111</t>
  </si>
  <si>
    <t>115001103</t>
  </si>
  <si>
    <t>Převedení vody potrubím průměru DN přes 150 do 250</t>
  </si>
  <si>
    <t>m</t>
  </si>
  <si>
    <t>-2144778235</t>
  </si>
  <si>
    <t>https://podminky.urs.cz/item/CS_URS_2021_02/115001103</t>
  </si>
  <si>
    <t>R2 - 90 m, R3 - 40 m</t>
  </si>
  <si>
    <t>90+40</t>
  </si>
  <si>
    <t>115101201</t>
  </si>
  <si>
    <t>Čerpání vody na dopravní výšku do 10 m s uvažovaným průměrným přítokem do 500 l/min</t>
  </si>
  <si>
    <t>hod</t>
  </si>
  <si>
    <t>-171925200</t>
  </si>
  <si>
    <t>https://podminky.urs.cz/item/CS_URS_2021_02/115101201</t>
  </si>
  <si>
    <t>R2-3 ... 4 měsíce</t>
  </si>
  <si>
    <t>4*30*24</t>
  </si>
  <si>
    <t>115101301</t>
  </si>
  <si>
    <t>Pohotovost záložní čerpací soupravy pro dopravní výšku do 10 m s uvažovaným průměrným přítokem do 500 l/min</t>
  </si>
  <si>
    <t>den</t>
  </si>
  <si>
    <t>-1023486102</t>
  </si>
  <si>
    <t>https://podminky.urs.cz/item/CS_URS_2021_02/115101301</t>
  </si>
  <si>
    <t>4*30</t>
  </si>
  <si>
    <t>116951213</t>
  </si>
  <si>
    <t>Zemina promísená s vápnem na deponii za účelem zlepšení jejích mechanických vlastností do zásypů inženýrských sítí a stavebních objektů v množství z objemové hmotnosti zeminy po zhutnění přes 1,5 do 2 %</t>
  </si>
  <si>
    <t>1029335032</t>
  </si>
  <si>
    <t>https://podminky.urs.cz/item/CS_URS_2021_02/116951213</t>
  </si>
  <si>
    <t>tab. bilance zemin násypů pro nádrž R2 a R3, část - těsnění, násypy a zpětný zásyp hutněný</t>
  </si>
  <si>
    <t>671+874,4+255,4</t>
  </si>
  <si>
    <t>121151123</t>
  </si>
  <si>
    <t>Sejmutí ornice strojně při souvislé ploše přes 500 m2, tl. vrstvy do 200 mm</t>
  </si>
  <si>
    <t>545871422</t>
  </si>
  <si>
    <t>https://podminky.urs.cz/item/CS_URS_2021_02/121151123</t>
  </si>
  <si>
    <t xml:space="preserve">výkres D.4.2   R2 - 3603 m2, R3 - 933 m2</t>
  </si>
  <si>
    <t>nápustné potrubí pro R2: 50 m x 1,4m</t>
  </si>
  <si>
    <t>nápustné a výpustné potrubí pro R3: (30 m + 72,9 m) x 1,4m</t>
  </si>
  <si>
    <t xml:space="preserve">meliorační příkop OP4, InR  60 m2</t>
  </si>
  <si>
    <t>3603+933+50*1,4+(30+72,9)*1,4+60</t>
  </si>
  <si>
    <t>122211101</t>
  </si>
  <si>
    <t>Odkopávky a prokopávky ručně zapažené i nezapažené v hornině třídy těžitelnosti I skupiny 3</t>
  </si>
  <si>
    <t>CS ÚRS 2022 01</t>
  </si>
  <si>
    <t>1390019224</t>
  </si>
  <si>
    <t>https://podminky.urs.cz/item/CS_URS_2022_01/122211101</t>
  </si>
  <si>
    <t xml:space="preserve">výkres D.4.2 pro nádrž  R3 </t>
  </si>
  <si>
    <t>nápustné potrubí pro R3: křížení s vodovodem chránička D159x10</t>
  </si>
  <si>
    <t>2,6*1,5*1,5</t>
  </si>
  <si>
    <t>122251405</t>
  </si>
  <si>
    <t>Vykopávky v zemnících na suchu strojně zapažených i nezapažených v hornině třídy těžitelnosti I skupiny 3 přes 500 do 1 000 m3</t>
  </si>
  <si>
    <t>980262937</t>
  </si>
  <si>
    <t>https://podminky.urs.cz/item/CS_URS_2021_02/122251405</t>
  </si>
  <si>
    <t>situace, podélný profil, InR</t>
  </si>
  <si>
    <t>základová spára hráze R2 a R3</t>
  </si>
  <si>
    <t>ze zemníku Z2 a Z3, InR</t>
  </si>
  <si>
    <t>373+241</t>
  </si>
  <si>
    <t>pro zásyp nápusti R2, 13,7 m2 x šířka 3,7m</t>
  </si>
  <si>
    <t>13,7*3,7</t>
  </si>
  <si>
    <t xml:space="preserve"> výkop spodní části patních drénů hráze R2 a R3</t>
  </si>
  <si>
    <t>45+30</t>
  </si>
  <si>
    <t>výkop potřebné zeminy v zemníku Z2 a Z3 pro násyp hráze R2 a r3 (24,7 m3 + 40,7 m3 dosypání u požeráku)</t>
  </si>
  <si>
    <t>504,5+264,8+24,7+40,7+6,9</t>
  </si>
  <si>
    <t>Součet</t>
  </si>
  <si>
    <t>125253101</t>
  </si>
  <si>
    <t>Vykopávky melioračních kanálů přívodních (závlahových) nebo odpadních pro jakoukoliv šířku kanálu, jeho hloubku a množství vykopávky pro zemědělské meliorace v hornině třídy těžitelnosti I skupiny 3</t>
  </si>
  <si>
    <t>897758391</t>
  </si>
  <si>
    <t>https://podminky.urs.cz/item/CS_URS_2021_02/125253101</t>
  </si>
  <si>
    <t>meliorační odpad OP4, InR, siltuace, pod.profil, příčné řezy</t>
  </si>
  <si>
    <t>131251102</t>
  </si>
  <si>
    <t>Hloubení nezapažených jam a zářezů strojně s urovnáním dna do předepsaného profilu a spádu v hornině třídy těžitelnosti I skupiny 3 přes 20 do 50 m3</t>
  </si>
  <si>
    <t>428231906</t>
  </si>
  <si>
    <t>https://podminky.urs.cz/item/CS_URS_2021_02/131251102</t>
  </si>
  <si>
    <t>situace podélný a příčné profily, vzorový řezy</t>
  </si>
  <si>
    <t>nádrž R3 propustek v hrázi 10,1 m2 x 2,8m</t>
  </si>
  <si>
    <t>10,1*2,8</t>
  </si>
  <si>
    <t>R2 odběrný objekt na potoce 5,78 m x 0,35 m x ,8,3m - 2 x 0,4m,</t>
  </si>
  <si>
    <t>5,78*0,35*(8,3-2*0,4)</t>
  </si>
  <si>
    <t>R3 výust z nádrže do potoka 7,63m x 0,35m x (10,4m - 2 x 0,4m)</t>
  </si>
  <si>
    <t>7,63*0,35*(10,4-2*0,4)</t>
  </si>
  <si>
    <t>soutok výusti R2 s OP4 (1,2m +0,6m) x2,7m x 0,35m + (1m + 1,3m) x 1,2m x 0,35m + (0,4m + 1,2 m) x 1m x 0,35m</t>
  </si>
  <si>
    <t>(1,2+0,6)*2,7*0,35+(1+1,3)*1,2*0,35+(0,4+1,2)*1*0,35</t>
  </si>
  <si>
    <t>132251101</t>
  </si>
  <si>
    <t>Hloubení nezapažených rýh šířky do 800 mm strojně s urovnáním dna do předepsaného profilu a spádu v hornině třídy těžitelnosti I skupiny 3 do 20 m3</t>
  </si>
  <si>
    <t>-146355949</t>
  </si>
  <si>
    <t>https://podminky.urs.cz/item/CS_URS_2021_02/132251101</t>
  </si>
  <si>
    <t>siltuace podélný a příčné profily, vzorový řez</t>
  </si>
  <si>
    <t>nádrž R2, nápust a výpust</t>
  </si>
  <si>
    <t>výust čelní 3,45m x 1,6m x 0,5m, práh graficky 3,6m2 x 0,3m</t>
  </si>
  <si>
    <t>3,45*1,6*0,5+3,6*0,3</t>
  </si>
  <si>
    <t>prahy v potoce nápust ((8,2m2 + 8,7m2) x 0,4m</t>
  </si>
  <si>
    <t>(8,2+8,7)*0,4</t>
  </si>
  <si>
    <t>patky opevnění u požeráku R2 a R3-levá a pravá strana</t>
  </si>
  <si>
    <t>(0,8m x 0,6m x 3m délka x 2ks + 0,6m x 0,6m x 3m délka x 2ks x 2ks) x 2ks</t>
  </si>
  <si>
    <t>(0,8*0,6*3*2+0,6*0,6*3*2*2)*2</t>
  </si>
  <si>
    <t>prahy v potoce výust z nádrže R3 (12,9 m2 + 12,9 m2) x 0,04 m</t>
  </si>
  <si>
    <t>(12,9+12,9)*0,4</t>
  </si>
  <si>
    <t>132254204</t>
  </si>
  <si>
    <t>Hloubení zapažených rýh šířky přes 800 do 2 000 mm strojně s urovnáním dna do předepsaného profilu a spádu v hornině třídy těžitelnosti I skupiny 3 přes 100 do 500 m3</t>
  </si>
  <si>
    <t>1308142762</t>
  </si>
  <si>
    <t>https://podminky.urs.cz/item/CS_URS_2021_02/132254204</t>
  </si>
  <si>
    <t>R2 - 77,2 m x 1,0 m x 1,5 m, (odvodňovací rýha) po vybudování hrází bude zasypáno</t>
  </si>
  <si>
    <t>R3 - 24,2 m x 1,0 m x 1,5 m</t>
  </si>
  <si>
    <t>(77,2+24,2)*1*1,5</t>
  </si>
  <si>
    <t>nápust a výpust pro R2, situace, podélný profil 18,2 m2 x 1,4m</t>
  </si>
  <si>
    <t>nápust a výpust pro R3 (76,5 m2 + 34,3 m2) x 1,4m, 2,99m2 x 1,8m</t>
  </si>
  <si>
    <t>18,2*1,4+(76,5+34,3)*1,4+2,99*1,8</t>
  </si>
  <si>
    <t>151101101</t>
  </si>
  <si>
    <t>Zřízení pažení a rozepření stěn rýh pro podzemní vedení příložné pro jakoukoliv mezerovitost, hloubky do 2 m</t>
  </si>
  <si>
    <t>1900655611</t>
  </si>
  <si>
    <t>https://podminky.urs.cz/item/CS_URS_2021_02/151101101</t>
  </si>
  <si>
    <t>situace a podélný profil</t>
  </si>
  <si>
    <t>nápust R2:23,2 m2 x 2 ks</t>
  </si>
  <si>
    <t>nápust a výpust R3: 83 m2 x 2ks</t>
  </si>
  <si>
    <t>propustek v hrázi R3: 10,1 m2 x 2ks</t>
  </si>
  <si>
    <t>(23,2+83+10,1)*2</t>
  </si>
  <si>
    <t>31</t>
  </si>
  <si>
    <t>162201411</t>
  </si>
  <si>
    <t>Vodorovné přemístění větví, kmenů nebo pařezů s naložením, složením a dopravou do 1000 m kmenů stromů listnatých, průměru přes 100 do 300 mm</t>
  </si>
  <si>
    <t>-169249236</t>
  </si>
  <si>
    <t>https://podminky.urs.cz/item/CS_URS_2021_02/162201411</t>
  </si>
  <si>
    <t>dle průzuzkumu terénu</t>
  </si>
  <si>
    <t>32</t>
  </si>
  <si>
    <t>162201412</t>
  </si>
  <si>
    <t>Vodorovné přemístění větví, kmenů nebo pařezů s naložením, složením a dopravou do 1000 m kmenů stromů listnatých, průměru přes 300 do 500 mm</t>
  </si>
  <si>
    <t>729878439</t>
  </si>
  <si>
    <t>https://podminky.urs.cz/item/CS_URS_2021_02/162201412</t>
  </si>
  <si>
    <t>33</t>
  </si>
  <si>
    <t>162201413</t>
  </si>
  <si>
    <t>Vodorovné přemístění větví, kmenů nebo pařezů s naložením, složením a dopravou do 1000 m kmenů stromů listnatých, průměru přes 500 do 700 mm</t>
  </si>
  <si>
    <t>1041865279</t>
  </si>
  <si>
    <t>https://podminky.urs.cz/item/CS_URS_2021_02/162201413</t>
  </si>
  <si>
    <t>34</t>
  </si>
  <si>
    <t>162201414</t>
  </si>
  <si>
    <t>Vodorovné přemístění větví, kmenů nebo pařezů s naložením, složením a dopravou do 1000 m kmenů stromů listnatých, průměru přes 700 do 900 mm</t>
  </si>
  <si>
    <t>980274722</t>
  </si>
  <si>
    <t>https://podminky.urs.cz/item/CS_URS_2021_02/162201414</t>
  </si>
  <si>
    <t>35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</si>
  <si>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</si>
  <si>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</si>
  <si>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1870990624</t>
  </si>
  <si>
    <t>https://podminky.urs.cz/item/CS_URS_2021_02/162351103</t>
  </si>
  <si>
    <t>R2 - 3603 m2, R3 - 933 m2 (sejmutá ornice), nápust a výpust R2 a R3</t>
  </si>
  <si>
    <t>(3603+933+130+144,1)*0,1</t>
  </si>
  <si>
    <t>humusování příkopu OP4 - 70 m2, hlráze R2 - 643 m2, hráze R3 - 345 m2, tl. 0,1m</t>
  </si>
  <si>
    <t>(70+643+345)*0,1</t>
  </si>
  <si>
    <t>bilance zemin těsnění, násypy, zpětný zásyp hutněný</t>
  </si>
  <si>
    <t>671+874,4+486,7+6,9</t>
  </si>
  <si>
    <t>36</t>
  </si>
  <si>
    <t>167151111</t>
  </si>
  <si>
    <t>Nakládání, skládání a překládání neulehlého výkopku nebo sypaniny strojně nakládání, množství přes 100 m3, z hornin třídy těžitelnosti I, skupiny 1 až 3</t>
  </si>
  <si>
    <t>-1491731855</t>
  </si>
  <si>
    <t>https://podminky.urs.cz/item/CS_URS_2021_02/167151111</t>
  </si>
  <si>
    <t>bilance zemin těsnění, násypy, zpětný zásyp hutněný (po úpravě zemin vápnem)</t>
  </si>
  <si>
    <t>37</t>
  </si>
  <si>
    <t>171251201</t>
  </si>
  <si>
    <t>Uložení sypaniny na skládky nebo meziskládky bez hutnění s upravením uložené sypaniny do předepsaného tvaru</t>
  </si>
  <si>
    <t>1747239210</t>
  </si>
  <si>
    <t>https://podminky.urs.cz/item/CS_URS_2021_02/171251201</t>
  </si>
  <si>
    <t>(3603+933+50*1,4+(30+72,9)*1,4+60)*0,1</t>
  </si>
  <si>
    <t>38</t>
  </si>
  <si>
    <t>172153102</t>
  </si>
  <si>
    <t>Zřízení těsnícího jádra nebo těsnící vrstvy zemních a kamenitých hrází přehradních a jiných vodních nádrží z horniny třídy těžitelnosti I a II, skupiny 1 až 4 se zhutněním do 100 % PS - koef. C vodorovné šířky vrstvy přes 1 do 3 m</t>
  </si>
  <si>
    <t>-1285737105</t>
  </si>
  <si>
    <t>https://podminky.urs.cz/item/CS_URS_2021_02/172153102</t>
  </si>
  <si>
    <t xml:space="preserve">tab. bilance zemin R2 425 m3, R3  246 m3</t>
  </si>
  <si>
    <t>425+246</t>
  </si>
  <si>
    <t>39</t>
  </si>
  <si>
    <t>173153101</t>
  </si>
  <si>
    <t>Uložení netříděných sypanin do přechodových vrstev zemních a kamenitých hrází přehradních a jiných vodních nádrží z horniny třídy těžitelnosti I a II, skupiny 1 až 4 pro všechny míry zhutnění vodorovné šířky vrstvy do 2,5 m</t>
  </si>
  <si>
    <t>-1637425032</t>
  </si>
  <si>
    <t>https://podminky.urs.cz/item/CS_URS_2021_02/173153101</t>
  </si>
  <si>
    <t xml:space="preserve">tab. bilance zemin R2  506 m3, R3  303 m3</t>
  </si>
  <si>
    <t>506+303+6,9</t>
  </si>
  <si>
    <t>40</t>
  </si>
  <si>
    <t>174151101</t>
  </si>
  <si>
    <t>Zásyp sypaninou z jakékoliv horniny strojně s uložením výkopku ve vrstvách se zhutněním jam, šachet, rýh nebo kolem objektů v těchto vykopávkách</t>
  </si>
  <si>
    <t>-4997073</t>
  </si>
  <si>
    <t>https://podminky.urs.cz/item/CS_URS_2021_02/174151101</t>
  </si>
  <si>
    <t>R2 - 77,2 m x 1,0 m x 1,5 m, (odvodňovací rýha) po vybudování hrází bude zasypáno těsnící zeminou</t>
  </si>
  <si>
    <t>výkopek z patního drénu R2 - 45 m3, R3 - 30 m3</t>
  </si>
  <si>
    <t>výkopek z trasy propustku R2 10,1 m2 x 2,8 m</t>
  </si>
  <si>
    <t>zásyp nápust R2 - 83,2 m3, potrubí R3 - výpust nápust 131,6 m3, tab. bilance zemin</t>
  </si>
  <si>
    <t>83,2+131,6</t>
  </si>
  <si>
    <t>41</t>
  </si>
  <si>
    <t>175111209</t>
  </si>
  <si>
    <t>Obsypání objektů nad přilehlým původním terénem ručně sypaninou z vhodných hornin třídy těžitelnosti I a II, skupiny 1 až 4 nebo materiálem uloženým ve vzdálenosti do 3 m od vnějšího kraje objektu pro jakoukoliv míru zhutnění Příplatek k ceně za prohození sypaniny</t>
  </si>
  <si>
    <t>1598257134</t>
  </si>
  <si>
    <t>https://podminky.urs.cz/item/CS_URS_2022_01/175111209</t>
  </si>
  <si>
    <t>42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</si>
  <si>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</si>
  <si>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</si>
  <si>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-766436477</t>
  </si>
  <si>
    <t>https://podminky.urs.cz/item/CS_URS_2022_01/175151101</t>
  </si>
  <si>
    <t>43</t>
  </si>
  <si>
    <t>182351133</t>
  </si>
  <si>
    <t>Rozprostření a urovnání ornice ve svahu sklonu přes 1:5 strojně při souvislé ploše přes 500 m2, tl. vrstvy do 200 mm</t>
  </si>
  <si>
    <t>1483982260</t>
  </si>
  <si>
    <t>https://podminky.urs.cz/item/CS_URS_2021_02/182351133</t>
  </si>
  <si>
    <t>tab. bilance zemin</t>
  </si>
  <si>
    <t>1058</t>
  </si>
  <si>
    <t>44</t>
  </si>
  <si>
    <t>183551513</t>
  </si>
  <si>
    <t>Úprava zemědělské půdy - orba kombinátorem, hl. do 0,15 m, na ploše jednotlivě do 5 ha, o sklonu do 5°</t>
  </si>
  <si>
    <t>321434915</t>
  </si>
  <si>
    <t>https://podminky.urs.cz/item/CS_URS_2021_02/183551513</t>
  </si>
  <si>
    <t>před osetím</t>
  </si>
  <si>
    <t>(6640-1136-1331+2545-889-708)/10000</t>
  </si>
  <si>
    <t>45</t>
  </si>
  <si>
    <t>184802111</t>
  </si>
  <si>
    <t>Chemické odplevelení půdy před založením kultury, trávníku nebo zpevněných ploch o výměře jednotlivě přes 20 m2 v rovině nebo na svahu do 1:5 postřikem na široko</t>
  </si>
  <si>
    <t>-1447534464</t>
  </si>
  <si>
    <t>https://podminky.urs.cz/item/CS_URS_2021_02/184802111</t>
  </si>
  <si>
    <t>6640-1136-1331+2545-889-708</t>
  </si>
  <si>
    <t>46</t>
  </si>
  <si>
    <t>-1725699065</t>
  </si>
  <si>
    <t>Plocha parcely - plocha plocha ve svahu</t>
  </si>
  <si>
    <t>5121/10000*5</t>
  </si>
  <si>
    <t>47</t>
  </si>
  <si>
    <t>předb.cena1</t>
  </si>
  <si>
    <t>Štěpkování stromků a větví v zapojeném porostu průměru kmene do 900 mm s naložením</t>
  </si>
  <si>
    <t>1522581475</t>
  </si>
  <si>
    <t>dle průzkumu v terénu</t>
  </si>
  <si>
    <t>48</t>
  </si>
  <si>
    <t>předb.cena2</t>
  </si>
  <si>
    <t>Štěpkování pařezů průměru kmene do 300 mm</t>
  </si>
  <si>
    <t>272364439</t>
  </si>
  <si>
    <t>R2-3</t>
  </si>
  <si>
    <t>49</t>
  </si>
  <si>
    <t>předb.cena20</t>
  </si>
  <si>
    <t>vrt DN 200 mm s ocelovou výpažnicí, osazen čerpadlem, snímač hladiny</t>
  </si>
  <si>
    <t>440875972</t>
  </si>
  <si>
    <t>vrt do hloubky 4,5 m s ocelovou výpažnicí, čerpadlo s snímačem hladiny, montážní materiál</t>
  </si>
  <si>
    <t xml:space="preserve">pro snížení hladiny podzemní vody nádrže R2 - 7 ks,  nbádrže R3 - 3 ks</t>
  </si>
  <si>
    <t>7+3</t>
  </si>
  <si>
    <t>50</t>
  </si>
  <si>
    <t>předb.cena21</t>
  </si>
  <si>
    <t>demontáž vrtu pro odvodnění včetně zajílování</t>
  </si>
  <si>
    <t>360765449</t>
  </si>
  <si>
    <t>51</t>
  </si>
  <si>
    <t>předb.cena3</t>
  </si>
  <si>
    <t>Štěpkování pařezů průměru kmene do 500 mm</t>
  </si>
  <si>
    <t>-140598414</t>
  </si>
  <si>
    <t>52</t>
  </si>
  <si>
    <t>předb.cena4</t>
  </si>
  <si>
    <t>Štěpkování pařezů průměru kmene do 700 mm</t>
  </si>
  <si>
    <t>-879385489</t>
  </si>
  <si>
    <t>53</t>
  </si>
  <si>
    <t>předb.cena5</t>
  </si>
  <si>
    <t>Štěpkování pařezů průměru kmene do 900 mm</t>
  </si>
  <si>
    <t>1009657615</t>
  </si>
  <si>
    <t>R3</t>
  </si>
  <si>
    <t>54</t>
  </si>
  <si>
    <t>předb.cena6</t>
  </si>
  <si>
    <t>-1056955301</t>
  </si>
  <si>
    <t>vrtání do hloubky 4,5 m, R2 - 7 ks, R3 - 3 ks</t>
  </si>
  <si>
    <t>ocelová výpažnice perforovaná 194 x 6,3 mm délky 5 m</t>
  </si>
  <si>
    <t>čerpadlo včetně kabelu dl. 25 m, do 36 l/min</t>
  </si>
  <si>
    <t>snímač hladiny, dl. kabelu 10 m</t>
  </si>
  <si>
    <t>montážní materiál</t>
  </si>
  <si>
    <t>Zakládání</t>
  </si>
  <si>
    <t>55</t>
  </si>
  <si>
    <t>212755214</t>
  </si>
  <si>
    <t>Trativody bez lože z drenážních trubek plastových flexibilních D 100 mm</t>
  </si>
  <si>
    <t>-752057201</t>
  </si>
  <si>
    <t>https://podminky.urs.cz/item/CS_URS_2021_02/212755214</t>
  </si>
  <si>
    <t>InR vrstva "E" nádrž R2 a R3 patní kamenný drén s flexibilní trubkou DN100</t>
  </si>
  <si>
    <t>67+42</t>
  </si>
  <si>
    <t>Svislé a kompletní konstrukce</t>
  </si>
  <si>
    <t>56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</si>
  <si>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</si>
  <si>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</si>
  <si>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-169175581</t>
  </si>
  <si>
    <t>https://podminky.urs.cz/item/CS_URS_2021_02/321311116</t>
  </si>
  <si>
    <t>podkladní beton pod požerák nádrže R2 a R3 do vykopané jámy, vzorový výkres</t>
  </si>
  <si>
    <t>2,4*2,4*0,6*2</t>
  </si>
  <si>
    <t>obetonování požeráků R2 a R3, graficky spodní díl 3,27 m2 x 0,6 m, vrchní díl graficky 1,68 m2 x 0,65 m</t>
  </si>
  <si>
    <t>2*(3,27*0,6+1,68*0,65)</t>
  </si>
  <si>
    <t>podkladní beton pod propustek nádrže R2 a R3 do vykopané jámy</t>
  </si>
  <si>
    <t>2*1,8*0,2*(8,93+10,9)</t>
  </si>
  <si>
    <t>obetonování propustku R2 A r3, 0,544 m2 x (8,93m + 10,9m)</t>
  </si>
  <si>
    <t>0,544*(8,83+10,9)</t>
  </si>
  <si>
    <t>spodní díl žebra propustku R2 a R3, graficky 1,2 m2 x stř. dl. 3,0 m x 2ks, do vykopané jámy</t>
  </si>
  <si>
    <t>1,2*3*2</t>
  </si>
  <si>
    <t xml:space="preserve">horní díl žebra propustku R2 a R3, graficky stř. dl.  3,93 m2 x 0,81 m</t>
  </si>
  <si>
    <t>2*3,93*0,81</t>
  </si>
  <si>
    <t>57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</si>
  <si>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</si>
  <si>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</si>
  <si>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1635282256</t>
  </si>
  <si>
    <t>https://podminky.urs.cz/item/CS_URS_2021_02/321321116</t>
  </si>
  <si>
    <t>výustní čelo propustku nádrže R2, vzorový výkres</t>
  </si>
  <si>
    <t>3,45*1,65*0,5</t>
  </si>
  <si>
    <t>ŽB práh za propustkem R2, 3,6 m2 x 0,3m</t>
  </si>
  <si>
    <t>3,6*0,3</t>
  </si>
  <si>
    <t>odběrný práh na potoku, graficky 9,32 m2 x 0,4m</t>
  </si>
  <si>
    <t>9,32*0,4</t>
  </si>
  <si>
    <t>práh za odběrem 8,81 m2 x 0,4m</t>
  </si>
  <si>
    <t>8,81*0,4</t>
  </si>
  <si>
    <t>výust z nádrže R3 potok 2 ks práh 13,64 m2 x 0,4m</t>
  </si>
  <si>
    <t>2*13,64*0,4</t>
  </si>
  <si>
    <t>58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</si>
  <si>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</si>
  <si>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</si>
  <si>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-1799471820</t>
  </si>
  <si>
    <t>https://podminky.urs.cz/item/CS_URS_2021_02/321351010</t>
  </si>
  <si>
    <t>obetonování požeráku R2 a R3, vzorové výkresy</t>
  </si>
  <si>
    <t>2*(1,25*2*(1,7+2))</t>
  </si>
  <si>
    <t>propustek od požeráku R2 dl. 8,93 m a R3 dl. 10,9m</t>
  </si>
  <si>
    <t>2*0,86*(8,93+10,9)</t>
  </si>
  <si>
    <t>žebro na propustku horní díl R2 a R3</t>
  </si>
  <si>
    <t>(2*1,82*2,57+2*1,82*0,81)*2</t>
  </si>
  <si>
    <t>výust čela propustku z nádrže R2</t>
  </si>
  <si>
    <t>2*(3,45+0,5)*1,7</t>
  </si>
  <si>
    <t>práh za propustkem R2</t>
  </si>
  <si>
    <t>2*3,6+2*(1,08+1,5)*0,3</t>
  </si>
  <si>
    <t>práh odběru na potoku</t>
  </si>
  <si>
    <t>2*9,32+2*(2,1+1,31+0,2)*0,4</t>
  </si>
  <si>
    <t>2*8,81+2*(2,1+1,84)*0,4</t>
  </si>
  <si>
    <t>práh výust R3 do do potoka 2 ks</t>
  </si>
  <si>
    <t>2*(2*13,64+2*(2,7+3,07)*0,4)</t>
  </si>
  <si>
    <t>59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</si>
  <si>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</si>
  <si>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</si>
  <si>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-413447926</t>
  </si>
  <si>
    <t>https://podminky.urs.cz/item/CS_URS_2021_02/321352010</t>
  </si>
  <si>
    <t>60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</si>
  <si>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</si>
  <si>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</si>
  <si>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-668598854</t>
  </si>
  <si>
    <t>https://podminky.urs.cz/item/CS_URS_2021_02/321368211</t>
  </si>
  <si>
    <t>výkres D.1.2-4 Situace, D1.9-11 Vzorové výkresy</t>
  </si>
  <si>
    <t>práh u trubního propustku práh:</t>
  </si>
  <si>
    <t>KM 3,114 - 2 kusy x 11,32 m2</t>
  </si>
  <si>
    <t>_2*11,32</t>
  </si>
  <si>
    <t>KM 3,804 - 2 kusy x 11,32 m2</t>
  </si>
  <si>
    <t>KM 4,714 - 2 kusy x 10,38 m2</t>
  </si>
  <si>
    <t>_2*10,38</t>
  </si>
  <si>
    <t>KM 5,001 - 2 kusy x 10,38 m2</t>
  </si>
  <si>
    <t>práh u balvanitého skluzu:</t>
  </si>
  <si>
    <t>KM 5,146 - 5,436 celkem:</t>
  </si>
  <si>
    <t>3 kusů x 6,45 m2 + 2ks x 6,04 m2</t>
  </si>
  <si>
    <t>_3*6,45+2*6,04</t>
  </si>
  <si>
    <t>prahy na soutoku:</t>
  </si>
  <si>
    <t xml:space="preserve">KM 4,339,  2 ks x  9,63 m2 , na přítoku MP7 je dlažba až k čelu TP DN1000</t>
  </si>
  <si>
    <t>_2*9,63</t>
  </si>
  <si>
    <t xml:space="preserve">Km 4,720, 2 ks prahu jsou součástí TP DN1000, 1 ks na přítoku ZM34,  7,3 m2</t>
  </si>
  <si>
    <t>_7,3</t>
  </si>
  <si>
    <t>výust čelo propustku R2 - 15,3 m2, římsa - 5,4 m2, celkem 20,7 m2</t>
  </si>
  <si>
    <t>práh za výust čelemk R2, 2 x 3,6 m2 + obvod 9,36 m x 0,3m, celk. 10,1 m2</t>
  </si>
  <si>
    <t>práh odběrného objektu 2 x 9,32 m2 + obv. 17,93 m x 0,4 m, celk. 25,8 m2</t>
  </si>
  <si>
    <t>_2 x 8,81 m2 + 17,68 m x 0,4m celk. 24,7 m2</t>
  </si>
  <si>
    <t xml:space="preserve">práh výust R3  potok, 2 ks x (2 x 13,64 m2 + obv. 21,43 m x 0,4m), celk. 71,7 m2</t>
  </si>
  <si>
    <t>Celkem plocha výztuže KARI síť 8/100 x 8/100 ... 153 m2 + 20% prostřih x 7,9 kg/m2</t>
  </si>
  <si>
    <t>153*1,2*7,9/1000</t>
  </si>
  <si>
    <t>61</t>
  </si>
  <si>
    <t>326215122</t>
  </si>
  <si>
    <t>Zdivo hradících konstrukcí z lomového kamene štípaného nebo ručně vybíraného na maltu včetně spárování z nepravidelných kamenů objemu 1 kusu kamene přes 0,02 m3</t>
  </si>
  <si>
    <t>-598080318</t>
  </si>
  <si>
    <t>https://podminky.urs.cz/item/CS_URS_2021_02/326215122</t>
  </si>
  <si>
    <t>přechodové zdivo vlevo a vpravo u požeráku R2 ve sklonu 5 : 1 až 1 : 1,5 na dl. 3 m, (1,99 m + 3,52 m) : 2 , tl. 0,5 m</t>
  </si>
  <si>
    <t>(1,99+3,52)/2*0,5*3*2</t>
  </si>
  <si>
    <t>přechodové zdivo vlevo a vpravo u požeráku R3 ve sklonu 5 : 1 až 1 : 1,5 na dl. 3 m, (2,2 m + 3,89m) : 2 , tl. 0,5 m</t>
  </si>
  <si>
    <t>(2,2+3,89)/2*0,5*3*2</t>
  </si>
  <si>
    <t>62</t>
  </si>
  <si>
    <t>předb.cena30</t>
  </si>
  <si>
    <t>železobetonový požerák, ocelový poklop, dřevěné dluže, česle, odtoková roura DN400</t>
  </si>
  <si>
    <t>-998358646</t>
  </si>
  <si>
    <t>požerák nádrže R2 a R3</t>
  </si>
  <si>
    <t>2,55+2,76</t>
  </si>
  <si>
    <t>Vodorovné konstrukce</t>
  </si>
  <si>
    <t>63</t>
  </si>
  <si>
    <t>451317121</t>
  </si>
  <si>
    <t>Podklad pod dlažbu z betonu prostého pro prostředí s mrazovými cykly tř. C 30/37 tl. do 100 mm</t>
  </si>
  <si>
    <t>6914875</t>
  </si>
  <si>
    <t>https://podminky.urs.cz/item/CS_URS_2021_02/451317121</t>
  </si>
  <si>
    <t>R2 odběrný objekt na potoce 5,78 m x 1,5m</t>
  </si>
  <si>
    <t>5,78*1,5</t>
  </si>
  <si>
    <t>R3 výust z nádrže do potoka 7,63m x 5,6m</t>
  </si>
  <si>
    <t>7,63*5,6</t>
  </si>
  <si>
    <t xml:space="preserve">soutok výusti R2 s OP4 (1,2m +0,6m) x2,7m  + (1m + 1,3m) x 1,2m + (0,4m + 1,2 m) x 1m </t>
  </si>
  <si>
    <t>(1,2+0,6)*2,7+(1+1,3)*1,2+(0,4+1,2)*1</t>
  </si>
  <si>
    <t>výust do nádrže R2 potrubí DN250, dno 1,24 m2 + svahy dl. celk. 8,7m x 2,34m</t>
  </si>
  <si>
    <t>1,24+8,7*2,34</t>
  </si>
  <si>
    <t>64</t>
  </si>
  <si>
    <t>451317122</t>
  </si>
  <si>
    <t>Podklad pod dlažbu z betonu prostého pro prostředí s mrazovými cykly tř. C 30/37 tl. přes 100 do 150 mm</t>
  </si>
  <si>
    <t>852300071</t>
  </si>
  <si>
    <t>https://podminky.urs.cz/item/CS_URS_2021_02/451317122</t>
  </si>
  <si>
    <t>dlažba před požerákem R2 aa R3, 2,4 m x 2,0 m, 2 ks</t>
  </si>
  <si>
    <t>2*2,4*3</t>
  </si>
  <si>
    <t>65</t>
  </si>
  <si>
    <t>451571212</t>
  </si>
  <si>
    <t>Lože pod dlažby z kameniva těženého hrubého, tl. vrstvy přes 100 do 150 mm</t>
  </si>
  <si>
    <t>-727056612</t>
  </si>
  <si>
    <t>https://podminky.urs.cz/item/CS_URS_2021_02/451571212</t>
  </si>
  <si>
    <t>lože pod dlažbu před požerákem R2 a R3, tl. 300 mm, 2,4m x 3,0 m</t>
  </si>
  <si>
    <t>2*2*2,4*3</t>
  </si>
  <si>
    <t>66</t>
  </si>
  <si>
    <t>451573111</t>
  </si>
  <si>
    <t>Lože pod potrubí, stoky a drobné objekty v otevřeném výkopu z písku a štěrkopísku do 63 mm</t>
  </si>
  <si>
    <t>1164965501</t>
  </si>
  <si>
    <t>https://podminky.urs.cz/item/CS_URS_2021_02/451573111</t>
  </si>
  <si>
    <t>lože pro potrubí od hráze R3 po výust do potoka, dl. 25,7 m - 10,9 m = 14,8m, šířka 1,4m, tl. 0,1m</t>
  </si>
  <si>
    <t>1,4*14,8*0,1</t>
  </si>
  <si>
    <t>lože pro potrubí DN250 - nápust R2 dl. 50,2m, R3 dl. 71,8m</t>
  </si>
  <si>
    <t>1,4*0,1*(50,2+71,8)</t>
  </si>
  <si>
    <t>67</t>
  </si>
  <si>
    <t>457532111</t>
  </si>
  <si>
    <t>Filtrační vrstvy jakékoliv tloušťky a sklonu z hrubého drceného kameniva se zhutněním do 10 pojezdů/m3, frakce od 4-8 do 22-32 mm</t>
  </si>
  <si>
    <t>-510211566</t>
  </si>
  <si>
    <t>https://podminky.urs.cz/item/CS_URS_2021_02/457532111</t>
  </si>
  <si>
    <t>InR vrstva "D" nádrž R2 a R3 návodní opevnění</t>
  </si>
  <si>
    <t>68+46</t>
  </si>
  <si>
    <t>InR vrstva "D" nádrž R2 a R3 patní drén</t>
  </si>
  <si>
    <t>23+14</t>
  </si>
  <si>
    <t>68</t>
  </si>
  <si>
    <t>461211711</t>
  </si>
  <si>
    <t>Patka z lomového kamene lomařsky upraveného pro dlažbu zděná na sucho bez výplně spár</t>
  </si>
  <si>
    <t>-838682557</t>
  </si>
  <si>
    <t>https://podminky.urs.cz/item/CS_URS_2021_02/461211711</t>
  </si>
  <si>
    <t>patka zdiva u požeráku R2 a R3, vlevo a vpravo, dl. 3 m, 0,8m x 0,6m</t>
  </si>
  <si>
    <t>2*2*0,8*0,6*3</t>
  </si>
  <si>
    <t>pokračující patka u požeráku R2 a R3 dl. 3m, 0,6 m x 0,5 m</t>
  </si>
  <si>
    <t>2*2*0,6*0,5</t>
  </si>
  <si>
    <t>pokračující patka u požeráku R2 a R3 dl. 3m, 0,6 m x 0,4 m</t>
  </si>
  <si>
    <t>2*2*0,6*0,4</t>
  </si>
  <si>
    <t>69</t>
  </si>
  <si>
    <t>462511270</t>
  </si>
  <si>
    <t>Zához z lomového kamene neupraveného záhozového bez proštěrkování z terénu, hmotnosti jednotlivých kamenů do 200 kg</t>
  </si>
  <si>
    <t>-300986643</t>
  </si>
  <si>
    <t>https://podminky.urs.cz/item/CS_URS_2021_02/462511270</t>
  </si>
  <si>
    <t>InR vrstva "E" nádrž R2 a R3 patní kamenný drén</t>
  </si>
  <si>
    <t>40+23</t>
  </si>
  <si>
    <t>70</t>
  </si>
  <si>
    <t>464531112</t>
  </si>
  <si>
    <t>Pohoz dna nebo svahů jakékoliv tloušťky z hrubého drceného kameniva, z terénu, frakce 63 - 125 mm</t>
  </si>
  <si>
    <t>581803048</t>
  </si>
  <si>
    <t>https://podminky.urs.cz/item/CS_URS_2021_02/464531112</t>
  </si>
  <si>
    <t>InR vrstva "C" nádrže R2 a R3</t>
  </si>
  <si>
    <t>112+62</t>
  </si>
  <si>
    <t>71</t>
  </si>
  <si>
    <t>465511111</t>
  </si>
  <si>
    <t>Dlažba z lomového kamene upraveného vodorovná nebo plocha ve sklonu do 1:2 s dodáním hmot na sucho, bez výplně spár v ploše do 20 m2, tl. 200 mm</t>
  </si>
  <si>
    <t>-1414145349</t>
  </si>
  <si>
    <t>https://podminky.urs.cz/item/CS_URS_2021_02/465511111</t>
  </si>
  <si>
    <t xml:space="preserve">dlažba vlevo a vpravo u požeráku R2 ve sklonu 1 : 1,5 až 1 : 3 na dl. 3 m, (3,52 m + 6,17m) : 2 </t>
  </si>
  <si>
    <t>(1,99+3,52)/2*3*2</t>
  </si>
  <si>
    <t>dlažba vlevo a vpravo u požeráku R3 ve sklonu 1 : 1,5 až 1 : 3 na dl. 3 m, (3,89 m + 6,83m) : 2</t>
  </si>
  <si>
    <t>(3,89+6,83)/2*3*2</t>
  </si>
  <si>
    <t>72</t>
  </si>
  <si>
    <t>465511124</t>
  </si>
  <si>
    <t>Dlažba z lomového kamene upraveného vodorovná nebo plocha ve sklonu do 1:2 s dodáním hmot na sucho, bez výplně spár v ploše přes 20 m2, tl. 400 mm</t>
  </si>
  <si>
    <t>157507623</t>
  </si>
  <si>
    <t>https://podminky.urs.cz/item/CS_URS_2021_02/465511124</t>
  </si>
  <si>
    <t>R2 odběrný objekt na potoce 5,78 m x (1,5m + 3 m + 1,5 m)</t>
  </si>
  <si>
    <t>5,78*(1,5+3+1,5)</t>
  </si>
  <si>
    <t>R3 výust z nádrže do potoka 7,63m x (5,6m + 3m + 2,5m)</t>
  </si>
  <si>
    <t>7,63*(5,6+3+2,5)</t>
  </si>
  <si>
    <t>73</t>
  </si>
  <si>
    <t>465511522</t>
  </si>
  <si>
    <t>Dlažba z lomového kamene upraveného vodorovná nebo plocha ve sklonu do 1:2 s dodáním hmot do cementové malty, s vyplněním spár a s vyspárováním cementovou maltou v ploše přes 20 m2, tl. 250 mm</t>
  </si>
  <si>
    <t>1955069248</t>
  </si>
  <si>
    <t>https://podminky.urs.cz/item/CS_URS_2021_02/465511522</t>
  </si>
  <si>
    <t>74</t>
  </si>
  <si>
    <t>465513127</t>
  </si>
  <si>
    <t>Dlažba z lomového kamene lomařsky upraveného na cementovou maltu, s vyspárováním cementovou maltou, tl. kamene 200 mm</t>
  </si>
  <si>
    <t>-2026895412</t>
  </si>
  <si>
    <t>https://podminky.urs.cz/item/CS_URS_2021_02/465513127</t>
  </si>
  <si>
    <t>Komunikace pozemní</t>
  </si>
  <si>
    <t>75</t>
  </si>
  <si>
    <t>564861111</t>
  </si>
  <si>
    <t>Podklad ze štěrkodrti ŠD s rozprostřením a zhutněním, po zhutnění tl. 200 mm</t>
  </si>
  <si>
    <t>-1241443263</t>
  </si>
  <si>
    <t>https://podminky.urs.cz/item/CS_URS_2021_02/564861111</t>
  </si>
  <si>
    <t>Podklad z ŠD pod silniční panely pro přejezd těžké techniky propustek toku Olešná 4m x 8m</t>
  </si>
  <si>
    <t>přejezd přes vodovod DN50 u nádrže R2 4m x 4m</t>
  </si>
  <si>
    <t>přejezd přes telekomunikační kabel u nádrže R2 4m x 4m</t>
  </si>
  <si>
    <t>přejezd přes vodovod DN50 u nádrže R3 4m x 4m</t>
  </si>
  <si>
    <t>4*8+4*4+4*4+4*4</t>
  </si>
  <si>
    <t>76</t>
  </si>
  <si>
    <t>584121108</t>
  </si>
  <si>
    <t>Osazení silničních dílců ze železového betonu s podkladem z kameniva těženého do tl. 40 mm jakéhokoliv druhu a velikosti, na plochu jednotlivě do 15 m2</t>
  </si>
  <si>
    <t>336980180</t>
  </si>
  <si>
    <t>https://podminky.urs.cz/item/CS_URS_2021_02/584121108</t>
  </si>
  <si>
    <t>77</t>
  </si>
  <si>
    <t>59381338</t>
  </si>
  <si>
    <t>panel silniční 3,00x2,00x0,215m</t>
  </si>
  <si>
    <t>802811973</t>
  </si>
  <si>
    <t>položka osazení panelů</t>
  </si>
  <si>
    <t>2*2*4</t>
  </si>
  <si>
    <t>Trubní vedení</t>
  </si>
  <si>
    <t>78</t>
  </si>
  <si>
    <t>871365241</t>
  </si>
  <si>
    <t>Kanalizační potrubí z tvrdého PVC v otevřeném výkopu ve sklonu do 20 %, hladkého plnostěnného vícevrstvého, tuhost třídy SN 12 DN 250</t>
  </si>
  <si>
    <t>-433432461</t>
  </si>
  <si>
    <t>https://podminky.urs.cz/item/CS_URS_2021_02/871365241</t>
  </si>
  <si>
    <t>nápustné potrubí R2 dl. 50,2m, R3 dl. 71,8m, ztratné 9,3%</t>
  </si>
  <si>
    <t>(50,2+71,8)*1,093</t>
  </si>
  <si>
    <t>79</t>
  </si>
  <si>
    <t>871395241</t>
  </si>
  <si>
    <t>Kanalizační potrubí z tvrdého PVC v otevřeném výkopu ve sklonu do 20 %, hladkého plnostěnného vícevrstvého, tuhost třídy SN 12 DN 400</t>
  </si>
  <si>
    <t>861330750</t>
  </si>
  <si>
    <t>https://podminky.urs.cz/item/CS_URS_2021_02/871395241</t>
  </si>
  <si>
    <t>propustek hráze R2, dl. 9,73 m, hráze R3 dl. 25,7m, ztratné 9,3%</t>
  </si>
  <si>
    <t>(9,73+25,7)*1,093</t>
  </si>
  <si>
    <t>80</t>
  </si>
  <si>
    <t>877360410</t>
  </si>
  <si>
    <t>Montáž tvarovek na kanalizačním plastovém potrubí z polypropylenu PP korugovaného nebo žebrovaného kolen DN 250</t>
  </si>
  <si>
    <t>1005864297</t>
  </si>
  <si>
    <t>https://podminky.urs.cz/item/CS_URS_2021_02/877360410</t>
  </si>
  <si>
    <t>OPR2 30 st.</t>
  </si>
  <si>
    <t>OPR3 15, 30 a 87 st.</t>
  </si>
  <si>
    <t>1+3</t>
  </si>
  <si>
    <t>81</t>
  </si>
  <si>
    <t>28617322</t>
  </si>
  <si>
    <t>koleno kanalizace PP KG DN 250x15°</t>
  </si>
  <si>
    <t>2103950000</t>
  </si>
  <si>
    <t>82</t>
  </si>
  <si>
    <t>28617331</t>
  </si>
  <si>
    <t>koleno kanalizace PP KG DN 250x30°</t>
  </si>
  <si>
    <t>1382535426</t>
  </si>
  <si>
    <t>83</t>
  </si>
  <si>
    <t>28617348</t>
  </si>
  <si>
    <t>koleno kanalizace PP KG DN 250x90°</t>
  </si>
  <si>
    <t>-758421361</t>
  </si>
  <si>
    <t>84</t>
  </si>
  <si>
    <t>877395121</t>
  </si>
  <si>
    <t>Výřez a montáž odbočné tvarovky na potrubí z trub z tvrdého PVC DN 400</t>
  </si>
  <si>
    <t>-1040727446</t>
  </si>
  <si>
    <t>https://podminky.urs.cz/item/CS_URS_2021_02/877395121</t>
  </si>
  <si>
    <t>pro zaústění stávajícího drénu DN160 na OPR3 KM0,084 84</t>
  </si>
  <si>
    <t>pro zaústění flexibilního drénu na OPR3 ŠK3</t>
  </si>
  <si>
    <t>85</t>
  </si>
  <si>
    <t>894812321</t>
  </si>
  <si>
    <t>Revizní a čistící šachta z polypropylenu PP pro hladké trouby DN 600 šachtové dno (DN šachty / DN trubního vedení) DN 600/250 průtočné</t>
  </si>
  <si>
    <t>-1977552300</t>
  </si>
  <si>
    <t>https://podminky.urs.cz/item/CS_URS_2021_02/894812321</t>
  </si>
  <si>
    <t>OPR3 ŠK1 600/250</t>
  </si>
  <si>
    <t>86</t>
  </si>
  <si>
    <t>894812329</t>
  </si>
  <si>
    <t>Revizní a čistící šachta z polypropylenu PP pro hladké trouby DN 600 šachtové dno (DN šachty / DN trubního vedení) DN 600/400 průtočné</t>
  </si>
  <si>
    <t>-1059967355</t>
  </si>
  <si>
    <t>https://podminky.urs.cz/item/CS_URS_2021_02/894812329</t>
  </si>
  <si>
    <t>OPR3 ŠK3</t>
  </si>
  <si>
    <t>87</t>
  </si>
  <si>
    <t>894812332</t>
  </si>
  <si>
    <t>Revizní a čistící šachta z polypropylenu PP pro hladké trouby DN 600 roura šachtová korugovaná, světlé hloubky 2 000 mm</t>
  </si>
  <si>
    <t>-764099402</t>
  </si>
  <si>
    <t>https://podminky.urs.cz/item/CS_URS_2021_02/894812332</t>
  </si>
  <si>
    <t>pro ŠK1 a 3</t>
  </si>
  <si>
    <t>1+1</t>
  </si>
  <si>
    <t>88</t>
  </si>
  <si>
    <t>894812339</t>
  </si>
  <si>
    <t>Revizní a čistící šachta z polypropylenu PP pro hladké trouby DN 600 Příplatek k cenám 2331 - 2334 za uříznutí šachtové roury</t>
  </si>
  <si>
    <t>-1744677379</t>
  </si>
  <si>
    <t>https://podminky.urs.cz/item/CS_URS_2021_02/894812339</t>
  </si>
  <si>
    <t>89</t>
  </si>
  <si>
    <t>894812354</t>
  </si>
  <si>
    <t>Revizní a čistící šachta z polypropylenu PP pro hladké trouby DN 600 poklop (mříž) litinový pro třídu zatížení A15 s plastovým konusem</t>
  </si>
  <si>
    <t>1613677975</t>
  </si>
  <si>
    <t>https://podminky.urs.cz/item/CS_URS_2021_02/894812354</t>
  </si>
  <si>
    <t>90</t>
  </si>
  <si>
    <t>899914111</t>
  </si>
  <si>
    <t>Montáž ocelové chráničky v otevřeném výkopu vnějšího průměru D 159 x 10 mm</t>
  </si>
  <si>
    <t>403655666</t>
  </si>
  <si>
    <t>https://podminky.urs.cz/item/CS_URS_2022_01/899914111</t>
  </si>
  <si>
    <t>91</t>
  </si>
  <si>
    <t>55283924</t>
  </si>
  <si>
    <t>trubka ocelová bezešvá hladká jakost 11 353 159x8,0mm</t>
  </si>
  <si>
    <t>-636191938</t>
  </si>
  <si>
    <t>92</t>
  </si>
  <si>
    <t>předb.cena40</t>
  </si>
  <si>
    <t>montáž ocelových česlí 0,6 x 0,15 m, žárově zinkováno, spojovací materiál</t>
  </si>
  <si>
    <t>-1027344697</t>
  </si>
  <si>
    <t>česle na vtoku do potrubí DN250 odběrného objektu pro R2 a R3, výkres odběrný objekt D.4.15</t>
  </si>
  <si>
    <t>ocelové prvky žárově zinkovány, 4 ks tyč dl. 0,4 m zabetonovány před vtok do DN250, 4 ks šroub + matka M12 pro připojení česlí</t>
  </si>
  <si>
    <t>Ostatní konstrukce a práce, bourání</t>
  </si>
  <si>
    <t>93</t>
  </si>
  <si>
    <t>919521140</t>
  </si>
  <si>
    <t>Zřízení silničního propustku z trub betonových nebo železobetonových DN 600 mm</t>
  </si>
  <si>
    <t>1801184460</t>
  </si>
  <si>
    <t>https://podminky.urs.cz/item/CS_URS_2021_02/919521140</t>
  </si>
  <si>
    <t>2x propustek DN600 pro převedení vody toku Olešná</t>
  </si>
  <si>
    <t>2*5</t>
  </si>
  <si>
    <t>94</t>
  </si>
  <si>
    <t>PFB.1020301</t>
  </si>
  <si>
    <t>Trouba hrdlová železobetonová TZH-Q 60/250</t>
  </si>
  <si>
    <t>-430401023</t>
  </si>
  <si>
    <t>95</t>
  </si>
  <si>
    <t>936501111</t>
  </si>
  <si>
    <t>Limnigrafická lať osazená v jakémkoliv sklonu</t>
  </si>
  <si>
    <t>-586925510</t>
  </si>
  <si>
    <t>https://podminky.urs.cz/item/CS_URS_2021_02/936501111</t>
  </si>
  <si>
    <t>pro požerák R2 - 1,95 m, pro požerák R3 - 2,16 m, odběrný objekt na potoce - 1,3 m</t>
  </si>
  <si>
    <t>1,95+2,16+1,3</t>
  </si>
  <si>
    <t>96</t>
  </si>
  <si>
    <t>966008113</t>
  </si>
  <si>
    <t>Bourání trubního propustku s odklizením a uložením vybouraného materiálu na skládku na vzdálenost do 3 m nebo s naložením na dopravní prostředek z trub DN přes 500 do 800 mm</t>
  </si>
  <si>
    <t>-1103196364</t>
  </si>
  <si>
    <t>https://podminky.urs.cz/item/CS_URS_2021_02/966008113</t>
  </si>
  <si>
    <t>97</t>
  </si>
  <si>
    <t>předb.cena25</t>
  </si>
  <si>
    <t>Osazení kabelového žlabu TK1 včetně krytu do písku s obsypem a výstražná fólie</t>
  </si>
  <si>
    <t>1084629114</t>
  </si>
  <si>
    <t>Chránička pro OPR2 KM 0,115 96 podzemní kabel nn dl. 11 m a KM 0,123 45 sdělovací kabel dl. 9m</t>
  </si>
  <si>
    <t>11+9</t>
  </si>
  <si>
    <t>997</t>
  </si>
  <si>
    <t>Přesun sutě</t>
  </si>
  <si>
    <t>98</t>
  </si>
  <si>
    <t>997221571</t>
  </si>
  <si>
    <t>Vodorovná doprava vybouraných hmot bez naložení, ale se složením a s hrubým urovnáním na vzdálenost do 1 km</t>
  </si>
  <si>
    <t>-1860526610</t>
  </si>
  <si>
    <t>https://podminky.urs.cz/item/CS_URS_2021_02/997221571</t>
  </si>
  <si>
    <t>99</t>
  </si>
  <si>
    <t>998321011</t>
  </si>
  <si>
    <t>Přesun hmot pro objekty hráze přehradní zemní a kamenité dopravní vzdálenost do 500 m</t>
  </si>
  <si>
    <t>1423551105</t>
  </si>
  <si>
    <t>https://podminky.urs.cz/item/CS_URS_2021_02/998321011</t>
  </si>
  <si>
    <t>100</t>
  </si>
  <si>
    <t>998321094</t>
  </si>
  <si>
    <t>Přesun hmot pro objekty hráze přehradní zemní a kamenité Příplatek k ceně za zvětšený přesun přes vymezenou největší dopravní vzdálenost do 5 000 m</t>
  </si>
  <si>
    <t>-536175490</t>
  </si>
  <si>
    <t>https://podminky.urs.cz/item/CS_URS_2021_02/998321094</t>
  </si>
  <si>
    <t>VRN</t>
  </si>
  <si>
    <t>Vedlejší rozpočtové náklady</t>
  </si>
  <si>
    <t>VRN1</t>
  </si>
  <si>
    <t>Průzkumné, geodetické a projektové práce</t>
  </si>
  <si>
    <t>101</t>
  </si>
  <si>
    <t>011103000</t>
  </si>
  <si>
    <t>Geologický průzkum bez rozlišení</t>
  </si>
  <si>
    <t>1024</t>
  </si>
  <si>
    <t>-1005021762</t>
  </si>
  <si>
    <t>https://podminky.urs.cz/item/CS_URS_2021_02/011103000</t>
  </si>
  <si>
    <t>102</t>
  </si>
  <si>
    <t>011314000</t>
  </si>
  <si>
    <t>Archeologický dohled</t>
  </si>
  <si>
    <t>kpl.</t>
  </si>
  <si>
    <t>-135477437</t>
  </si>
  <si>
    <t>https://podminky.urs.cz/item/CS_URS_2021_02/011314000</t>
  </si>
  <si>
    <t>Zřízení archeologického dohledu</t>
  </si>
  <si>
    <t>103</t>
  </si>
  <si>
    <t>012103000</t>
  </si>
  <si>
    <t>Geodetické práce před výstavbou</t>
  </si>
  <si>
    <t>-1158285258</t>
  </si>
  <si>
    <t>https://podminky.urs.cz/item/CS_URS_2021_02/012103000</t>
  </si>
  <si>
    <t>Geodetické práce před zahájením stavby</t>
  </si>
  <si>
    <t>104</t>
  </si>
  <si>
    <t>012203000</t>
  </si>
  <si>
    <t>Geodetické práce při provádění stavby</t>
  </si>
  <si>
    <t>-1542601428</t>
  </si>
  <si>
    <t>https://podminky.urs.cz/item/CS_URS_2021_02/012203000</t>
  </si>
  <si>
    <t>Geodetické práce v průběhu stavby</t>
  </si>
  <si>
    <t>105</t>
  </si>
  <si>
    <t>012303000</t>
  </si>
  <si>
    <t>Geodetické práce po výstavbě</t>
  </si>
  <si>
    <t>-1010256823</t>
  </si>
  <si>
    <t>https://podminky.urs.cz/item/CS_URS_2021_02/012303000</t>
  </si>
  <si>
    <t>Geodetické práce po ukončení stavby</t>
  </si>
  <si>
    <t>106</t>
  </si>
  <si>
    <t>013254000</t>
  </si>
  <si>
    <t>Dokumentace skutečného provedení stavby</t>
  </si>
  <si>
    <t>-396273885</t>
  </si>
  <si>
    <t>https://podminky.urs.cz/item/CS_URS_2021_02/013254000</t>
  </si>
  <si>
    <t>Zpracování a předání dokumentace skutečného provedení stavby (3 tištěné paré + 1 v elektr. podobě), zaměření skutečného provedení, (3+1), fotodokument</t>
  </si>
  <si>
    <t>VRN3</t>
  </si>
  <si>
    <t>Zařízení staveniště</t>
  </si>
  <si>
    <t>107</t>
  </si>
  <si>
    <t>030001000.1</t>
  </si>
  <si>
    <t>-1740035992</t>
  </si>
  <si>
    <t>https://podminky.urs.cz/item/CS_URS_2021_02/030001000.1</t>
  </si>
  <si>
    <t>Zajištění a zabezpečení staveniště, zřízení a likvidace zařízení staveniště, včetně případných přípojek, přístupů, deponií a podobně</t>
  </si>
  <si>
    <t>108</t>
  </si>
  <si>
    <t>032803000</t>
  </si>
  <si>
    <t>Ostatní vybavení staveniště</t>
  </si>
  <si>
    <t>896937874</t>
  </si>
  <si>
    <t>https://podminky.urs.cz/item/CS_URS_2021_02/032803000</t>
  </si>
  <si>
    <t>Zajištění umístění štítků o povolení stavby</t>
  </si>
  <si>
    <t>VRN4</t>
  </si>
  <si>
    <t>Inženýrská činnost</t>
  </si>
  <si>
    <t>109</t>
  </si>
  <si>
    <t>043203000</t>
  </si>
  <si>
    <t>Měření, monitoring, rozbory bez rozlišení</t>
  </si>
  <si>
    <t>-1762848372</t>
  </si>
  <si>
    <t>https://podminky.urs.cz/item/CS_URS_2021_02/043203000</t>
  </si>
  <si>
    <t>Zhotovení rozboru zeminy ukládané na skládku, včetně akreditovaného odběru</t>
  </si>
  <si>
    <t>110</t>
  </si>
  <si>
    <t>049103000</t>
  </si>
  <si>
    <t>Náklady vzniklé v souvislosti s realizací stavby</t>
  </si>
  <si>
    <t>525833197</t>
  </si>
  <si>
    <t>https://podminky.urs.cz/item/CS_URS_2021_02/049103000</t>
  </si>
  <si>
    <t>Zajištění případného zvláštního užívání komunikace vč. zajištění rozhodnutí, poplatku, dodání a instalace dopravního značení</t>
  </si>
  <si>
    <t>111</t>
  </si>
  <si>
    <t>049303000</t>
  </si>
  <si>
    <t>Náklady vzniklé v souvislosti s předáním stavby</t>
  </si>
  <si>
    <t>1416037959</t>
  </si>
  <si>
    <t>https://podminky.urs.cz/item/CS_URS_2021_02/049303000</t>
  </si>
  <si>
    <t>Protokolární předání dotčených pozemků a komunikací, uvedení do původního stavu, zpět jejich vlastníkům</t>
  </si>
  <si>
    <t>VRN7</t>
  </si>
  <si>
    <t>Provozní vlivy</t>
  </si>
  <si>
    <t>112</t>
  </si>
  <si>
    <t>075002000.1</t>
  </si>
  <si>
    <t>Ochranná pásma</t>
  </si>
  <si>
    <t>-901168917</t>
  </si>
  <si>
    <t>https://podminky.urs.cz/item/CS_URS_2021_02/075002000.1</t>
  </si>
  <si>
    <t>VRN9</t>
  </si>
  <si>
    <t>Ostatní náklady</t>
  </si>
  <si>
    <t>113</t>
  </si>
  <si>
    <t>091504000.1</t>
  </si>
  <si>
    <t>Náklady související s publikační činností</t>
  </si>
  <si>
    <t>-1972283188</t>
  </si>
  <si>
    <t>https://podminky.urs.cz/item/CS_URS_2021_02/091504000.1</t>
  </si>
  <si>
    <t>Dodávka a montáž prezentační tabule - rozměr 210 x 220 cm, voděodolný materiál s životností minimálně 5 let</t>
  </si>
  <si>
    <t>např. PVC deska, potisk, instalace na ocelový pozinkovaný rám s příčným ztužením, 2 stojky z pozinkovaných I profilů</t>
  </si>
  <si>
    <t>s betonovým základem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</si>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</sst>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103202" TargetMode="External" /><Relationship Id="rId2" Type="http://schemas.openxmlformats.org/officeDocument/2006/relationships/hyperlink" Target="https://podminky.urs.cz/item/CS_URS_2021_01/184215112" TargetMode="External" /><Relationship Id="rId3" Type="http://schemas.openxmlformats.org/officeDocument/2006/relationships/hyperlink" Target="https://podminky.urs.cz/item/CS_URS_2021_01/184802613" TargetMode="External" /><Relationship Id="rId4" Type="http://schemas.openxmlformats.org/officeDocument/2006/relationships/hyperlink" Target="https://podminky.urs.cz/item/CS_URS_2021_01/184813133" TargetMode="External" /><Relationship Id="rId5" Type="http://schemas.openxmlformats.org/officeDocument/2006/relationships/hyperlink" Target="https://podminky.urs.cz/item/CS_URS_2021_01/184813134" TargetMode="External" /><Relationship Id="rId6" Type="http://schemas.openxmlformats.org/officeDocument/2006/relationships/hyperlink" Target="https://podminky.urs.cz/item/CS_URS_2021_01/185804312" TargetMode="External" /><Relationship Id="rId7" Type="http://schemas.openxmlformats.org/officeDocument/2006/relationships/hyperlink" Target="https://podminky.urs.cz/item/CS_URS_2021_02/998231311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103202" TargetMode="External" /><Relationship Id="rId2" Type="http://schemas.openxmlformats.org/officeDocument/2006/relationships/hyperlink" Target="https://podminky.urs.cz/item/CS_URS_2021_01/184215112" TargetMode="External" /><Relationship Id="rId3" Type="http://schemas.openxmlformats.org/officeDocument/2006/relationships/hyperlink" Target="https://podminky.urs.cz/item/CS_URS_2021_01/184802613" TargetMode="External" /><Relationship Id="rId4" Type="http://schemas.openxmlformats.org/officeDocument/2006/relationships/hyperlink" Target="https://podminky.urs.cz/item/CS_URS_2021_01/184813133" TargetMode="External" /><Relationship Id="rId5" Type="http://schemas.openxmlformats.org/officeDocument/2006/relationships/hyperlink" Target="https://podminky.urs.cz/item/CS_URS_2021_01/184813134" TargetMode="External" /><Relationship Id="rId6" Type="http://schemas.openxmlformats.org/officeDocument/2006/relationships/hyperlink" Target="https://podminky.urs.cz/item/CS_URS_2021_01/185804312" TargetMode="External" /><Relationship Id="rId7" Type="http://schemas.openxmlformats.org/officeDocument/2006/relationships/hyperlink" Target="https://podminky.urs.cz/item/CS_URS_2021_02/998231311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103202" TargetMode="External" /><Relationship Id="rId2" Type="http://schemas.openxmlformats.org/officeDocument/2006/relationships/hyperlink" Target="https://podminky.urs.cz/item/CS_URS_2021_01/184211315" TargetMode="External" /><Relationship Id="rId3" Type="http://schemas.openxmlformats.org/officeDocument/2006/relationships/hyperlink" Target="https://podminky.urs.cz/item/CS_URS_2021_01/184802613" TargetMode="External" /><Relationship Id="rId4" Type="http://schemas.openxmlformats.org/officeDocument/2006/relationships/hyperlink" Target="https://podminky.urs.cz/item/CS_URS_2021_01/184806111" TargetMode="External" /><Relationship Id="rId5" Type="http://schemas.openxmlformats.org/officeDocument/2006/relationships/hyperlink" Target="https://podminky.urs.cz/item/CS_URS_2021_01/184813133" TargetMode="External" /><Relationship Id="rId6" Type="http://schemas.openxmlformats.org/officeDocument/2006/relationships/hyperlink" Target="https://podminky.urs.cz/item/CS_URS_2021_01/184813134" TargetMode="External" /><Relationship Id="rId7" Type="http://schemas.openxmlformats.org/officeDocument/2006/relationships/hyperlink" Target="https://podminky.urs.cz/item/CS_URS_2021_02/998231311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103202" TargetMode="External" /><Relationship Id="rId2" Type="http://schemas.openxmlformats.org/officeDocument/2006/relationships/hyperlink" Target="https://podminky.urs.cz/item/CS_URS_2021_01/111103213" TargetMode="External" /><Relationship Id="rId3" Type="http://schemas.openxmlformats.org/officeDocument/2006/relationships/hyperlink" Target="https://podminky.urs.cz/item/CS_URS_2021_01/184211315" TargetMode="External" /><Relationship Id="rId4" Type="http://schemas.openxmlformats.org/officeDocument/2006/relationships/hyperlink" Target="https://podminky.urs.cz/item/CS_URS_2021_01/184215112" TargetMode="External" /><Relationship Id="rId5" Type="http://schemas.openxmlformats.org/officeDocument/2006/relationships/hyperlink" Target="https://podminky.urs.cz/item/CS_URS_2021_01/184813133" TargetMode="External" /><Relationship Id="rId6" Type="http://schemas.openxmlformats.org/officeDocument/2006/relationships/hyperlink" Target="https://podminky.urs.cz/item/CS_URS_2021_01/184813134" TargetMode="External" /><Relationship Id="rId7" Type="http://schemas.openxmlformats.org/officeDocument/2006/relationships/hyperlink" Target="https://podminky.urs.cz/item/CS_URS_2021_01/184911421" TargetMode="External" /><Relationship Id="rId8" Type="http://schemas.openxmlformats.org/officeDocument/2006/relationships/hyperlink" Target="https://podminky.urs.cz/item/CS_URS_2021_01/185804312" TargetMode="External" /><Relationship Id="rId9" Type="http://schemas.openxmlformats.org/officeDocument/2006/relationships/hyperlink" Target="https://podminky.urs.cz/item/CS_URS_2021_02/998231311" TargetMode="External" /><Relationship Id="rId1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151103" TargetMode="External" /><Relationship Id="rId2" Type="http://schemas.openxmlformats.org/officeDocument/2006/relationships/hyperlink" Target="https://podminky.urs.cz/item/CS_URS_2021_02/111151231" TargetMode="External" /><Relationship Id="rId3" Type="http://schemas.openxmlformats.org/officeDocument/2006/relationships/hyperlink" Target="https://podminky.urs.cz/item/CS_URS_2021_02/111151233" TargetMode="External" /><Relationship Id="rId4" Type="http://schemas.openxmlformats.org/officeDocument/2006/relationships/hyperlink" Target="https://podminky.urs.cz/item/CS_URS_2021_02/111211101" TargetMode="External" /><Relationship Id="rId5" Type="http://schemas.openxmlformats.org/officeDocument/2006/relationships/hyperlink" Target="https://podminky.urs.cz/item/CS_URS_2021_02/112101101" TargetMode="External" /><Relationship Id="rId6" Type="http://schemas.openxmlformats.org/officeDocument/2006/relationships/hyperlink" Target="https://podminky.urs.cz/item/CS_URS_2021_02/112101102" TargetMode="External" /><Relationship Id="rId7" Type="http://schemas.openxmlformats.org/officeDocument/2006/relationships/hyperlink" Target="https://podminky.urs.cz/item/CS_URS_2021_02/112101103" TargetMode="External" /><Relationship Id="rId8" Type="http://schemas.openxmlformats.org/officeDocument/2006/relationships/hyperlink" Target="https://podminky.urs.cz/item/CS_URS_2021_02/112101104" TargetMode="External" /><Relationship Id="rId9" Type="http://schemas.openxmlformats.org/officeDocument/2006/relationships/hyperlink" Target="https://podminky.urs.cz/item/CS_URS_2021_02/112155115" TargetMode="External" /><Relationship Id="rId10" Type="http://schemas.openxmlformats.org/officeDocument/2006/relationships/hyperlink" Target="https://podminky.urs.cz/item/CS_URS_2021_02/112155121" TargetMode="External" /><Relationship Id="rId11" Type="http://schemas.openxmlformats.org/officeDocument/2006/relationships/hyperlink" Target="https://podminky.urs.cz/item/CS_URS_2021_02/112155125" TargetMode="External" /><Relationship Id="rId12" Type="http://schemas.openxmlformats.org/officeDocument/2006/relationships/hyperlink" Target="https://podminky.urs.cz/item/CS_URS_2021_02/112155315" TargetMode="External" /><Relationship Id="rId13" Type="http://schemas.openxmlformats.org/officeDocument/2006/relationships/hyperlink" Target="https://podminky.urs.cz/item/CS_URS_2021_02/112201101" TargetMode="External" /><Relationship Id="rId14" Type="http://schemas.openxmlformats.org/officeDocument/2006/relationships/hyperlink" Target="https://podminky.urs.cz/item/CS_URS_2021_02/112201102" TargetMode="External" /><Relationship Id="rId15" Type="http://schemas.openxmlformats.org/officeDocument/2006/relationships/hyperlink" Target="https://podminky.urs.cz/item/CS_URS_2021_02/112201103" TargetMode="External" /><Relationship Id="rId16" Type="http://schemas.openxmlformats.org/officeDocument/2006/relationships/hyperlink" Target="https://podminky.urs.cz/item/CS_URS_2021_02/112201104" TargetMode="External" /><Relationship Id="rId17" Type="http://schemas.openxmlformats.org/officeDocument/2006/relationships/hyperlink" Target="https://podminky.urs.cz/item/CS_URS_2021_02/113107422" TargetMode="External" /><Relationship Id="rId18" Type="http://schemas.openxmlformats.org/officeDocument/2006/relationships/hyperlink" Target="https://podminky.urs.cz/item/CS_URS_2021_02/113151111" TargetMode="External" /><Relationship Id="rId19" Type="http://schemas.openxmlformats.org/officeDocument/2006/relationships/hyperlink" Target="https://podminky.urs.cz/item/CS_URS_2021_02/115001103" TargetMode="External" /><Relationship Id="rId20" Type="http://schemas.openxmlformats.org/officeDocument/2006/relationships/hyperlink" Target="https://podminky.urs.cz/item/CS_URS_2021_02/115101201" TargetMode="External" /><Relationship Id="rId21" Type="http://schemas.openxmlformats.org/officeDocument/2006/relationships/hyperlink" Target="https://podminky.urs.cz/item/CS_URS_2021_02/115101301" TargetMode="External" /><Relationship Id="rId22" Type="http://schemas.openxmlformats.org/officeDocument/2006/relationships/hyperlink" Target="https://podminky.urs.cz/item/CS_URS_2021_02/116951213" TargetMode="External" /><Relationship Id="rId23" Type="http://schemas.openxmlformats.org/officeDocument/2006/relationships/hyperlink" Target="https://podminky.urs.cz/item/CS_URS_2021_02/121151123" TargetMode="External" /><Relationship Id="rId24" Type="http://schemas.openxmlformats.org/officeDocument/2006/relationships/hyperlink" Target="https://podminky.urs.cz/item/CS_URS_2022_01/122211101" TargetMode="External" /><Relationship Id="rId25" Type="http://schemas.openxmlformats.org/officeDocument/2006/relationships/hyperlink" Target="https://podminky.urs.cz/item/CS_URS_2021_02/122251405" TargetMode="External" /><Relationship Id="rId26" Type="http://schemas.openxmlformats.org/officeDocument/2006/relationships/hyperlink" Target="https://podminky.urs.cz/item/CS_URS_2021_02/125253101" TargetMode="External" /><Relationship Id="rId27" Type="http://schemas.openxmlformats.org/officeDocument/2006/relationships/hyperlink" Target="https://podminky.urs.cz/item/CS_URS_2021_02/131251102" TargetMode="External" /><Relationship Id="rId28" Type="http://schemas.openxmlformats.org/officeDocument/2006/relationships/hyperlink" Target="https://podminky.urs.cz/item/CS_URS_2021_02/132251101" TargetMode="External" /><Relationship Id="rId29" Type="http://schemas.openxmlformats.org/officeDocument/2006/relationships/hyperlink" Target="https://podminky.urs.cz/item/CS_URS_2021_02/132254204" TargetMode="External" /><Relationship Id="rId30" Type="http://schemas.openxmlformats.org/officeDocument/2006/relationships/hyperlink" Target="https://podminky.urs.cz/item/CS_URS_2021_02/151101101" TargetMode="External" /><Relationship Id="rId31" Type="http://schemas.openxmlformats.org/officeDocument/2006/relationships/hyperlink" Target="https://podminky.urs.cz/item/CS_URS_2021_02/162201411" TargetMode="External" /><Relationship Id="rId32" Type="http://schemas.openxmlformats.org/officeDocument/2006/relationships/hyperlink" Target="https://podminky.urs.cz/item/CS_URS_2021_02/162201412" TargetMode="External" /><Relationship Id="rId33" Type="http://schemas.openxmlformats.org/officeDocument/2006/relationships/hyperlink" Target="https://podminky.urs.cz/item/CS_URS_2021_02/162201413" TargetMode="External" /><Relationship Id="rId34" Type="http://schemas.openxmlformats.org/officeDocument/2006/relationships/hyperlink" Target="https://podminky.urs.cz/item/CS_URS_2021_02/162201414" TargetMode="External" /><Relationship Id="rId35" Type="http://schemas.openxmlformats.org/officeDocument/2006/relationships/hyperlink" Target="https://podminky.urs.cz/item/CS_URS_2021_02/162351103" TargetMode="External" /><Relationship Id="rId36" Type="http://schemas.openxmlformats.org/officeDocument/2006/relationships/hyperlink" Target="https://podminky.urs.cz/item/CS_URS_2021_02/167151111" TargetMode="External" /><Relationship Id="rId37" Type="http://schemas.openxmlformats.org/officeDocument/2006/relationships/hyperlink" Target="https://podminky.urs.cz/item/CS_URS_2021_02/171251201" TargetMode="External" /><Relationship Id="rId38" Type="http://schemas.openxmlformats.org/officeDocument/2006/relationships/hyperlink" Target="https://podminky.urs.cz/item/CS_URS_2021_02/172153102" TargetMode="External" /><Relationship Id="rId39" Type="http://schemas.openxmlformats.org/officeDocument/2006/relationships/hyperlink" Target="https://podminky.urs.cz/item/CS_URS_2021_02/173153101" TargetMode="External" /><Relationship Id="rId40" Type="http://schemas.openxmlformats.org/officeDocument/2006/relationships/hyperlink" Target="https://podminky.urs.cz/item/CS_URS_2021_02/174151101" TargetMode="External" /><Relationship Id="rId41" Type="http://schemas.openxmlformats.org/officeDocument/2006/relationships/hyperlink" Target="https://podminky.urs.cz/item/CS_URS_2022_01/175111209" TargetMode="External" /><Relationship Id="rId42" Type="http://schemas.openxmlformats.org/officeDocument/2006/relationships/hyperlink" Target="https://podminky.urs.cz/item/CS_URS_2022_01/175151101" TargetMode="External" /><Relationship Id="rId43" Type="http://schemas.openxmlformats.org/officeDocument/2006/relationships/hyperlink" Target="https://podminky.urs.cz/item/CS_URS_2021_02/182351133" TargetMode="External" /><Relationship Id="rId44" Type="http://schemas.openxmlformats.org/officeDocument/2006/relationships/hyperlink" Target="https://podminky.urs.cz/item/CS_URS_2021_02/183551513" TargetMode="External" /><Relationship Id="rId45" Type="http://schemas.openxmlformats.org/officeDocument/2006/relationships/hyperlink" Target="https://podminky.urs.cz/item/CS_URS_2021_02/184802111" TargetMode="External" /><Relationship Id="rId46" Type="http://schemas.openxmlformats.org/officeDocument/2006/relationships/hyperlink" Target="https://podminky.urs.cz/item/CS_URS_2021_02/212755214" TargetMode="External" /><Relationship Id="rId47" Type="http://schemas.openxmlformats.org/officeDocument/2006/relationships/hyperlink" Target="https://podminky.urs.cz/item/CS_URS_2021_02/321311116" TargetMode="External" /><Relationship Id="rId48" Type="http://schemas.openxmlformats.org/officeDocument/2006/relationships/hyperlink" Target="https://podminky.urs.cz/item/CS_URS_2021_02/321321116" TargetMode="External" /><Relationship Id="rId49" Type="http://schemas.openxmlformats.org/officeDocument/2006/relationships/hyperlink" Target="https://podminky.urs.cz/item/CS_URS_2021_02/321351010" TargetMode="External" /><Relationship Id="rId50" Type="http://schemas.openxmlformats.org/officeDocument/2006/relationships/hyperlink" Target="https://podminky.urs.cz/item/CS_URS_2021_02/321352010" TargetMode="External" /><Relationship Id="rId51" Type="http://schemas.openxmlformats.org/officeDocument/2006/relationships/hyperlink" Target="https://podminky.urs.cz/item/CS_URS_2021_02/321368211" TargetMode="External" /><Relationship Id="rId52" Type="http://schemas.openxmlformats.org/officeDocument/2006/relationships/hyperlink" Target="https://podminky.urs.cz/item/CS_URS_2021_02/326215122" TargetMode="External" /><Relationship Id="rId53" Type="http://schemas.openxmlformats.org/officeDocument/2006/relationships/hyperlink" Target="https://podminky.urs.cz/item/CS_URS_2021_02/451317121" TargetMode="External" /><Relationship Id="rId54" Type="http://schemas.openxmlformats.org/officeDocument/2006/relationships/hyperlink" Target="https://podminky.urs.cz/item/CS_URS_2021_02/451317122" TargetMode="External" /><Relationship Id="rId55" Type="http://schemas.openxmlformats.org/officeDocument/2006/relationships/hyperlink" Target="https://podminky.urs.cz/item/CS_URS_2021_02/451571212" TargetMode="External" /><Relationship Id="rId56" Type="http://schemas.openxmlformats.org/officeDocument/2006/relationships/hyperlink" Target="https://podminky.urs.cz/item/CS_URS_2021_02/451573111" TargetMode="External" /><Relationship Id="rId57" Type="http://schemas.openxmlformats.org/officeDocument/2006/relationships/hyperlink" Target="https://podminky.urs.cz/item/CS_URS_2021_02/457532111" TargetMode="External" /><Relationship Id="rId58" Type="http://schemas.openxmlformats.org/officeDocument/2006/relationships/hyperlink" Target="https://podminky.urs.cz/item/CS_URS_2021_02/461211711" TargetMode="External" /><Relationship Id="rId59" Type="http://schemas.openxmlformats.org/officeDocument/2006/relationships/hyperlink" Target="https://podminky.urs.cz/item/CS_URS_2021_02/462511270" TargetMode="External" /><Relationship Id="rId60" Type="http://schemas.openxmlformats.org/officeDocument/2006/relationships/hyperlink" Target="https://podminky.urs.cz/item/CS_URS_2021_02/464531112" TargetMode="External" /><Relationship Id="rId61" Type="http://schemas.openxmlformats.org/officeDocument/2006/relationships/hyperlink" Target="https://podminky.urs.cz/item/CS_URS_2021_02/465511111" TargetMode="External" /><Relationship Id="rId62" Type="http://schemas.openxmlformats.org/officeDocument/2006/relationships/hyperlink" Target="https://podminky.urs.cz/item/CS_URS_2021_02/465511124" TargetMode="External" /><Relationship Id="rId63" Type="http://schemas.openxmlformats.org/officeDocument/2006/relationships/hyperlink" Target="https://podminky.urs.cz/item/CS_URS_2021_02/465511522" TargetMode="External" /><Relationship Id="rId64" Type="http://schemas.openxmlformats.org/officeDocument/2006/relationships/hyperlink" Target="https://podminky.urs.cz/item/CS_URS_2021_02/465513127" TargetMode="External" /><Relationship Id="rId65" Type="http://schemas.openxmlformats.org/officeDocument/2006/relationships/hyperlink" Target="https://podminky.urs.cz/item/CS_URS_2021_02/564861111" TargetMode="External" /><Relationship Id="rId66" Type="http://schemas.openxmlformats.org/officeDocument/2006/relationships/hyperlink" Target="https://podminky.urs.cz/item/CS_URS_2021_02/584121108" TargetMode="External" /><Relationship Id="rId67" Type="http://schemas.openxmlformats.org/officeDocument/2006/relationships/hyperlink" Target="https://podminky.urs.cz/item/CS_URS_2021_02/871365241" TargetMode="External" /><Relationship Id="rId68" Type="http://schemas.openxmlformats.org/officeDocument/2006/relationships/hyperlink" Target="https://podminky.urs.cz/item/CS_URS_2021_02/871395241" TargetMode="External" /><Relationship Id="rId69" Type="http://schemas.openxmlformats.org/officeDocument/2006/relationships/hyperlink" Target="https://podminky.urs.cz/item/CS_URS_2021_02/877360410" TargetMode="External" /><Relationship Id="rId70" Type="http://schemas.openxmlformats.org/officeDocument/2006/relationships/hyperlink" Target="https://podminky.urs.cz/item/CS_URS_2021_02/877395121" TargetMode="External" /><Relationship Id="rId71" Type="http://schemas.openxmlformats.org/officeDocument/2006/relationships/hyperlink" Target="https://podminky.urs.cz/item/CS_URS_2021_02/894812321" TargetMode="External" /><Relationship Id="rId72" Type="http://schemas.openxmlformats.org/officeDocument/2006/relationships/hyperlink" Target="https://podminky.urs.cz/item/CS_URS_2021_02/894812329" TargetMode="External" /><Relationship Id="rId73" Type="http://schemas.openxmlformats.org/officeDocument/2006/relationships/hyperlink" Target="https://podminky.urs.cz/item/CS_URS_2021_02/894812332" TargetMode="External" /><Relationship Id="rId74" Type="http://schemas.openxmlformats.org/officeDocument/2006/relationships/hyperlink" Target="https://podminky.urs.cz/item/CS_URS_2021_02/894812339" TargetMode="External" /><Relationship Id="rId75" Type="http://schemas.openxmlformats.org/officeDocument/2006/relationships/hyperlink" Target="https://podminky.urs.cz/item/CS_URS_2021_02/894812354" TargetMode="External" /><Relationship Id="rId76" Type="http://schemas.openxmlformats.org/officeDocument/2006/relationships/hyperlink" Target="https://podminky.urs.cz/item/CS_URS_2022_01/899914111" TargetMode="External" /><Relationship Id="rId77" Type="http://schemas.openxmlformats.org/officeDocument/2006/relationships/hyperlink" Target="https://podminky.urs.cz/item/CS_URS_2021_02/919521140" TargetMode="External" /><Relationship Id="rId78" Type="http://schemas.openxmlformats.org/officeDocument/2006/relationships/hyperlink" Target="https://podminky.urs.cz/item/CS_URS_2021_02/936501111" TargetMode="External" /><Relationship Id="rId79" Type="http://schemas.openxmlformats.org/officeDocument/2006/relationships/hyperlink" Target="https://podminky.urs.cz/item/CS_URS_2021_02/966008113" TargetMode="External" /><Relationship Id="rId80" Type="http://schemas.openxmlformats.org/officeDocument/2006/relationships/hyperlink" Target="https://podminky.urs.cz/item/CS_URS_2021_02/997221571" TargetMode="External" /><Relationship Id="rId81" Type="http://schemas.openxmlformats.org/officeDocument/2006/relationships/hyperlink" Target="https://podminky.urs.cz/item/CS_URS_2021_02/998321011" TargetMode="External" /><Relationship Id="rId82" Type="http://schemas.openxmlformats.org/officeDocument/2006/relationships/hyperlink" Target="https://podminky.urs.cz/item/CS_URS_2021_02/998321094" TargetMode="External" /><Relationship Id="rId83" Type="http://schemas.openxmlformats.org/officeDocument/2006/relationships/hyperlink" Target="https://podminky.urs.cz/item/CS_URS_2021_02/011103000" TargetMode="External" /><Relationship Id="rId84" Type="http://schemas.openxmlformats.org/officeDocument/2006/relationships/hyperlink" Target="https://podminky.urs.cz/item/CS_URS_2021_02/011314000" TargetMode="External" /><Relationship Id="rId85" Type="http://schemas.openxmlformats.org/officeDocument/2006/relationships/hyperlink" Target="https://podminky.urs.cz/item/CS_URS_2021_02/012103000" TargetMode="External" /><Relationship Id="rId86" Type="http://schemas.openxmlformats.org/officeDocument/2006/relationships/hyperlink" Target="https://podminky.urs.cz/item/CS_URS_2021_02/012203000" TargetMode="External" /><Relationship Id="rId87" Type="http://schemas.openxmlformats.org/officeDocument/2006/relationships/hyperlink" Target="https://podminky.urs.cz/item/CS_URS_2021_02/012303000" TargetMode="External" /><Relationship Id="rId88" Type="http://schemas.openxmlformats.org/officeDocument/2006/relationships/hyperlink" Target="https://podminky.urs.cz/item/CS_URS_2021_02/013254000" TargetMode="External" /><Relationship Id="rId89" Type="http://schemas.openxmlformats.org/officeDocument/2006/relationships/hyperlink" Target="https://podminky.urs.cz/item/CS_URS_2021_02/030001000.1" TargetMode="External" /><Relationship Id="rId90" Type="http://schemas.openxmlformats.org/officeDocument/2006/relationships/hyperlink" Target="https://podminky.urs.cz/item/CS_URS_2021_02/032803000" TargetMode="External" /><Relationship Id="rId91" Type="http://schemas.openxmlformats.org/officeDocument/2006/relationships/hyperlink" Target="https://podminky.urs.cz/item/CS_URS_2021_02/043203000" TargetMode="External" /><Relationship Id="rId92" Type="http://schemas.openxmlformats.org/officeDocument/2006/relationships/hyperlink" Target="https://podminky.urs.cz/item/CS_URS_2021_02/049103000" TargetMode="External" /><Relationship Id="rId93" Type="http://schemas.openxmlformats.org/officeDocument/2006/relationships/hyperlink" Target="https://podminky.urs.cz/item/CS_URS_2021_02/049303000" TargetMode="External" /><Relationship Id="rId94" Type="http://schemas.openxmlformats.org/officeDocument/2006/relationships/hyperlink" Target="https://podminky.urs.cz/item/CS_URS_2021_02/075002000.1" TargetMode="External" /><Relationship Id="rId95" Type="http://schemas.openxmlformats.org/officeDocument/2006/relationships/hyperlink" Target="https://podminky.urs.cz/item/CS_URS_2021_02/091504000.1" TargetMode="External" /><Relationship Id="rId9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lhotka-nadrz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výsadby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k-ú. Lhotka u Frýdku-Místku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16. 4. 2021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SPÚ pro Moravskoslezský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Hanousek s.ro., Barákova 41, 79601 Prostějov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Hanousek s.ro., Barákova 41, 79601 Prostějov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24.75" customHeight="1">
      <c r="A55" s="112" t="s">
        <v>77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'lhotka-nadrz - 1. rok péče'!J30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'lhotka-nadrz - 1. rok péče'!P82</f>
        <v>0</v>
      </c>
      <c r="AV55" s="121">
        <f>'lhotka-nadrz - 1. rok péče'!J33</f>
        <v>0</v>
      </c>
      <c r="AW55" s="121">
        <f>'lhotka-nadrz - 1. rok péče'!J34</f>
        <v>0</v>
      </c>
      <c r="AX55" s="121">
        <f>'lhotka-nadrz - 1. rok péče'!J35</f>
        <v>0</v>
      </c>
      <c r="AY55" s="121">
        <f>'lhotka-nadrz - 1. rok péče'!J36</f>
        <v>0</v>
      </c>
      <c r="AZ55" s="121">
        <f>'lhotka-nadrz - 1. rok péče'!F33</f>
        <v>0</v>
      </c>
      <c r="BA55" s="121">
        <f>'lhotka-nadrz - 1. rok péče'!F34</f>
        <v>0</v>
      </c>
      <c r="BB55" s="121">
        <f>'lhotka-nadrz - 1. rok péče'!F35</f>
        <v>0</v>
      </c>
      <c r="BC55" s="121">
        <f>'lhotka-nadrz - 1. rok péče'!F36</f>
        <v>0</v>
      </c>
      <c r="BD55" s="123">
        <f>'lhotka-nadrz - 1. rok péče'!F37</f>
        <v>0</v>
      </c>
      <c r="BE55" s="7"/>
      <c r="BT55" s="124" t="s">
        <v>80</v>
      </c>
      <c r="BV55" s="124" t="s">
        <v>75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24.75" customHeight="1">
      <c r="A56" s="112" t="s">
        <v>77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'lhotka-nadrz1 - 2. rok péče'!J30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'lhotka-nadrz1 - 2. rok péče'!P82</f>
        <v>0</v>
      </c>
      <c r="AV56" s="121">
        <f>'lhotka-nadrz1 - 2. rok péče'!J33</f>
        <v>0</v>
      </c>
      <c r="AW56" s="121">
        <f>'lhotka-nadrz1 - 2. rok péče'!J34</f>
        <v>0</v>
      </c>
      <c r="AX56" s="121">
        <f>'lhotka-nadrz1 - 2. rok péče'!J35</f>
        <v>0</v>
      </c>
      <c r="AY56" s="121">
        <f>'lhotka-nadrz1 - 2. rok péče'!J36</f>
        <v>0</v>
      </c>
      <c r="AZ56" s="121">
        <f>'lhotka-nadrz1 - 2. rok péče'!F33</f>
        <v>0</v>
      </c>
      <c r="BA56" s="121">
        <f>'lhotka-nadrz1 - 2. rok péče'!F34</f>
        <v>0</v>
      </c>
      <c r="BB56" s="121">
        <f>'lhotka-nadrz1 - 2. rok péče'!F35</f>
        <v>0</v>
      </c>
      <c r="BC56" s="121">
        <f>'lhotka-nadrz1 - 2. rok péče'!F36</f>
        <v>0</v>
      </c>
      <c r="BD56" s="123">
        <f>'lhotka-nadrz1 - 2. rok péče'!F37</f>
        <v>0</v>
      </c>
      <c r="BE56" s="7"/>
      <c r="BT56" s="124" t="s">
        <v>80</v>
      </c>
      <c r="BV56" s="124" t="s">
        <v>75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24.75" customHeight="1">
      <c r="A57" s="112" t="s">
        <v>77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'lhotka-nadrz2 - 3. rok péče'!J30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'lhotka-nadrz2 - 3. rok péče'!P82</f>
        <v>0</v>
      </c>
      <c r="AV57" s="121">
        <f>'lhotka-nadrz2 - 3. rok péče'!J33</f>
        <v>0</v>
      </c>
      <c r="AW57" s="121">
        <f>'lhotka-nadrz2 - 3. rok péče'!J34</f>
        <v>0</v>
      </c>
      <c r="AX57" s="121">
        <f>'lhotka-nadrz2 - 3. rok péče'!J35</f>
        <v>0</v>
      </c>
      <c r="AY57" s="121">
        <f>'lhotka-nadrz2 - 3. rok péče'!J36</f>
        <v>0</v>
      </c>
      <c r="AZ57" s="121">
        <f>'lhotka-nadrz2 - 3. rok péče'!F33</f>
        <v>0</v>
      </c>
      <c r="BA57" s="121">
        <f>'lhotka-nadrz2 - 3. rok péče'!F34</f>
        <v>0</v>
      </c>
      <c r="BB57" s="121">
        <f>'lhotka-nadrz2 - 3. rok péče'!F35</f>
        <v>0</v>
      </c>
      <c r="BC57" s="121">
        <f>'lhotka-nadrz2 - 3. rok péče'!F36</f>
        <v>0</v>
      </c>
      <c r="BD57" s="123">
        <f>'lhotka-nadrz2 - 3. rok péče'!F37</f>
        <v>0</v>
      </c>
      <c r="BE57" s="7"/>
      <c r="BT57" s="124" t="s">
        <v>80</v>
      </c>
      <c r="BV57" s="124" t="s">
        <v>75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24.75" customHeight="1">
      <c r="A58" s="112" t="s">
        <v>77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'lhotka-nadrz4 - výsadba'!J30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'lhotka-nadrz4 - výsadba'!P82</f>
        <v>0</v>
      </c>
      <c r="AV58" s="121">
        <f>'lhotka-nadrz4 - výsadba'!J33</f>
        <v>0</v>
      </c>
      <c r="AW58" s="121">
        <f>'lhotka-nadrz4 - výsadba'!J34</f>
        <v>0</v>
      </c>
      <c r="AX58" s="121">
        <f>'lhotka-nadrz4 - výsadba'!J35</f>
        <v>0</v>
      </c>
      <c r="AY58" s="121">
        <f>'lhotka-nadrz4 - výsadba'!J36</f>
        <v>0</v>
      </c>
      <c r="AZ58" s="121">
        <f>'lhotka-nadrz4 - výsadba'!F33</f>
        <v>0</v>
      </c>
      <c r="BA58" s="121">
        <f>'lhotka-nadrz4 - výsadba'!F34</f>
        <v>0</v>
      </c>
      <c r="BB58" s="121">
        <f>'lhotka-nadrz4 - výsadba'!F35</f>
        <v>0</v>
      </c>
      <c r="BC58" s="121">
        <f>'lhotka-nadrz4 - výsadba'!F36</f>
        <v>0</v>
      </c>
      <c r="BD58" s="123">
        <f>'lhotka-nadrz4 - výsadba'!F37</f>
        <v>0</v>
      </c>
      <c r="BE58" s="7"/>
      <c r="BT58" s="124" t="s">
        <v>80</v>
      </c>
      <c r="BV58" s="124" t="s">
        <v>75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112" t="s">
        <v>77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'SO04 - Vodní nádrž R2 a R3'!J30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5">
        <v>0</v>
      </c>
      <c r="AT59" s="126">
        <f>ROUND(SUM(AV59:AW59),2)</f>
        <v>0</v>
      </c>
      <c r="AU59" s="127">
        <f>'SO04 - Vodní nádrž R2 a R3'!P95</f>
        <v>0</v>
      </c>
      <c r="AV59" s="126">
        <f>'SO04 - Vodní nádrž R2 a R3'!J33</f>
        <v>0</v>
      </c>
      <c r="AW59" s="126">
        <f>'SO04 - Vodní nádrž R2 a R3'!J34</f>
        <v>0</v>
      </c>
      <c r="AX59" s="126">
        <f>'SO04 - Vodní nádrž R2 a R3'!J35</f>
        <v>0</v>
      </c>
      <c r="AY59" s="126">
        <f>'SO04 - Vodní nádrž R2 a R3'!J36</f>
        <v>0</v>
      </c>
      <c r="AZ59" s="126">
        <f>'SO04 - Vodní nádrž R2 a R3'!F33</f>
        <v>0</v>
      </c>
      <c r="BA59" s="126">
        <f>'SO04 - Vodní nádrž R2 a R3'!F34</f>
        <v>0</v>
      </c>
      <c r="BB59" s="126">
        <f>'SO04 - Vodní nádrž R2 a R3'!F35</f>
        <v>0</v>
      </c>
      <c r="BC59" s="126">
        <f>'SO04 - Vodní nádrž R2 a R3'!F36</f>
        <v>0</v>
      </c>
      <c r="BD59" s="128">
        <f>'SO04 - Vodní nádrž R2 a R3'!F37</f>
        <v>0</v>
      </c>
      <c r="BE59" s="7"/>
      <c r="BT59" s="124" t="s">
        <v>80</v>
      </c>
      <c r="BV59" s="124" t="s">
        <v>75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O+XNIgr78PDlEVUiSgtEXnhPDCxo1Ru3QPVg4l5QlYuNkFZJPltcc6AXb94zMkMzrZ1XNaWCrezvajYxDKXscQ==" hashValue="MbwCyRL3X+8cW9D+mVs8qyuI+AorNiJYIhO8F1l2tGETgITkOpaoRCqyJVrm6MtquPOySgUnXLWb3s19i48oE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lhotka-nadrz - 1. rok péče'!C2" display="/"/>
    <hyperlink ref="A56" location="'lhotka-nadrz1 - 2. rok péče'!C2" display="/"/>
    <hyperlink ref="A57" location="'lhotka-nadrz2 - 3. rok péče'!C2" display="/"/>
    <hyperlink ref="A58" location="'lhotka-nadrz4 - výsadba'!C2" display="/"/>
    <hyperlink ref="A59" location="'SO04 - Vodní nádrž R2 a R3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výsadby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16. 4. 2021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ROUND((SUM(BE82:BE103)),  2)</f>
        <v>0</v>
      </c>
      <c r="G33" s="39"/>
      <c r="H33" s="39"/>
      <c r="I33" s="149">
        <v>0.20999999999999999</v>
      </c>
      <c r="J33" s="148">
        <f>ROUND(((SUM(BE82:BE103))*I33),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ROUND((SUM(BF82:BF103)),  2)</f>
        <v>0</v>
      </c>
      <c r="G34" s="39"/>
      <c r="H34" s="39"/>
      <c r="I34" s="149">
        <v>0.14999999999999999</v>
      </c>
      <c r="J34" s="148">
        <f>ROUND(((SUM(BF82:BF103))*I34),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ROUND((SUM(BG82:BG103)),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ROUND((SUM(BH82:BH103)),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ROUND((SUM(BI82:BI103)),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výsadby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lhotka-nadrz - 1. rok péče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k-ú. Lhotka u Frýdku-Místku</v>
      </c>
      <c r="G52" s="41"/>
      <c r="H52" s="41"/>
      <c r="I52" s="33" t="s">
        <v>23</v>
      </c>
      <c r="J52" s="73" t="str">
        <f>IF(J12="","",J12)</f>
        <v>16. 4. 2021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SPÚ pro Moravskoslezský kraj</v>
      </c>
      <c r="G54" s="41"/>
      <c r="H54" s="41"/>
      <c r="I54" s="33" t="s">
        <v>32</v>
      </c>
      <c r="J54" s="37" t="str">
        <f>E21</f>
        <v>Hanousek s.ro., Barákova 41, 79601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40.0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Hanousek s.ro., Barákova 41, 79601 Prostějov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104</v>
      </c>
      <c r="E62" s="175"/>
      <c r="F62" s="175"/>
      <c r="G62" s="175"/>
      <c r="H62" s="175"/>
      <c r="I62" s="175"/>
      <c r="J62" s="176">
        <f>J101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105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výsadby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lhotka-nadrz - 1. rok péče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k-ú. Lhotka u Frýdku-Místku</v>
      </c>
      <c r="G76" s="41"/>
      <c r="H76" s="41"/>
      <c r="I76" s="33" t="s">
        <v>23</v>
      </c>
      <c r="J76" s="73" t="str">
        <f>IF(J12="","",J12)</f>
        <v>16. 4. 2021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40.05" customHeight="1">
      <c r="A78" s="39"/>
      <c r="B78" s="40"/>
      <c r="C78" s="33" t="s">
        <v>25</v>
      </c>
      <c r="D78" s="41"/>
      <c r="E78" s="41"/>
      <c r="F78" s="28" t="str">
        <f>E15</f>
        <v>SPÚ pro Moravskoslezský kraj</v>
      </c>
      <c r="G78" s="41"/>
      <c r="H78" s="41"/>
      <c r="I78" s="33" t="s">
        <v>32</v>
      </c>
      <c r="J78" s="37" t="str">
        <f>E21</f>
        <v>Hanousek s.ro., Barákova 41, 79601 Prostějov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40.0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>Hanousek s.ro., Barákova 41, 79601 Prostějov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106</v>
      </c>
      <c r="D81" s="181" t="s">
        <v>58</v>
      </c>
      <c r="E81" s="181" t="s">
        <v>54</v>
      </c>
      <c r="F81" s="181" t="s">
        <v>55</v>
      </c>
      <c r="G81" s="181" t="s">
        <v>107</v>
      </c>
      <c r="H81" s="181" t="s">
        <v>108</v>
      </c>
      <c r="I81" s="181" t="s">
        <v>109</v>
      </c>
      <c r="J81" s="181" t="s">
        <v>100</v>
      </c>
      <c r="K81" s="182" t="s">
        <v>110</v>
      </c>
      <c r="L81" s="183"/>
      <c r="M81" s="93" t="s">
        <v>19</v>
      </c>
      <c r="N81" s="94" t="s">
        <v>43</v>
      </c>
      <c r="O81" s="94" t="s">
        <v>111</v>
      </c>
      <c r="P81" s="94" t="s">
        <v>112</v>
      </c>
      <c r="Q81" s="94" t="s">
        <v>113</v>
      </c>
      <c r="R81" s="94" t="s">
        <v>114</v>
      </c>
      <c r="S81" s="94" t="s">
        <v>115</v>
      </c>
      <c r="T81" s="95" t="s">
        <v>116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117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0.025650000000000003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101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118</v>
      </c>
      <c r="F83" s="192" t="s">
        <v>119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P84+P101</f>
        <v>0</v>
      </c>
      <c r="Q83" s="197"/>
      <c r="R83" s="198">
        <f>R84+R101</f>
        <v>0.025650000000000003</v>
      </c>
      <c r="S83" s="197"/>
      <c r="T83" s="199">
        <f>T84+T101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72</v>
      </c>
      <c r="AU83" s="201" t="s">
        <v>73</v>
      </c>
      <c r="AY83" s="200" t="s">
        <v>120</v>
      </c>
      <c r="BK83" s="202">
        <f>BK84+BK101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80</v>
      </c>
      <c r="F84" s="203" t="s">
        <v>121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SUM(P85:P100)</f>
        <v>0</v>
      </c>
      <c r="Q84" s="197"/>
      <c r="R84" s="198">
        <f>SUM(R85:R100)</f>
        <v>0.025650000000000003</v>
      </c>
      <c r="S84" s="197"/>
      <c r="T84" s="199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72</v>
      </c>
      <c r="AU84" s="201" t="s">
        <v>80</v>
      </c>
      <c r="AY84" s="200" t="s">
        <v>120</v>
      </c>
      <c r="BK84" s="202">
        <f>SUM(BK85:BK100)</f>
        <v>0</v>
      </c>
    </row>
    <row r="85" s="2" customFormat="1" ht="16.5" customHeight="1">
      <c r="A85" s="39"/>
      <c r="B85" s="40"/>
      <c r="C85" s="205" t="s">
        <v>80</v>
      </c>
      <c r="D85" s="205" t="s">
        <v>122</v>
      </c>
      <c r="E85" s="206" t="s">
        <v>123</v>
      </c>
      <c r="F85" s="207" t="s">
        <v>124</v>
      </c>
      <c r="G85" s="208" t="s">
        <v>125</v>
      </c>
      <c r="H85" s="209">
        <v>0.29299999999999998</v>
      </c>
      <c r="I85" s="210"/>
      <c r="J85" s="211">
        <f>ROUND(I85*H85,2)</f>
        <v>0</v>
      </c>
      <c r="K85" s="207" t="s">
        <v>126</v>
      </c>
      <c r="L85" s="45"/>
      <c r="M85" s="212" t="s">
        <v>19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127</v>
      </c>
      <c r="AT85" s="216" t="s">
        <v>122</v>
      </c>
      <c r="AU85" s="216" t="s">
        <v>82</v>
      </c>
      <c r="AY85" s="18" t="s">
        <v>120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127</v>
      </c>
      <c r="BM85" s="216" t="s">
        <v>128</v>
      </c>
    </row>
    <row r="86" s="2" customFormat="1">
      <c r="A86" s="39"/>
      <c r="B86" s="40"/>
      <c r="C86" s="41"/>
      <c r="D86" s="218" t="s">
        <v>129</v>
      </c>
      <c r="E86" s="41"/>
      <c r="F86" s="219" t="s">
        <v>130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129</v>
      </c>
      <c r="AU86" s="18" t="s">
        <v>82</v>
      </c>
    </row>
    <row r="87" s="2" customFormat="1" ht="16.5" customHeight="1">
      <c r="A87" s="39"/>
      <c r="B87" s="40"/>
      <c r="C87" s="205" t="s">
        <v>131</v>
      </c>
      <c r="D87" s="205" t="s">
        <v>122</v>
      </c>
      <c r="E87" s="206" t="s">
        <v>132</v>
      </c>
      <c r="F87" s="207" t="s">
        <v>133</v>
      </c>
      <c r="G87" s="208" t="s">
        <v>134</v>
      </c>
      <c r="H87" s="209">
        <v>5</v>
      </c>
      <c r="I87" s="210"/>
      <c r="J87" s="211">
        <f>ROUND(I87*H87,2)</f>
        <v>0</v>
      </c>
      <c r="K87" s="207" t="s">
        <v>126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5.0000000000000002E-05</v>
      </c>
      <c r="R87" s="214">
        <f>Q87*H87</f>
        <v>0.00025000000000000001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127</v>
      </c>
      <c r="AT87" s="216" t="s">
        <v>122</v>
      </c>
      <c r="AU87" s="216" t="s">
        <v>82</v>
      </c>
      <c r="AY87" s="18" t="s">
        <v>120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127</v>
      </c>
      <c r="BM87" s="216" t="s">
        <v>135</v>
      </c>
    </row>
    <row r="88" s="2" customFormat="1">
      <c r="A88" s="39"/>
      <c r="B88" s="40"/>
      <c r="C88" s="41"/>
      <c r="D88" s="218" t="s">
        <v>129</v>
      </c>
      <c r="E88" s="41"/>
      <c r="F88" s="219" t="s">
        <v>136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129</v>
      </c>
      <c r="AU88" s="18" t="s">
        <v>82</v>
      </c>
    </row>
    <row r="89" s="2" customFormat="1" ht="16.5" customHeight="1">
      <c r="A89" s="39"/>
      <c r="B89" s="40"/>
      <c r="C89" s="223" t="s">
        <v>137</v>
      </c>
      <c r="D89" s="223" t="s">
        <v>138</v>
      </c>
      <c r="E89" s="224" t="s">
        <v>139</v>
      </c>
      <c r="F89" s="225" t="s">
        <v>140</v>
      </c>
      <c r="G89" s="226" t="s">
        <v>134</v>
      </c>
      <c r="H89" s="227">
        <v>5</v>
      </c>
      <c r="I89" s="228"/>
      <c r="J89" s="229">
        <f>ROUND(I89*H89,2)</f>
        <v>0</v>
      </c>
      <c r="K89" s="225" t="s">
        <v>126</v>
      </c>
      <c r="L89" s="230"/>
      <c r="M89" s="231" t="s">
        <v>19</v>
      </c>
      <c r="N89" s="232" t="s">
        <v>44</v>
      </c>
      <c r="O89" s="85"/>
      <c r="P89" s="214">
        <f>O89*H89</f>
        <v>0</v>
      </c>
      <c r="Q89" s="214">
        <v>0.0047200000000000002</v>
      </c>
      <c r="R89" s="214">
        <f>Q89*H89</f>
        <v>0.023600000000000003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137</v>
      </c>
      <c r="AT89" s="216" t="s">
        <v>138</v>
      </c>
      <c r="AU89" s="216" t="s">
        <v>82</v>
      </c>
      <c r="AY89" s="18" t="s">
        <v>120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127</v>
      </c>
      <c r="BM89" s="216" t="s">
        <v>141</v>
      </c>
    </row>
    <row r="90" s="2" customFormat="1" ht="16.5" customHeight="1">
      <c r="A90" s="39"/>
      <c r="B90" s="40"/>
      <c r="C90" s="223" t="s">
        <v>142</v>
      </c>
      <c r="D90" s="223" t="s">
        <v>138</v>
      </c>
      <c r="E90" s="224" t="s">
        <v>143</v>
      </c>
      <c r="F90" s="225" t="s">
        <v>144</v>
      </c>
      <c r="G90" s="226" t="s">
        <v>145</v>
      </c>
      <c r="H90" s="227">
        <v>5</v>
      </c>
      <c r="I90" s="228"/>
      <c r="J90" s="229">
        <f>ROUND(I90*H90,2)</f>
        <v>0</v>
      </c>
      <c r="K90" s="225" t="s">
        <v>19</v>
      </c>
      <c r="L90" s="230"/>
      <c r="M90" s="231" t="s">
        <v>19</v>
      </c>
      <c r="N90" s="232" t="s">
        <v>44</v>
      </c>
      <c r="O90" s="85"/>
      <c r="P90" s="214">
        <f>O90*H90</f>
        <v>0</v>
      </c>
      <c r="Q90" s="214">
        <v>0.00010000000000000001</v>
      </c>
      <c r="R90" s="214">
        <f>Q90*H90</f>
        <v>0.00050000000000000001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137</v>
      </c>
      <c r="AT90" s="216" t="s">
        <v>138</v>
      </c>
      <c r="AU90" s="216" t="s">
        <v>82</v>
      </c>
      <c r="AY90" s="18" t="s">
        <v>120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127</v>
      </c>
      <c r="BM90" s="216" t="s">
        <v>146</v>
      </c>
    </row>
    <row r="91" s="2" customFormat="1" ht="16.5" customHeight="1">
      <c r="A91" s="39"/>
      <c r="B91" s="40"/>
      <c r="C91" s="223" t="s">
        <v>147</v>
      </c>
      <c r="D91" s="223" t="s">
        <v>138</v>
      </c>
      <c r="E91" s="224" t="s">
        <v>148</v>
      </c>
      <c r="F91" s="225" t="s">
        <v>149</v>
      </c>
      <c r="G91" s="226" t="s">
        <v>150</v>
      </c>
      <c r="H91" s="227">
        <v>0.20000000000000001</v>
      </c>
      <c r="I91" s="228"/>
      <c r="J91" s="229">
        <f>ROUND(I91*H91,2)</f>
        <v>0</v>
      </c>
      <c r="K91" s="225" t="s">
        <v>126</v>
      </c>
      <c r="L91" s="230"/>
      <c r="M91" s="231" t="s">
        <v>19</v>
      </c>
      <c r="N91" s="232" t="s">
        <v>44</v>
      </c>
      <c r="O91" s="85"/>
      <c r="P91" s="214">
        <f>O91*H91</f>
        <v>0</v>
      </c>
      <c r="Q91" s="214">
        <v>0.001</v>
      </c>
      <c r="R91" s="214">
        <f>Q91*H91</f>
        <v>0.00020000000000000001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137</v>
      </c>
      <c r="AT91" s="216" t="s">
        <v>138</v>
      </c>
      <c r="AU91" s="216" t="s">
        <v>82</v>
      </c>
      <c r="AY91" s="18" t="s">
        <v>120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127</v>
      </c>
      <c r="BM91" s="216" t="s">
        <v>151</v>
      </c>
    </row>
    <row r="92" s="2" customFormat="1" ht="16.5" customHeight="1">
      <c r="A92" s="39"/>
      <c r="B92" s="40"/>
      <c r="C92" s="205" t="s">
        <v>152</v>
      </c>
      <c r="D92" s="205" t="s">
        <v>122</v>
      </c>
      <c r="E92" s="206" t="s">
        <v>153</v>
      </c>
      <c r="F92" s="207" t="s">
        <v>154</v>
      </c>
      <c r="G92" s="208" t="s">
        <v>155</v>
      </c>
      <c r="H92" s="209">
        <v>34.5</v>
      </c>
      <c r="I92" s="210"/>
      <c r="J92" s="211">
        <f>ROUND(I92*H92,2)</f>
        <v>0</v>
      </c>
      <c r="K92" s="207" t="s">
        <v>126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127</v>
      </c>
      <c r="AT92" s="216" t="s">
        <v>122</v>
      </c>
      <c r="AU92" s="216" t="s">
        <v>82</v>
      </c>
      <c r="AY92" s="18" t="s">
        <v>120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127</v>
      </c>
      <c r="BM92" s="216" t="s">
        <v>156</v>
      </c>
    </row>
    <row r="93" s="2" customFormat="1">
      <c r="A93" s="39"/>
      <c r="B93" s="40"/>
      <c r="C93" s="41"/>
      <c r="D93" s="218" t="s">
        <v>129</v>
      </c>
      <c r="E93" s="41"/>
      <c r="F93" s="219" t="s">
        <v>157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129</v>
      </c>
      <c r="AU93" s="18" t="s">
        <v>82</v>
      </c>
    </row>
    <row r="94" s="2" customFormat="1">
      <c r="A94" s="39"/>
      <c r="B94" s="40"/>
      <c r="C94" s="205" t="s">
        <v>158</v>
      </c>
      <c r="D94" s="205" t="s">
        <v>122</v>
      </c>
      <c r="E94" s="206" t="s">
        <v>159</v>
      </c>
      <c r="F94" s="207" t="s">
        <v>160</v>
      </c>
      <c r="G94" s="208" t="s">
        <v>161</v>
      </c>
      <c r="H94" s="209">
        <v>1.44</v>
      </c>
      <c r="I94" s="210"/>
      <c r="J94" s="211">
        <f>ROUND(I94*H94,2)</f>
        <v>0</v>
      </c>
      <c r="K94" s="207" t="s">
        <v>126</v>
      </c>
      <c r="L94" s="45"/>
      <c r="M94" s="212" t="s">
        <v>19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127</v>
      </c>
      <c r="AT94" s="216" t="s">
        <v>122</v>
      </c>
      <c r="AU94" s="216" t="s">
        <v>82</v>
      </c>
      <c r="AY94" s="18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127</v>
      </c>
      <c r="BM94" s="216" t="s">
        <v>162</v>
      </c>
    </row>
    <row r="95" s="2" customFormat="1">
      <c r="A95" s="39"/>
      <c r="B95" s="40"/>
      <c r="C95" s="41"/>
      <c r="D95" s="218" t="s">
        <v>129</v>
      </c>
      <c r="E95" s="41"/>
      <c r="F95" s="219" t="s">
        <v>163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129</v>
      </c>
      <c r="AU95" s="18" t="s">
        <v>82</v>
      </c>
    </row>
    <row r="96" s="2" customFormat="1" ht="24.15" customHeight="1">
      <c r="A96" s="39"/>
      <c r="B96" s="40"/>
      <c r="C96" s="205" t="s">
        <v>164</v>
      </c>
      <c r="D96" s="205" t="s">
        <v>122</v>
      </c>
      <c r="E96" s="206" t="s">
        <v>165</v>
      </c>
      <c r="F96" s="207" t="s">
        <v>166</v>
      </c>
      <c r="G96" s="208" t="s">
        <v>161</v>
      </c>
      <c r="H96" s="209">
        <v>1.3200000000000001</v>
      </c>
      <c r="I96" s="210"/>
      <c r="J96" s="211">
        <f>ROUND(I96*H96,2)</f>
        <v>0</v>
      </c>
      <c r="K96" s="207" t="s">
        <v>126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127</v>
      </c>
      <c r="AT96" s="216" t="s">
        <v>122</v>
      </c>
      <c r="AU96" s="216" t="s">
        <v>82</v>
      </c>
      <c r="AY96" s="18" t="s">
        <v>120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127</v>
      </c>
      <c r="BM96" s="216" t="s">
        <v>167</v>
      </c>
    </row>
    <row r="97" s="2" customFormat="1">
      <c r="A97" s="39"/>
      <c r="B97" s="40"/>
      <c r="C97" s="41"/>
      <c r="D97" s="218" t="s">
        <v>129</v>
      </c>
      <c r="E97" s="41"/>
      <c r="F97" s="219" t="s">
        <v>168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129</v>
      </c>
      <c r="AU97" s="18" t="s">
        <v>82</v>
      </c>
    </row>
    <row r="98" s="2" customFormat="1" ht="16.5" customHeight="1">
      <c r="A98" s="39"/>
      <c r="B98" s="40"/>
      <c r="C98" s="223" t="s">
        <v>169</v>
      </c>
      <c r="D98" s="223" t="s">
        <v>138</v>
      </c>
      <c r="E98" s="224" t="s">
        <v>170</v>
      </c>
      <c r="F98" s="225" t="s">
        <v>171</v>
      </c>
      <c r="G98" s="226" t="s">
        <v>172</v>
      </c>
      <c r="H98" s="227">
        <v>1.1000000000000001</v>
      </c>
      <c r="I98" s="228"/>
      <c r="J98" s="229">
        <f>ROUND(I98*H98,2)</f>
        <v>0</v>
      </c>
      <c r="K98" s="225" t="s">
        <v>19</v>
      </c>
      <c r="L98" s="230"/>
      <c r="M98" s="231" t="s">
        <v>19</v>
      </c>
      <c r="N98" s="232" t="s">
        <v>44</v>
      </c>
      <c r="O98" s="85"/>
      <c r="P98" s="214">
        <f>O98*H98</f>
        <v>0</v>
      </c>
      <c r="Q98" s="214">
        <v>0.001</v>
      </c>
      <c r="R98" s="214">
        <f>Q98*H98</f>
        <v>0.0011000000000000001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137</v>
      </c>
      <c r="AT98" s="216" t="s">
        <v>138</v>
      </c>
      <c r="AU98" s="216" t="s">
        <v>82</v>
      </c>
      <c r="AY98" s="18" t="s">
        <v>120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127</v>
      </c>
      <c r="BM98" s="216" t="s">
        <v>173</v>
      </c>
    </row>
    <row r="99" s="2" customFormat="1" ht="16.5" customHeight="1">
      <c r="A99" s="39"/>
      <c r="B99" s="40"/>
      <c r="C99" s="205" t="s">
        <v>174</v>
      </c>
      <c r="D99" s="205" t="s">
        <v>122</v>
      </c>
      <c r="E99" s="206" t="s">
        <v>175</v>
      </c>
      <c r="F99" s="207" t="s">
        <v>176</v>
      </c>
      <c r="G99" s="208" t="s">
        <v>177</v>
      </c>
      <c r="H99" s="209">
        <v>3.0600000000000001</v>
      </c>
      <c r="I99" s="210"/>
      <c r="J99" s="211">
        <f>ROUND(I99*H99,2)</f>
        <v>0</v>
      </c>
      <c r="K99" s="207" t="s">
        <v>126</v>
      </c>
      <c r="L99" s="45"/>
      <c r="M99" s="212" t="s">
        <v>19</v>
      </c>
      <c r="N99" s="213" t="s">
        <v>44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127</v>
      </c>
      <c r="AT99" s="216" t="s">
        <v>122</v>
      </c>
      <c r="AU99" s="216" t="s">
        <v>82</v>
      </c>
      <c r="AY99" s="18" t="s">
        <v>120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127</v>
      </c>
      <c r="BM99" s="216" t="s">
        <v>178</v>
      </c>
    </row>
    <row r="100" s="2" customFormat="1">
      <c r="A100" s="39"/>
      <c r="B100" s="40"/>
      <c r="C100" s="41"/>
      <c r="D100" s="218" t="s">
        <v>129</v>
      </c>
      <c r="E100" s="41"/>
      <c r="F100" s="219" t="s">
        <v>179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82</v>
      </c>
    </row>
    <row r="101" s="12" customFormat="1" ht="22.8" customHeight="1">
      <c r="A101" s="12"/>
      <c r="B101" s="189"/>
      <c r="C101" s="190"/>
      <c r="D101" s="191" t="s">
        <v>72</v>
      </c>
      <c r="E101" s="203" t="s">
        <v>180</v>
      </c>
      <c r="F101" s="203" t="s">
        <v>181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SUM(P102:P103)</f>
        <v>0</v>
      </c>
      <c r="Q101" s="197"/>
      <c r="R101" s="198">
        <f>SUM(R102:R103)</f>
        <v>0</v>
      </c>
      <c r="S101" s="197"/>
      <c r="T101" s="199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80</v>
      </c>
      <c r="AT101" s="201" t="s">
        <v>72</v>
      </c>
      <c r="AU101" s="201" t="s">
        <v>80</v>
      </c>
      <c r="AY101" s="200" t="s">
        <v>120</v>
      </c>
      <c r="BK101" s="202">
        <f>SUM(BK102:BK103)</f>
        <v>0</v>
      </c>
    </row>
    <row r="102" s="2" customFormat="1" ht="16.5" customHeight="1">
      <c r="A102" s="39"/>
      <c r="B102" s="40"/>
      <c r="C102" s="205" t="s">
        <v>182</v>
      </c>
      <c r="D102" s="205" t="s">
        <v>122</v>
      </c>
      <c r="E102" s="206" t="s">
        <v>183</v>
      </c>
      <c r="F102" s="207" t="s">
        <v>184</v>
      </c>
      <c r="G102" s="208" t="s">
        <v>185</v>
      </c>
      <c r="H102" s="209">
        <v>0.025999999999999999</v>
      </c>
      <c r="I102" s="210"/>
      <c r="J102" s="211">
        <f>ROUND(I102*H102,2)</f>
        <v>0</v>
      </c>
      <c r="K102" s="207" t="s">
        <v>186</v>
      </c>
      <c r="L102" s="45"/>
      <c r="M102" s="212" t="s">
        <v>19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127</v>
      </c>
      <c r="AT102" s="216" t="s">
        <v>122</v>
      </c>
      <c r="AU102" s="216" t="s">
        <v>82</v>
      </c>
      <c r="AY102" s="18" t="s">
        <v>120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127</v>
      </c>
      <c r="BM102" s="216" t="s">
        <v>187</v>
      </c>
    </row>
    <row r="103" s="2" customFormat="1">
      <c r="A103" s="39"/>
      <c r="B103" s="40"/>
      <c r="C103" s="41"/>
      <c r="D103" s="218" t="s">
        <v>129</v>
      </c>
      <c r="E103" s="41"/>
      <c r="F103" s="219" t="s">
        <v>188</v>
      </c>
      <c r="G103" s="41"/>
      <c r="H103" s="41"/>
      <c r="I103" s="220"/>
      <c r="J103" s="41"/>
      <c r="K103" s="41"/>
      <c r="L103" s="45"/>
      <c r="M103" s="233"/>
      <c r="N103" s="234"/>
      <c r="O103" s="235"/>
      <c r="P103" s="235"/>
      <c r="Q103" s="235"/>
      <c r="R103" s="235"/>
      <c r="S103" s="235"/>
      <c r="T103" s="23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129</v>
      </c>
      <c r="AU103" s="18" t="s">
        <v>82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lPzd9b0busmiQnC/8Um4P1OotKKi3ShuW0UGVQJ247wa6Bj0rNrHwP96nhjJmtYhTUtvjgNGiRr2Acy2HDu08Q==" hashValue="7YWhosFrVWd4npSp4Nqph+dNas54G9cm6JWwh6b6Ebj+nWLTASfm2vHZhiZ+iMh2pODhH/Ko3cFEQorFzsM+ig==" algorithmName="SHA-512" password="CC35"/>
  <autoFilter ref="C81:K10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1_01/111103202"/>
    <hyperlink ref="F88" r:id="rId2" display="https://podminky.urs.cz/item/CS_URS_2021_01/184215112"/>
    <hyperlink ref="F93" r:id="rId3" display="https://podminky.urs.cz/item/CS_URS_2021_01/184802613"/>
    <hyperlink ref="F95" r:id="rId4" display="https://podminky.urs.cz/item/CS_URS_2021_01/184813133"/>
    <hyperlink ref="F97" r:id="rId5" display="https://podminky.urs.cz/item/CS_URS_2021_01/184813134"/>
    <hyperlink ref="F100" r:id="rId6" display="https://podminky.urs.cz/item/CS_URS_2021_01/185804312"/>
    <hyperlink ref="F103" r:id="rId7" display="https://podminky.urs.cz/item/CS_URS_2021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výsadby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16. 4. 2021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ROUND((SUM(BE82:BE103)),  2)</f>
        <v>0</v>
      </c>
      <c r="G33" s="39"/>
      <c r="H33" s="39"/>
      <c r="I33" s="149">
        <v>0.20999999999999999</v>
      </c>
      <c r="J33" s="148">
        <f>ROUND(((SUM(BE82:BE103))*I33),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ROUND((SUM(BF82:BF103)),  2)</f>
        <v>0</v>
      </c>
      <c r="G34" s="39"/>
      <c r="H34" s="39"/>
      <c r="I34" s="149">
        <v>0.14999999999999999</v>
      </c>
      <c r="J34" s="148">
        <f>ROUND(((SUM(BF82:BF103))*I34),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ROUND((SUM(BG82:BG103)),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ROUND((SUM(BH82:BH103)),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ROUND((SUM(BI82:BI103)),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výsadby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lhotka-nadrz1 - 2. rok péče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k-ú. Lhotka u Frýdku-Místku</v>
      </c>
      <c r="G52" s="41"/>
      <c r="H52" s="41"/>
      <c r="I52" s="33" t="s">
        <v>23</v>
      </c>
      <c r="J52" s="73" t="str">
        <f>IF(J12="","",J12)</f>
        <v>16. 4. 2021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SPÚ pro Moravskoslezský kraj</v>
      </c>
      <c r="G54" s="41"/>
      <c r="H54" s="41"/>
      <c r="I54" s="33" t="s">
        <v>32</v>
      </c>
      <c r="J54" s="37" t="str">
        <f>E21</f>
        <v>Hanousek s.ro., Barákova 41, 79601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40.0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Hanousek s.ro., Barákova 41, 79601 Prostějov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104</v>
      </c>
      <c r="E62" s="175"/>
      <c r="F62" s="175"/>
      <c r="G62" s="175"/>
      <c r="H62" s="175"/>
      <c r="I62" s="175"/>
      <c r="J62" s="176">
        <f>J101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105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výsadby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lhotka-nadrz1 - 2. rok péče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k-ú. Lhotka u Frýdku-Místku</v>
      </c>
      <c r="G76" s="41"/>
      <c r="H76" s="41"/>
      <c r="I76" s="33" t="s">
        <v>23</v>
      </c>
      <c r="J76" s="73" t="str">
        <f>IF(J12="","",J12)</f>
        <v>16. 4. 2021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40.05" customHeight="1">
      <c r="A78" s="39"/>
      <c r="B78" s="40"/>
      <c r="C78" s="33" t="s">
        <v>25</v>
      </c>
      <c r="D78" s="41"/>
      <c r="E78" s="41"/>
      <c r="F78" s="28" t="str">
        <f>E15</f>
        <v>SPÚ pro Moravskoslezský kraj</v>
      </c>
      <c r="G78" s="41"/>
      <c r="H78" s="41"/>
      <c r="I78" s="33" t="s">
        <v>32</v>
      </c>
      <c r="J78" s="37" t="str">
        <f>E21</f>
        <v>Hanousek s.ro., Barákova 41, 79601 Prostějov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40.0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>Hanousek s.ro., Barákova 41, 79601 Prostějov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106</v>
      </c>
      <c r="D81" s="181" t="s">
        <v>58</v>
      </c>
      <c r="E81" s="181" t="s">
        <v>54</v>
      </c>
      <c r="F81" s="181" t="s">
        <v>55</v>
      </c>
      <c r="G81" s="181" t="s">
        <v>107</v>
      </c>
      <c r="H81" s="181" t="s">
        <v>108</v>
      </c>
      <c r="I81" s="181" t="s">
        <v>109</v>
      </c>
      <c r="J81" s="181" t="s">
        <v>100</v>
      </c>
      <c r="K81" s="182" t="s">
        <v>110</v>
      </c>
      <c r="L81" s="183"/>
      <c r="M81" s="93" t="s">
        <v>19</v>
      </c>
      <c r="N81" s="94" t="s">
        <v>43</v>
      </c>
      <c r="O81" s="94" t="s">
        <v>111</v>
      </c>
      <c r="P81" s="94" t="s">
        <v>112</v>
      </c>
      <c r="Q81" s="94" t="s">
        <v>113</v>
      </c>
      <c r="R81" s="94" t="s">
        <v>114</v>
      </c>
      <c r="S81" s="94" t="s">
        <v>115</v>
      </c>
      <c r="T81" s="95" t="s">
        <v>116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117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0.025650000000000003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101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118</v>
      </c>
      <c r="F83" s="192" t="s">
        <v>119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P84+P101</f>
        <v>0</v>
      </c>
      <c r="Q83" s="197"/>
      <c r="R83" s="198">
        <f>R84+R101</f>
        <v>0.025650000000000003</v>
      </c>
      <c r="S83" s="197"/>
      <c r="T83" s="199">
        <f>T84+T101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72</v>
      </c>
      <c r="AU83" s="201" t="s">
        <v>73</v>
      </c>
      <c r="AY83" s="200" t="s">
        <v>120</v>
      </c>
      <c r="BK83" s="202">
        <f>BK84+BK101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80</v>
      </c>
      <c r="F84" s="203" t="s">
        <v>121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SUM(P85:P100)</f>
        <v>0</v>
      </c>
      <c r="Q84" s="197"/>
      <c r="R84" s="198">
        <f>SUM(R85:R100)</f>
        <v>0.025650000000000003</v>
      </c>
      <c r="S84" s="197"/>
      <c r="T84" s="199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72</v>
      </c>
      <c r="AU84" s="201" t="s">
        <v>80</v>
      </c>
      <c r="AY84" s="200" t="s">
        <v>120</v>
      </c>
      <c r="BK84" s="202">
        <f>SUM(BK85:BK100)</f>
        <v>0</v>
      </c>
    </row>
    <row r="85" s="2" customFormat="1" ht="16.5" customHeight="1">
      <c r="A85" s="39"/>
      <c r="B85" s="40"/>
      <c r="C85" s="205" t="s">
        <v>80</v>
      </c>
      <c r="D85" s="205" t="s">
        <v>122</v>
      </c>
      <c r="E85" s="206" t="s">
        <v>123</v>
      </c>
      <c r="F85" s="207" t="s">
        <v>124</v>
      </c>
      <c r="G85" s="208" t="s">
        <v>125</v>
      </c>
      <c r="H85" s="209">
        <v>0.29299999999999998</v>
      </c>
      <c r="I85" s="210"/>
      <c r="J85" s="211">
        <f>ROUND(I85*H85,2)</f>
        <v>0</v>
      </c>
      <c r="K85" s="207" t="s">
        <v>126</v>
      </c>
      <c r="L85" s="45"/>
      <c r="M85" s="212" t="s">
        <v>19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127</v>
      </c>
      <c r="AT85" s="216" t="s">
        <v>122</v>
      </c>
      <c r="AU85" s="216" t="s">
        <v>82</v>
      </c>
      <c r="AY85" s="18" t="s">
        <v>120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127</v>
      </c>
      <c r="BM85" s="216" t="s">
        <v>190</v>
      </c>
    </row>
    <row r="86" s="2" customFormat="1">
      <c r="A86" s="39"/>
      <c r="B86" s="40"/>
      <c r="C86" s="41"/>
      <c r="D86" s="218" t="s">
        <v>129</v>
      </c>
      <c r="E86" s="41"/>
      <c r="F86" s="219" t="s">
        <v>130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129</v>
      </c>
      <c r="AU86" s="18" t="s">
        <v>82</v>
      </c>
    </row>
    <row r="87" s="2" customFormat="1" ht="16.5" customHeight="1">
      <c r="A87" s="39"/>
      <c r="B87" s="40"/>
      <c r="C87" s="205" t="s">
        <v>82</v>
      </c>
      <c r="D87" s="205" t="s">
        <v>122</v>
      </c>
      <c r="E87" s="206" t="s">
        <v>132</v>
      </c>
      <c r="F87" s="207" t="s">
        <v>133</v>
      </c>
      <c r="G87" s="208" t="s">
        <v>134</v>
      </c>
      <c r="H87" s="209">
        <v>5</v>
      </c>
      <c r="I87" s="210"/>
      <c r="J87" s="211">
        <f>ROUND(I87*H87,2)</f>
        <v>0</v>
      </c>
      <c r="K87" s="207" t="s">
        <v>126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5.0000000000000002E-05</v>
      </c>
      <c r="R87" s="214">
        <f>Q87*H87</f>
        <v>0.00025000000000000001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127</v>
      </c>
      <c r="AT87" s="216" t="s">
        <v>122</v>
      </c>
      <c r="AU87" s="216" t="s">
        <v>82</v>
      </c>
      <c r="AY87" s="18" t="s">
        <v>120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127</v>
      </c>
      <c r="BM87" s="216" t="s">
        <v>191</v>
      </c>
    </row>
    <row r="88" s="2" customFormat="1">
      <c r="A88" s="39"/>
      <c r="B88" s="40"/>
      <c r="C88" s="41"/>
      <c r="D88" s="218" t="s">
        <v>129</v>
      </c>
      <c r="E88" s="41"/>
      <c r="F88" s="219" t="s">
        <v>136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129</v>
      </c>
      <c r="AU88" s="18" t="s">
        <v>82</v>
      </c>
    </row>
    <row r="89" s="2" customFormat="1" ht="16.5" customHeight="1">
      <c r="A89" s="39"/>
      <c r="B89" s="40"/>
      <c r="C89" s="223" t="s">
        <v>192</v>
      </c>
      <c r="D89" s="223" t="s">
        <v>138</v>
      </c>
      <c r="E89" s="224" t="s">
        <v>139</v>
      </c>
      <c r="F89" s="225" t="s">
        <v>140</v>
      </c>
      <c r="G89" s="226" t="s">
        <v>134</v>
      </c>
      <c r="H89" s="227">
        <v>5</v>
      </c>
      <c r="I89" s="228"/>
      <c r="J89" s="229">
        <f>ROUND(I89*H89,2)</f>
        <v>0</v>
      </c>
      <c r="K89" s="225" t="s">
        <v>126</v>
      </c>
      <c r="L89" s="230"/>
      <c r="M89" s="231" t="s">
        <v>19</v>
      </c>
      <c r="N89" s="232" t="s">
        <v>44</v>
      </c>
      <c r="O89" s="85"/>
      <c r="P89" s="214">
        <f>O89*H89</f>
        <v>0</v>
      </c>
      <c r="Q89" s="214">
        <v>0.0047200000000000002</v>
      </c>
      <c r="R89" s="214">
        <f>Q89*H89</f>
        <v>0.023600000000000003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137</v>
      </c>
      <c r="AT89" s="216" t="s">
        <v>138</v>
      </c>
      <c r="AU89" s="216" t="s">
        <v>82</v>
      </c>
      <c r="AY89" s="18" t="s">
        <v>120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127</v>
      </c>
      <c r="BM89" s="216" t="s">
        <v>193</v>
      </c>
    </row>
    <row r="90" s="2" customFormat="1" ht="16.5" customHeight="1">
      <c r="A90" s="39"/>
      <c r="B90" s="40"/>
      <c r="C90" s="223" t="s">
        <v>127</v>
      </c>
      <c r="D90" s="223" t="s">
        <v>138</v>
      </c>
      <c r="E90" s="224" t="s">
        <v>143</v>
      </c>
      <c r="F90" s="225" t="s">
        <v>144</v>
      </c>
      <c r="G90" s="226" t="s">
        <v>145</v>
      </c>
      <c r="H90" s="227">
        <v>5</v>
      </c>
      <c r="I90" s="228"/>
      <c r="J90" s="229">
        <f>ROUND(I90*H90,2)</f>
        <v>0</v>
      </c>
      <c r="K90" s="225" t="s">
        <v>19</v>
      </c>
      <c r="L90" s="230"/>
      <c r="M90" s="231" t="s">
        <v>19</v>
      </c>
      <c r="N90" s="232" t="s">
        <v>44</v>
      </c>
      <c r="O90" s="85"/>
      <c r="P90" s="214">
        <f>O90*H90</f>
        <v>0</v>
      </c>
      <c r="Q90" s="214">
        <v>0.00010000000000000001</v>
      </c>
      <c r="R90" s="214">
        <f>Q90*H90</f>
        <v>0.00050000000000000001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137</v>
      </c>
      <c r="AT90" s="216" t="s">
        <v>138</v>
      </c>
      <c r="AU90" s="216" t="s">
        <v>82</v>
      </c>
      <c r="AY90" s="18" t="s">
        <v>120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127</v>
      </c>
      <c r="BM90" s="216" t="s">
        <v>194</v>
      </c>
    </row>
    <row r="91" s="2" customFormat="1" ht="16.5" customHeight="1">
      <c r="A91" s="39"/>
      <c r="B91" s="40"/>
      <c r="C91" s="223" t="s">
        <v>195</v>
      </c>
      <c r="D91" s="223" t="s">
        <v>138</v>
      </c>
      <c r="E91" s="224" t="s">
        <v>148</v>
      </c>
      <c r="F91" s="225" t="s">
        <v>149</v>
      </c>
      <c r="G91" s="226" t="s">
        <v>150</v>
      </c>
      <c r="H91" s="227">
        <v>0.20000000000000001</v>
      </c>
      <c r="I91" s="228"/>
      <c r="J91" s="229">
        <f>ROUND(I91*H91,2)</f>
        <v>0</v>
      </c>
      <c r="K91" s="225" t="s">
        <v>126</v>
      </c>
      <c r="L91" s="230"/>
      <c r="M91" s="231" t="s">
        <v>19</v>
      </c>
      <c r="N91" s="232" t="s">
        <v>44</v>
      </c>
      <c r="O91" s="85"/>
      <c r="P91" s="214">
        <f>O91*H91</f>
        <v>0</v>
      </c>
      <c r="Q91" s="214">
        <v>0.001</v>
      </c>
      <c r="R91" s="214">
        <f>Q91*H91</f>
        <v>0.00020000000000000001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137</v>
      </c>
      <c r="AT91" s="216" t="s">
        <v>138</v>
      </c>
      <c r="AU91" s="216" t="s">
        <v>82</v>
      </c>
      <c r="AY91" s="18" t="s">
        <v>120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127</v>
      </c>
      <c r="BM91" s="216" t="s">
        <v>196</v>
      </c>
    </row>
    <row r="92" s="2" customFormat="1" ht="16.5" customHeight="1">
      <c r="A92" s="39"/>
      <c r="B92" s="40"/>
      <c r="C92" s="205" t="s">
        <v>197</v>
      </c>
      <c r="D92" s="205" t="s">
        <v>122</v>
      </c>
      <c r="E92" s="206" t="s">
        <v>153</v>
      </c>
      <c r="F92" s="207" t="s">
        <v>154</v>
      </c>
      <c r="G92" s="208" t="s">
        <v>155</v>
      </c>
      <c r="H92" s="209">
        <v>34.5</v>
      </c>
      <c r="I92" s="210"/>
      <c r="J92" s="211">
        <f>ROUND(I92*H92,2)</f>
        <v>0</v>
      </c>
      <c r="K92" s="207" t="s">
        <v>126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127</v>
      </c>
      <c r="AT92" s="216" t="s">
        <v>122</v>
      </c>
      <c r="AU92" s="216" t="s">
        <v>82</v>
      </c>
      <c r="AY92" s="18" t="s">
        <v>120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127</v>
      </c>
      <c r="BM92" s="216" t="s">
        <v>198</v>
      </c>
    </row>
    <row r="93" s="2" customFormat="1">
      <c r="A93" s="39"/>
      <c r="B93" s="40"/>
      <c r="C93" s="41"/>
      <c r="D93" s="218" t="s">
        <v>129</v>
      </c>
      <c r="E93" s="41"/>
      <c r="F93" s="219" t="s">
        <v>157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129</v>
      </c>
      <c r="AU93" s="18" t="s">
        <v>82</v>
      </c>
    </row>
    <row r="94" s="2" customFormat="1">
      <c r="A94" s="39"/>
      <c r="B94" s="40"/>
      <c r="C94" s="205" t="s">
        <v>131</v>
      </c>
      <c r="D94" s="205" t="s">
        <v>122</v>
      </c>
      <c r="E94" s="206" t="s">
        <v>159</v>
      </c>
      <c r="F94" s="207" t="s">
        <v>160</v>
      </c>
      <c r="G94" s="208" t="s">
        <v>161</v>
      </c>
      <c r="H94" s="209">
        <v>1.44</v>
      </c>
      <c r="I94" s="210"/>
      <c r="J94" s="211">
        <f>ROUND(I94*H94,2)</f>
        <v>0</v>
      </c>
      <c r="K94" s="207" t="s">
        <v>126</v>
      </c>
      <c r="L94" s="45"/>
      <c r="M94" s="212" t="s">
        <v>19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127</v>
      </c>
      <c r="AT94" s="216" t="s">
        <v>122</v>
      </c>
      <c r="AU94" s="216" t="s">
        <v>82</v>
      </c>
      <c r="AY94" s="18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127</v>
      </c>
      <c r="BM94" s="216" t="s">
        <v>199</v>
      </c>
    </row>
    <row r="95" s="2" customFormat="1">
      <c r="A95" s="39"/>
      <c r="B95" s="40"/>
      <c r="C95" s="41"/>
      <c r="D95" s="218" t="s">
        <v>129</v>
      </c>
      <c r="E95" s="41"/>
      <c r="F95" s="219" t="s">
        <v>163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129</v>
      </c>
      <c r="AU95" s="18" t="s">
        <v>82</v>
      </c>
    </row>
    <row r="96" s="2" customFormat="1" ht="24.15" customHeight="1">
      <c r="A96" s="39"/>
      <c r="B96" s="40"/>
      <c r="C96" s="205" t="s">
        <v>137</v>
      </c>
      <c r="D96" s="205" t="s">
        <v>122</v>
      </c>
      <c r="E96" s="206" t="s">
        <v>165</v>
      </c>
      <c r="F96" s="207" t="s">
        <v>166</v>
      </c>
      <c r="G96" s="208" t="s">
        <v>161</v>
      </c>
      <c r="H96" s="209">
        <v>1.3200000000000001</v>
      </c>
      <c r="I96" s="210"/>
      <c r="J96" s="211">
        <f>ROUND(I96*H96,2)</f>
        <v>0</v>
      </c>
      <c r="K96" s="207" t="s">
        <v>126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127</v>
      </c>
      <c r="AT96" s="216" t="s">
        <v>122</v>
      </c>
      <c r="AU96" s="216" t="s">
        <v>82</v>
      </c>
      <c r="AY96" s="18" t="s">
        <v>120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127</v>
      </c>
      <c r="BM96" s="216" t="s">
        <v>200</v>
      </c>
    </row>
    <row r="97" s="2" customFormat="1">
      <c r="A97" s="39"/>
      <c r="B97" s="40"/>
      <c r="C97" s="41"/>
      <c r="D97" s="218" t="s">
        <v>129</v>
      </c>
      <c r="E97" s="41"/>
      <c r="F97" s="219" t="s">
        <v>168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129</v>
      </c>
      <c r="AU97" s="18" t="s">
        <v>82</v>
      </c>
    </row>
    <row r="98" s="2" customFormat="1" ht="16.5" customHeight="1">
      <c r="A98" s="39"/>
      <c r="B98" s="40"/>
      <c r="C98" s="223" t="s">
        <v>142</v>
      </c>
      <c r="D98" s="223" t="s">
        <v>138</v>
      </c>
      <c r="E98" s="224" t="s">
        <v>170</v>
      </c>
      <c r="F98" s="225" t="s">
        <v>171</v>
      </c>
      <c r="G98" s="226" t="s">
        <v>172</v>
      </c>
      <c r="H98" s="227">
        <v>1.1000000000000001</v>
      </c>
      <c r="I98" s="228"/>
      <c r="J98" s="229">
        <f>ROUND(I98*H98,2)</f>
        <v>0</v>
      </c>
      <c r="K98" s="225" t="s">
        <v>19</v>
      </c>
      <c r="L98" s="230"/>
      <c r="M98" s="231" t="s">
        <v>19</v>
      </c>
      <c r="N98" s="232" t="s">
        <v>44</v>
      </c>
      <c r="O98" s="85"/>
      <c r="P98" s="214">
        <f>O98*H98</f>
        <v>0</v>
      </c>
      <c r="Q98" s="214">
        <v>0.001</v>
      </c>
      <c r="R98" s="214">
        <f>Q98*H98</f>
        <v>0.0011000000000000001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137</v>
      </c>
      <c r="AT98" s="216" t="s">
        <v>138</v>
      </c>
      <c r="AU98" s="216" t="s">
        <v>82</v>
      </c>
      <c r="AY98" s="18" t="s">
        <v>120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127</v>
      </c>
      <c r="BM98" s="216" t="s">
        <v>201</v>
      </c>
    </row>
    <row r="99" s="2" customFormat="1" ht="16.5" customHeight="1">
      <c r="A99" s="39"/>
      <c r="B99" s="40"/>
      <c r="C99" s="205" t="s">
        <v>202</v>
      </c>
      <c r="D99" s="205" t="s">
        <v>122</v>
      </c>
      <c r="E99" s="206" t="s">
        <v>175</v>
      </c>
      <c r="F99" s="207" t="s">
        <v>176</v>
      </c>
      <c r="G99" s="208" t="s">
        <v>177</v>
      </c>
      <c r="H99" s="209">
        <v>3.0600000000000001</v>
      </c>
      <c r="I99" s="210"/>
      <c r="J99" s="211">
        <f>ROUND(I99*H99,2)</f>
        <v>0</v>
      </c>
      <c r="K99" s="207" t="s">
        <v>126</v>
      </c>
      <c r="L99" s="45"/>
      <c r="M99" s="212" t="s">
        <v>19</v>
      </c>
      <c r="N99" s="213" t="s">
        <v>44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127</v>
      </c>
      <c r="AT99" s="216" t="s">
        <v>122</v>
      </c>
      <c r="AU99" s="216" t="s">
        <v>82</v>
      </c>
      <c r="AY99" s="18" t="s">
        <v>120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127</v>
      </c>
      <c r="BM99" s="216" t="s">
        <v>203</v>
      </c>
    </row>
    <row r="100" s="2" customFormat="1">
      <c r="A100" s="39"/>
      <c r="B100" s="40"/>
      <c r="C100" s="41"/>
      <c r="D100" s="218" t="s">
        <v>129</v>
      </c>
      <c r="E100" s="41"/>
      <c r="F100" s="219" t="s">
        <v>179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82</v>
      </c>
    </row>
    <row r="101" s="12" customFormat="1" ht="22.8" customHeight="1">
      <c r="A101" s="12"/>
      <c r="B101" s="189"/>
      <c r="C101" s="190"/>
      <c r="D101" s="191" t="s">
        <v>72</v>
      </c>
      <c r="E101" s="203" t="s">
        <v>180</v>
      </c>
      <c r="F101" s="203" t="s">
        <v>181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SUM(P102:P103)</f>
        <v>0</v>
      </c>
      <c r="Q101" s="197"/>
      <c r="R101" s="198">
        <f>SUM(R102:R103)</f>
        <v>0</v>
      </c>
      <c r="S101" s="197"/>
      <c r="T101" s="199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80</v>
      </c>
      <c r="AT101" s="201" t="s">
        <v>72</v>
      </c>
      <c r="AU101" s="201" t="s">
        <v>80</v>
      </c>
      <c r="AY101" s="200" t="s">
        <v>120</v>
      </c>
      <c r="BK101" s="202">
        <f>SUM(BK102:BK103)</f>
        <v>0</v>
      </c>
    </row>
    <row r="102" s="2" customFormat="1" ht="16.5" customHeight="1">
      <c r="A102" s="39"/>
      <c r="B102" s="40"/>
      <c r="C102" s="205" t="s">
        <v>147</v>
      </c>
      <c r="D102" s="205" t="s">
        <v>122</v>
      </c>
      <c r="E102" s="206" t="s">
        <v>183</v>
      </c>
      <c r="F102" s="207" t="s">
        <v>184</v>
      </c>
      <c r="G102" s="208" t="s">
        <v>185</v>
      </c>
      <c r="H102" s="209">
        <v>0.025999999999999999</v>
      </c>
      <c r="I102" s="210"/>
      <c r="J102" s="211">
        <f>ROUND(I102*H102,2)</f>
        <v>0</v>
      </c>
      <c r="K102" s="207" t="s">
        <v>186</v>
      </c>
      <c r="L102" s="45"/>
      <c r="M102" s="212" t="s">
        <v>19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127</v>
      </c>
      <c r="AT102" s="216" t="s">
        <v>122</v>
      </c>
      <c r="AU102" s="216" t="s">
        <v>82</v>
      </c>
      <c r="AY102" s="18" t="s">
        <v>120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127</v>
      </c>
      <c r="BM102" s="216" t="s">
        <v>204</v>
      </c>
    </row>
    <row r="103" s="2" customFormat="1">
      <c r="A103" s="39"/>
      <c r="B103" s="40"/>
      <c r="C103" s="41"/>
      <c r="D103" s="218" t="s">
        <v>129</v>
      </c>
      <c r="E103" s="41"/>
      <c r="F103" s="219" t="s">
        <v>188</v>
      </c>
      <c r="G103" s="41"/>
      <c r="H103" s="41"/>
      <c r="I103" s="220"/>
      <c r="J103" s="41"/>
      <c r="K103" s="41"/>
      <c r="L103" s="45"/>
      <c r="M103" s="233"/>
      <c r="N103" s="234"/>
      <c r="O103" s="235"/>
      <c r="P103" s="235"/>
      <c r="Q103" s="235"/>
      <c r="R103" s="235"/>
      <c r="S103" s="235"/>
      <c r="T103" s="23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129</v>
      </c>
      <c r="AU103" s="18" t="s">
        <v>82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miRk/BTOzTAYf8lLadF2hgNUUQ6ItCeDam0acWvZzxFn5/QxuGK4Mozy2xKbLvqFnavMrz+6H6WnlNzYUM8M3g==" hashValue="fdZb0gjyD2c/9poiji1cXYk4rT14i+/t6cIC2LsrOOpT1FOlm0n9VHVgR8dUBbtlrx/nkPdPRIizayGUZMNgfQ==" algorithmName="SHA-512" password="CC35"/>
  <autoFilter ref="C81:K10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1_01/111103202"/>
    <hyperlink ref="F88" r:id="rId2" display="https://podminky.urs.cz/item/CS_URS_2021_01/184215112"/>
    <hyperlink ref="F93" r:id="rId3" display="https://podminky.urs.cz/item/CS_URS_2021_01/184802613"/>
    <hyperlink ref="F95" r:id="rId4" display="https://podminky.urs.cz/item/CS_URS_2021_01/184813133"/>
    <hyperlink ref="F97" r:id="rId5" display="https://podminky.urs.cz/item/CS_URS_2021_01/184813134"/>
    <hyperlink ref="F100" r:id="rId6" display="https://podminky.urs.cz/item/CS_URS_2021_01/185804312"/>
    <hyperlink ref="F103" r:id="rId7" display="https://podminky.urs.cz/item/CS_URS_2021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výsadby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16. 4. 2021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ROUND((SUM(BE82:BE114)),  2)</f>
        <v>0</v>
      </c>
      <c r="G33" s="39"/>
      <c r="H33" s="39"/>
      <c r="I33" s="149">
        <v>0.20999999999999999</v>
      </c>
      <c r="J33" s="148">
        <f>ROUND(((SUM(BE82:BE114))*I33),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ROUND((SUM(BF82:BF114)),  2)</f>
        <v>0</v>
      </c>
      <c r="G34" s="39"/>
      <c r="H34" s="39"/>
      <c r="I34" s="149">
        <v>0.14999999999999999</v>
      </c>
      <c r="J34" s="148">
        <f>ROUND(((SUM(BF82:BF114))*I34),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výsadby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lhotka-nadrz2 - 3. rok péče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k-ú. Lhotka u Frýdku-Místku</v>
      </c>
      <c r="G52" s="41"/>
      <c r="H52" s="41"/>
      <c r="I52" s="33" t="s">
        <v>23</v>
      </c>
      <c r="J52" s="73" t="str">
        <f>IF(J12="","",J12)</f>
        <v>16. 4. 2021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SPÚ pro Moravskoslezský kraj</v>
      </c>
      <c r="G54" s="41"/>
      <c r="H54" s="41"/>
      <c r="I54" s="33" t="s">
        <v>32</v>
      </c>
      <c r="J54" s="37" t="str">
        <f>E21</f>
        <v>Hanousek s.ro., Barákova 41, 79601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40.0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Hanousek s.ro., Barákova 41, 79601 Prostějov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104</v>
      </c>
      <c r="E62" s="175"/>
      <c r="F62" s="175"/>
      <c r="G62" s="175"/>
      <c r="H62" s="175"/>
      <c r="I62" s="175"/>
      <c r="J62" s="176">
        <f>J112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105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výsadby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lhotka-nadrz2 - 3. rok péče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k-ú. Lhotka u Frýdku-Místku</v>
      </c>
      <c r="G76" s="41"/>
      <c r="H76" s="41"/>
      <c r="I76" s="33" t="s">
        <v>23</v>
      </c>
      <c r="J76" s="73" t="str">
        <f>IF(J12="","",J12)</f>
        <v>16. 4. 2021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40.05" customHeight="1">
      <c r="A78" s="39"/>
      <c r="B78" s="40"/>
      <c r="C78" s="33" t="s">
        <v>25</v>
      </c>
      <c r="D78" s="41"/>
      <c r="E78" s="41"/>
      <c r="F78" s="28" t="str">
        <f>E15</f>
        <v>SPÚ pro Moravskoslezský kraj</v>
      </c>
      <c r="G78" s="41"/>
      <c r="H78" s="41"/>
      <c r="I78" s="33" t="s">
        <v>32</v>
      </c>
      <c r="J78" s="37" t="str">
        <f>E21</f>
        <v>Hanousek s.ro., Barákova 41, 79601 Prostějov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40.0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>Hanousek s.ro., Barákova 41, 79601 Prostějov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106</v>
      </c>
      <c r="D81" s="181" t="s">
        <v>58</v>
      </c>
      <c r="E81" s="181" t="s">
        <v>54</v>
      </c>
      <c r="F81" s="181" t="s">
        <v>55</v>
      </c>
      <c r="G81" s="181" t="s">
        <v>107</v>
      </c>
      <c r="H81" s="181" t="s">
        <v>108</v>
      </c>
      <c r="I81" s="181" t="s">
        <v>109</v>
      </c>
      <c r="J81" s="181" t="s">
        <v>100</v>
      </c>
      <c r="K81" s="182" t="s">
        <v>110</v>
      </c>
      <c r="L81" s="183"/>
      <c r="M81" s="93" t="s">
        <v>19</v>
      </c>
      <c r="N81" s="94" t="s">
        <v>43</v>
      </c>
      <c r="O81" s="94" t="s">
        <v>111</v>
      </c>
      <c r="P81" s="94" t="s">
        <v>112</v>
      </c>
      <c r="Q81" s="94" t="s">
        <v>113</v>
      </c>
      <c r="R81" s="94" t="s">
        <v>114</v>
      </c>
      <c r="S81" s="94" t="s">
        <v>115</v>
      </c>
      <c r="T81" s="95" t="s">
        <v>116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117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0.046800000000000001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101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118</v>
      </c>
      <c r="F83" s="192" t="s">
        <v>119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P84+P112</f>
        <v>0</v>
      </c>
      <c r="Q83" s="197"/>
      <c r="R83" s="198">
        <f>R84+R112</f>
        <v>0.046800000000000001</v>
      </c>
      <c r="S83" s="197"/>
      <c r="T83" s="199">
        <f>T84+T112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72</v>
      </c>
      <c r="AU83" s="201" t="s">
        <v>73</v>
      </c>
      <c r="AY83" s="200" t="s">
        <v>120</v>
      </c>
      <c r="BK83" s="202">
        <f>BK84+BK112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80</v>
      </c>
      <c r="F84" s="203" t="s">
        <v>121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SUM(P85:P111)</f>
        <v>0</v>
      </c>
      <c r="Q84" s="197"/>
      <c r="R84" s="198">
        <f>SUM(R85:R111)</f>
        <v>0.046800000000000001</v>
      </c>
      <c r="S84" s="197"/>
      <c r="T84" s="199">
        <f>SUM(T85:T111)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72</v>
      </c>
      <c r="AU84" s="201" t="s">
        <v>80</v>
      </c>
      <c r="AY84" s="200" t="s">
        <v>120</v>
      </c>
      <c r="BK84" s="202">
        <f>SUM(BK85:BK111)</f>
        <v>0</v>
      </c>
    </row>
    <row r="85" s="2" customFormat="1" ht="16.5" customHeight="1">
      <c r="A85" s="39"/>
      <c r="B85" s="40"/>
      <c r="C85" s="223" t="s">
        <v>206</v>
      </c>
      <c r="D85" s="223" t="s">
        <v>138</v>
      </c>
      <c r="E85" s="224" t="s">
        <v>207</v>
      </c>
      <c r="F85" s="225" t="s">
        <v>208</v>
      </c>
      <c r="G85" s="226" t="s">
        <v>145</v>
      </c>
      <c r="H85" s="227">
        <v>1</v>
      </c>
      <c r="I85" s="228"/>
      <c r="J85" s="229">
        <f>ROUND(I85*H85,2)</f>
        <v>0</v>
      </c>
      <c r="K85" s="225" t="s">
        <v>19</v>
      </c>
      <c r="L85" s="230"/>
      <c r="M85" s="231" t="s">
        <v>19</v>
      </c>
      <c r="N85" s="232" t="s">
        <v>44</v>
      </c>
      <c r="O85" s="85"/>
      <c r="P85" s="214">
        <f>O85*H85</f>
        <v>0</v>
      </c>
      <c r="Q85" s="214">
        <v>0.002</v>
      </c>
      <c r="R85" s="214">
        <f>Q85*H85</f>
        <v>0.002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137</v>
      </c>
      <c r="AT85" s="216" t="s">
        <v>138</v>
      </c>
      <c r="AU85" s="216" t="s">
        <v>82</v>
      </c>
      <c r="AY85" s="18" t="s">
        <v>120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127</v>
      </c>
      <c r="BM85" s="216" t="s">
        <v>209</v>
      </c>
    </row>
    <row r="86" s="2" customFormat="1" ht="16.5" customHeight="1">
      <c r="A86" s="39"/>
      <c r="B86" s="40"/>
      <c r="C86" s="223" t="s">
        <v>7</v>
      </c>
      <c r="D86" s="223" t="s">
        <v>138</v>
      </c>
      <c r="E86" s="224" t="s">
        <v>210</v>
      </c>
      <c r="F86" s="225" t="s">
        <v>211</v>
      </c>
      <c r="G86" s="226" t="s">
        <v>145</v>
      </c>
      <c r="H86" s="227">
        <v>1</v>
      </c>
      <c r="I86" s="228"/>
      <c r="J86" s="229">
        <f>ROUND(I86*H86,2)</f>
        <v>0</v>
      </c>
      <c r="K86" s="225" t="s">
        <v>19</v>
      </c>
      <c r="L86" s="230"/>
      <c r="M86" s="231" t="s">
        <v>19</v>
      </c>
      <c r="N86" s="232" t="s">
        <v>44</v>
      </c>
      <c r="O86" s="85"/>
      <c r="P86" s="214">
        <f>O86*H86</f>
        <v>0</v>
      </c>
      <c r="Q86" s="214">
        <v>0.002</v>
      </c>
      <c r="R86" s="214">
        <f>Q86*H86</f>
        <v>0.002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137</v>
      </c>
      <c r="AT86" s="216" t="s">
        <v>138</v>
      </c>
      <c r="AU86" s="216" t="s">
        <v>82</v>
      </c>
      <c r="AY86" s="18" t="s">
        <v>120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127</v>
      </c>
      <c r="BM86" s="216" t="s">
        <v>212</v>
      </c>
    </row>
    <row r="87" s="2" customFormat="1" ht="16.5" customHeight="1">
      <c r="A87" s="39"/>
      <c r="B87" s="40"/>
      <c r="C87" s="223" t="s">
        <v>80</v>
      </c>
      <c r="D87" s="223" t="s">
        <v>138</v>
      </c>
      <c r="E87" s="224" t="s">
        <v>213</v>
      </c>
      <c r="F87" s="225" t="s">
        <v>214</v>
      </c>
      <c r="G87" s="226" t="s">
        <v>134</v>
      </c>
      <c r="H87" s="227">
        <v>1</v>
      </c>
      <c r="I87" s="228"/>
      <c r="J87" s="229">
        <f>ROUND(I87*H87,2)</f>
        <v>0</v>
      </c>
      <c r="K87" s="225" t="s">
        <v>126</v>
      </c>
      <c r="L87" s="230"/>
      <c r="M87" s="231" t="s">
        <v>19</v>
      </c>
      <c r="N87" s="232" t="s">
        <v>44</v>
      </c>
      <c r="O87" s="85"/>
      <c r="P87" s="214">
        <f>O87*H87</f>
        <v>0</v>
      </c>
      <c r="Q87" s="214">
        <v>0.027</v>
      </c>
      <c r="R87" s="214">
        <f>Q87*H87</f>
        <v>0.027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137</v>
      </c>
      <c r="AT87" s="216" t="s">
        <v>138</v>
      </c>
      <c r="AU87" s="216" t="s">
        <v>82</v>
      </c>
      <c r="AY87" s="18" t="s">
        <v>120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127</v>
      </c>
      <c r="BM87" s="216" t="s">
        <v>215</v>
      </c>
    </row>
    <row r="88" s="2" customFormat="1" ht="16.5" customHeight="1">
      <c r="A88" s="39"/>
      <c r="B88" s="40"/>
      <c r="C88" s="223" t="s">
        <v>82</v>
      </c>
      <c r="D88" s="223" t="s">
        <v>138</v>
      </c>
      <c r="E88" s="224" t="s">
        <v>216</v>
      </c>
      <c r="F88" s="225" t="s">
        <v>217</v>
      </c>
      <c r="G88" s="226" t="s">
        <v>145</v>
      </c>
      <c r="H88" s="227">
        <v>1</v>
      </c>
      <c r="I88" s="228"/>
      <c r="J88" s="229">
        <f>ROUND(I88*H88,2)</f>
        <v>0</v>
      </c>
      <c r="K88" s="225" t="s">
        <v>19</v>
      </c>
      <c r="L88" s="230"/>
      <c r="M88" s="231" t="s">
        <v>19</v>
      </c>
      <c r="N88" s="232" t="s">
        <v>44</v>
      </c>
      <c r="O88" s="85"/>
      <c r="P88" s="214">
        <f>O88*H88</f>
        <v>0</v>
      </c>
      <c r="Q88" s="214">
        <v>0.002</v>
      </c>
      <c r="R88" s="214">
        <f>Q88*H88</f>
        <v>0.002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137</v>
      </c>
      <c r="AT88" s="216" t="s">
        <v>138</v>
      </c>
      <c r="AU88" s="216" t="s">
        <v>82</v>
      </c>
      <c r="AY88" s="18" t="s">
        <v>120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127</v>
      </c>
      <c r="BM88" s="216" t="s">
        <v>218</v>
      </c>
    </row>
    <row r="89" s="2" customFormat="1" ht="16.5" customHeight="1">
      <c r="A89" s="39"/>
      <c r="B89" s="40"/>
      <c r="C89" s="223" t="s">
        <v>192</v>
      </c>
      <c r="D89" s="223" t="s">
        <v>138</v>
      </c>
      <c r="E89" s="224" t="s">
        <v>219</v>
      </c>
      <c r="F89" s="225" t="s">
        <v>220</v>
      </c>
      <c r="G89" s="226" t="s">
        <v>145</v>
      </c>
      <c r="H89" s="227">
        <v>1</v>
      </c>
      <c r="I89" s="228"/>
      <c r="J89" s="229">
        <f>ROUND(I89*H89,2)</f>
        <v>0</v>
      </c>
      <c r="K89" s="225" t="s">
        <v>19</v>
      </c>
      <c r="L89" s="230"/>
      <c r="M89" s="231" t="s">
        <v>19</v>
      </c>
      <c r="N89" s="232" t="s">
        <v>44</v>
      </c>
      <c r="O89" s="85"/>
      <c r="P89" s="214">
        <f>O89*H89</f>
        <v>0</v>
      </c>
      <c r="Q89" s="214">
        <v>0.002</v>
      </c>
      <c r="R89" s="214">
        <f>Q89*H89</f>
        <v>0.002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137</v>
      </c>
      <c r="AT89" s="216" t="s">
        <v>138</v>
      </c>
      <c r="AU89" s="216" t="s">
        <v>82</v>
      </c>
      <c r="AY89" s="18" t="s">
        <v>120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127</v>
      </c>
      <c r="BM89" s="216" t="s">
        <v>221</v>
      </c>
    </row>
    <row r="90" s="2" customFormat="1" ht="16.5" customHeight="1">
      <c r="A90" s="39"/>
      <c r="B90" s="40"/>
      <c r="C90" s="223" t="s">
        <v>127</v>
      </c>
      <c r="D90" s="223" t="s">
        <v>138</v>
      </c>
      <c r="E90" s="224" t="s">
        <v>222</v>
      </c>
      <c r="F90" s="225" t="s">
        <v>223</v>
      </c>
      <c r="G90" s="226" t="s">
        <v>145</v>
      </c>
      <c r="H90" s="227">
        <v>1</v>
      </c>
      <c r="I90" s="228"/>
      <c r="J90" s="229">
        <f>ROUND(I90*H90,2)</f>
        <v>0</v>
      </c>
      <c r="K90" s="225" t="s">
        <v>19</v>
      </c>
      <c r="L90" s="230"/>
      <c r="M90" s="231" t="s">
        <v>19</v>
      </c>
      <c r="N90" s="232" t="s">
        <v>44</v>
      </c>
      <c r="O90" s="85"/>
      <c r="P90" s="214">
        <f>O90*H90</f>
        <v>0</v>
      </c>
      <c r="Q90" s="214">
        <v>0.002</v>
      </c>
      <c r="R90" s="214">
        <f>Q90*H90</f>
        <v>0.002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137</v>
      </c>
      <c r="AT90" s="216" t="s">
        <v>138</v>
      </c>
      <c r="AU90" s="216" t="s">
        <v>82</v>
      </c>
      <c r="AY90" s="18" t="s">
        <v>120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127</v>
      </c>
      <c r="BM90" s="216" t="s">
        <v>224</v>
      </c>
    </row>
    <row r="91" s="2" customFormat="1" ht="16.5" customHeight="1">
      <c r="A91" s="39"/>
      <c r="B91" s="40"/>
      <c r="C91" s="223" t="s">
        <v>195</v>
      </c>
      <c r="D91" s="223" t="s">
        <v>138</v>
      </c>
      <c r="E91" s="224" t="s">
        <v>225</v>
      </c>
      <c r="F91" s="225" t="s">
        <v>226</v>
      </c>
      <c r="G91" s="226" t="s">
        <v>145</v>
      </c>
      <c r="H91" s="227">
        <v>1</v>
      </c>
      <c r="I91" s="228"/>
      <c r="J91" s="229">
        <f>ROUND(I91*H91,2)</f>
        <v>0</v>
      </c>
      <c r="K91" s="225" t="s">
        <v>19</v>
      </c>
      <c r="L91" s="230"/>
      <c r="M91" s="231" t="s">
        <v>19</v>
      </c>
      <c r="N91" s="232" t="s">
        <v>44</v>
      </c>
      <c r="O91" s="85"/>
      <c r="P91" s="214">
        <f>O91*H91</f>
        <v>0</v>
      </c>
      <c r="Q91" s="214">
        <v>0.002</v>
      </c>
      <c r="R91" s="214">
        <f>Q91*H91</f>
        <v>0.002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137</v>
      </c>
      <c r="AT91" s="216" t="s">
        <v>138</v>
      </c>
      <c r="AU91" s="216" t="s">
        <v>82</v>
      </c>
      <c r="AY91" s="18" t="s">
        <v>120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127</v>
      </c>
      <c r="BM91" s="216" t="s">
        <v>227</v>
      </c>
    </row>
    <row r="92" s="2" customFormat="1" ht="16.5" customHeight="1">
      <c r="A92" s="39"/>
      <c r="B92" s="40"/>
      <c r="C92" s="223" t="s">
        <v>197</v>
      </c>
      <c r="D92" s="223" t="s">
        <v>138</v>
      </c>
      <c r="E92" s="224" t="s">
        <v>228</v>
      </c>
      <c r="F92" s="225" t="s">
        <v>229</v>
      </c>
      <c r="G92" s="226" t="s">
        <v>145</v>
      </c>
      <c r="H92" s="227">
        <v>2</v>
      </c>
      <c r="I92" s="228"/>
      <c r="J92" s="229">
        <f>ROUND(I92*H92,2)</f>
        <v>0</v>
      </c>
      <c r="K92" s="225" t="s">
        <v>19</v>
      </c>
      <c r="L92" s="230"/>
      <c r="M92" s="231" t="s">
        <v>19</v>
      </c>
      <c r="N92" s="232" t="s">
        <v>44</v>
      </c>
      <c r="O92" s="85"/>
      <c r="P92" s="214">
        <f>O92*H92</f>
        <v>0</v>
      </c>
      <c r="Q92" s="214">
        <v>0.001</v>
      </c>
      <c r="R92" s="214">
        <f>Q92*H92</f>
        <v>0.002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137</v>
      </c>
      <c r="AT92" s="216" t="s">
        <v>138</v>
      </c>
      <c r="AU92" s="216" t="s">
        <v>82</v>
      </c>
      <c r="AY92" s="18" t="s">
        <v>120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127</v>
      </c>
      <c r="BM92" s="216" t="s">
        <v>230</v>
      </c>
    </row>
    <row r="93" s="2" customFormat="1" ht="16.5" customHeight="1">
      <c r="A93" s="39"/>
      <c r="B93" s="40"/>
      <c r="C93" s="223" t="s">
        <v>131</v>
      </c>
      <c r="D93" s="223" t="s">
        <v>138</v>
      </c>
      <c r="E93" s="224" t="s">
        <v>231</v>
      </c>
      <c r="F93" s="225" t="s">
        <v>232</v>
      </c>
      <c r="G93" s="226" t="s">
        <v>145</v>
      </c>
      <c r="H93" s="227">
        <v>2</v>
      </c>
      <c r="I93" s="228"/>
      <c r="J93" s="229">
        <f>ROUND(I93*H93,2)</f>
        <v>0</v>
      </c>
      <c r="K93" s="225" t="s">
        <v>19</v>
      </c>
      <c r="L93" s="230"/>
      <c r="M93" s="231" t="s">
        <v>19</v>
      </c>
      <c r="N93" s="232" t="s">
        <v>44</v>
      </c>
      <c r="O93" s="85"/>
      <c r="P93" s="214">
        <f>O93*H93</f>
        <v>0</v>
      </c>
      <c r="Q93" s="214">
        <v>0.001</v>
      </c>
      <c r="R93" s="214">
        <f>Q93*H93</f>
        <v>0.002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137</v>
      </c>
      <c r="AT93" s="216" t="s">
        <v>138</v>
      </c>
      <c r="AU93" s="216" t="s">
        <v>82</v>
      </c>
      <c r="AY93" s="18" t="s">
        <v>120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127</v>
      </c>
      <c r="BM93" s="216" t="s">
        <v>233</v>
      </c>
    </row>
    <row r="94" s="2" customFormat="1" ht="16.5" customHeight="1">
      <c r="A94" s="39"/>
      <c r="B94" s="40"/>
      <c r="C94" s="223" t="s">
        <v>137</v>
      </c>
      <c r="D94" s="223" t="s">
        <v>138</v>
      </c>
      <c r="E94" s="224" t="s">
        <v>234</v>
      </c>
      <c r="F94" s="225" t="s">
        <v>235</v>
      </c>
      <c r="G94" s="226" t="s">
        <v>145</v>
      </c>
      <c r="H94" s="227">
        <v>1</v>
      </c>
      <c r="I94" s="228"/>
      <c r="J94" s="229">
        <f>ROUND(I94*H94,2)</f>
        <v>0</v>
      </c>
      <c r="K94" s="225" t="s">
        <v>19</v>
      </c>
      <c r="L94" s="230"/>
      <c r="M94" s="231" t="s">
        <v>19</v>
      </c>
      <c r="N94" s="232" t="s">
        <v>44</v>
      </c>
      <c r="O94" s="85"/>
      <c r="P94" s="214">
        <f>O94*H94</f>
        <v>0</v>
      </c>
      <c r="Q94" s="214">
        <v>0.001</v>
      </c>
      <c r="R94" s="214">
        <f>Q94*H94</f>
        <v>0.001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137</v>
      </c>
      <c r="AT94" s="216" t="s">
        <v>138</v>
      </c>
      <c r="AU94" s="216" t="s">
        <v>82</v>
      </c>
      <c r="AY94" s="18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127</v>
      </c>
      <c r="BM94" s="216" t="s">
        <v>236</v>
      </c>
    </row>
    <row r="95" s="2" customFormat="1" ht="16.5" customHeight="1">
      <c r="A95" s="39"/>
      <c r="B95" s="40"/>
      <c r="C95" s="223" t="s">
        <v>158</v>
      </c>
      <c r="D95" s="223" t="s">
        <v>138</v>
      </c>
      <c r="E95" s="224" t="s">
        <v>237</v>
      </c>
      <c r="F95" s="225" t="s">
        <v>238</v>
      </c>
      <c r="G95" s="226" t="s">
        <v>145</v>
      </c>
      <c r="H95" s="227">
        <v>1</v>
      </c>
      <c r="I95" s="228"/>
      <c r="J95" s="229">
        <f>ROUND(I95*H95,2)</f>
        <v>0</v>
      </c>
      <c r="K95" s="225" t="s">
        <v>19</v>
      </c>
      <c r="L95" s="230"/>
      <c r="M95" s="231" t="s">
        <v>19</v>
      </c>
      <c r="N95" s="232" t="s">
        <v>44</v>
      </c>
      <c r="O95" s="85"/>
      <c r="P95" s="214">
        <f>O95*H95</f>
        <v>0</v>
      </c>
      <c r="Q95" s="214">
        <v>0.001</v>
      </c>
      <c r="R95" s="214">
        <f>Q95*H95</f>
        <v>0.001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137</v>
      </c>
      <c r="AT95" s="216" t="s">
        <v>138</v>
      </c>
      <c r="AU95" s="216" t="s">
        <v>82</v>
      </c>
      <c r="AY95" s="18" t="s">
        <v>120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127</v>
      </c>
      <c r="BM95" s="216" t="s">
        <v>239</v>
      </c>
    </row>
    <row r="96" s="2" customFormat="1" ht="16.5" customHeight="1">
      <c r="A96" s="39"/>
      <c r="B96" s="40"/>
      <c r="C96" s="205" t="s">
        <v>142</v>
      </c>
      <c r="D96" s="205" t="s">
        <v>122</v>
      </c>
      <c r="E96" s="206" t="s">
        <v>123</v>
      </c>
      <c r="F96" s="207" t="s">
        <v>124</v>
      </c>
      <c r="G96" s="208" t="s">
        <v>125</v>
      </c>
      <c r="H96" s="209">
        <v>0.29299999999999998</v>
      </c>
      <c r="I96" s="210"/>
      <c r="J96" s="211">
        <f>ROUND(I96*H96,2)</f>
        <v>0</v>
      </c>
      <c r="K96" s="207" t="s">
        <v>126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127</v>
      </c>
      <c r="AT96" s="216" t="s">
        <v>122</v>
      </c>
      <c r="AU96" s="216" t="s">
        <v>82</v>
      </c>
      <c r="AY96" s="18" t="s">
        <v>120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127</v>
      </c>
      <c r="BM96" s="216" t="s">
        <v>240</v>
      </c>
    </row>
    <row r="97" s="2" customFormat="1">
      <c r="A97" s="39"/>
      <c r="B97" s="40"/>
      <c r="C97" s="41"/>
      <c r="D97" s="218" t="s">
        <v>129</v>
      </c>
      <c r="E97" s="41"/>
      <c r="F97" s="219" t="s">
        <v>130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129</v>
      </c>
      <c r="AU97" s="18" t="s">
        <v>82</v>
      </c>
    </row>
    <row r="98" s="2" customFormat="1" ht="16.5" customHeight="1">
      <c r="A98" s="39"/>
      <c r="B98" s="40"/>
      <c r="C98" s="223" t="s">
        <v>202</v>
      </c>
      <c r="D98" s="223" t="s">
        <v>138</v>
      </c>
      <c r="E98" s="224" t="s">
        <v>148</v>
      </c>
      <c r="F98" s="225" t="s">
        <v>149</v>
      </c>
      <c r="G98" s="226" t="s">
        <v>150</v>
      </c>
      <c r="H98" s="227">
        <v>0.20000000000000001</v>
      </c>
      <c r="I98" s="228"/>
      <c r="J98" s="229">
        <f>ROUND(I98*H98,2)</f>
        <v>0</v>
      </c>
      <c r="K98" s="225" t="s">
        <v>126</v>
      </c>
      <c r="L98" s="230"/>
      <c r="M98" s="231" t="s">
        <v>19</v>
      </c>
      <c r="N98" s="232" t="s">
        <v>44</v>
      </c>
      <c r="O98" s="85"/>
      <c r="P98" s="214">
        <f>O98*H98</f>
        <v>0</v>
      </c>
      <c r="Q98" s="214">
        <v>0.001</v>
      </c>
      <c r="R98" s="214">
        <f>Q98*H98</f>
        <v>0.00020000000000000001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137</v>
      </c>
      <c r="AT98" s="216" t="s">
        <v>138</v>
      </c>
      <c r="AU98" s="216" t="s">
        <v>82</v>
      </c>
      <c r="AY98" s="18" t="s">
        <v>120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127</v>
      </c>
      <c r="BM98" s="216" t="s">
        <v>241</v>
      </c>
    </row>
    <row r="99" s="2" customFormat="1" ht="24.15" customHeight="1">
      <c r="A99" s="39"/>
      <c r="B99" s="40"/>
      <c r="C99" s="205" t="s">
        <v>147</v>
      </c>
      <c r="D99" s="205" t="s">
        <v>122</v>
      </c>
      <c r="E99" s="206" t="s">
        <v>242</v>
      </c>
      <c r="F99" s="207" t="s">
        <v>243</v>
      </c>
      <c r="G99" s="208" t="s">
        <v>134</v>
      </c>
      <c r="H99" s="209">
        <v>13</v>
      </c>
      <c r="I99" s="210"/>
      <c r="J99" s="211">
        <f>ROUND(I99*H99,2)</f>
        <v>0</v>
      </c>
      <c r="K99" s="207" t="s">
        <v>126</v>
      </c>
      <c r="L99" s="45"/>
      <c r="M99" s="212" t="s">
        <v>19</v>
      </c>
      <c r="N99" s="213" t="s">
        <v>44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127</v>
      </c>
      <c r="AT99" s="216" t="s">
        <v>122</v>
      </c>
      <c r="AU99" s="216" t="s">
        <v>82</v>
      </c>
      <c r="AY99" s="18" t="s">
        <v>120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127</v>
      </c>
      <c r="BM99" s="216" t="s">
        <v>244</v>
      </c>
    </row>
    <row r="100" s="2" customFormat="1">
      <c r="A100" s="39"/>
      <c r="B100" s="40"/>
      <c r="C100" s="41"/>
      <c r="D100" s="218" t="s">
        <v>129</v>
      </c>
      <c r="E100" s="41"/>
      <c r="F100" s="219" t="s">
        <v>245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82</v>
      </c>
    </row>
    <row r="101" s="2" customFormat="1" ht="16.5" customHeight="1">
      <c r="A101" s="39"/>
      <c r="B101" s="40"/>
      <c r="C101" s="205" t="s">
        <v>246</v>
      </c>
      <c r="D101" s="205" t="s">
        <v>122</v>
      </c>
      <c r="E101" s="206" t="s">
        <v>247</v>
      </c>
      <c r="F101" s="207" t="s">
        <v>248</v>
      </c>
      <c r="G101" s="208" t="s">
        <v>145</v>
      </c>
      <c r="H101" s="209">
        <v>66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44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127</v>
      </c>
      <c r="AT101" s="216" t="s">
        <v>122</v>
      </c>
      <c r="AU101" s="216" t="s">
        <v>82</v>
      </c>
      <c r="AY101" s="18" t="s">
        <v>120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127</v>
      </c>
      <c r="BM101" s="216" t="s">
        <v>249</v>
      </c>
    </row>
    <row r="102" s="2" customFormat="1" ht="16.5" customHeight="1">
      <c r="A102" s="39"/>
      <c r="B102" s="40"/>
      <c r="C102" s="205" t="s">
        <v>250</v>
      </c>
      <c r="D102" s="205" t="s">
        <v>122</v>
      </c>
      <c r="E102" s="206" t="s">
        <v>153</v>
      </c>
      <c r="F102" s="207" t="s">
        <v>154</v>
      </c>
      <c r="G102" s="208" t="s">
        <v>155</v>
      </c>
      <c r="H102" s="209">
        <v>34.5</v>
      </c>
      <c r="I102" s="210"/>
      <c r="J102" s="211">
        <f>ROUND(I102*H102,2)</f>
        <v>0</v>
      </c>
      <c r="K102" s="207" t="s">
        <v>126</v>
      </c>
      <c r="L102" s="45"/>
      <c r="M102" s="212" t="s">
        <v>19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127</v>
      </c>
      <c r="AT102" s="216" t="s">
        <v>122</v>
      </c>
      <c r="AU102" s="216" t="s">
        <v>82</v>
      </c>
      <c r="AY102" s="18" t="s">
        <v>120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127</v>
      </c>
      <c r="BM102" s="216" t="s">
        <v>251</v>
      </c>
    </row>
    <row r="103" s="2" customFormat="1">
      <c r="A103" s="39"/>
      <c r="B103" s="40"/>
      <c r="C103" s="41"/>
      <c r="D103" s="218" t="s">
        <v>129</v>
      </c>
      <c r="E103" s="41"/>
      <c r="F103" s="219" t="s">
        <v>157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129</v>
      </c>
      <c r="AU103" s="18" t="s">
        <v>82</v>
      </c>
    </row>
    <row r="104" s="2" customFormat="1" ht="16.5" customHeight="1">
      <c r="A104" s="39"/>
      <c r="B104" s="40"/>
      <c r="C104" s="205" t="s">
        <v>252</v>
      </c>
      <c r="D104" s="205" t="s">
        <v>122</v>
      </c>
      <c r="E104" s="206" t="s">
        <v>253</v>
      </c>
      <c r="F104" s="207" t="s">
        <v>254</v>
      </c>
      <c r="G104" s="208" t="s">
        <v>134</v>
      </c>
      <c r="H104" s="209">
        <v>66</v>
      </c>
      <c r="I104" s="210"/>
      <c r="J104" s="211">
        <f>ROUND(I104*H104,2)</f>
        <v>0</v>
      </c>
      <c r="K104" s="207" t="s">
        <v>126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127</v>
      </c>
      <c r="AT104" s="216" t="s">
        <v>122</v>
      </c>
      <c r="AU104" s="216" t="s">
        <v>82</v>
      </c>
      <c r="AY104" s="18" t="s">
        <v>120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127</v>
      </c>
      <c r="BM104" s="216" t="s">
        <v>255</v>
      </c>
    </row>
    <row r="105" s="2" customFormat="1">
      <c r="A105" s="39"/>
      <c r="B105" s="40"/>
      <c r="C105" s="41"/>
      <c r="D105" s="218" t="s">
        <v>129</v>
      </c>
      <c r="E105" s="41"/>
      <c r="F105" s="219" t="s">
        <v>256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129</v>
      </c>
      <c r="AU105" s="18" t="s">
        <v>82</v>
      </c>
    </row>
    <row r="106" s="2" customFormat="1">
      <c r="A106" s="39"/>
      <c r="B106" s="40"/>
      <c r="C106" s="205" t="s">
        <v>8</v>
      </c>
      <c r="D106" s="205" t="s">
        <v>122</v>
      </c>
      <c r="E106" s="206" t="s">
        <v>159</v>
      </c>
      <c r="F106" s="207" t="s">
        <v>160</v>
      </c>
      <c r="G106" s="208" t="s">
        <v>161</v>
      </c>
      <c r="H106" s="209">
        <v>1.44</v>
      </c>
      <c r="I106" s="210"/>
      <c r="J106" s="211">
        <f>ROUND(I106*H106,2)</f>
        <v>0</v>
      </c>
      <c r="K106" s="207" t="s">
        <v>126</v>
      </c>
      <c r="L106" s="45"/>
      <c r="M106" s="212" t="s">
        <v>19</v>
      </c>
      <c r="N106" s="213" t="s">
        <v>44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127</v>
      </c>
      <c r="AT106" s="216" t="s">
        <v>122</v>
      </c>
      <c r="AU106" s="216" t="s">
        <v>82</v>
      </c>
      <c r="AY106" s="18" t="s">
        <v>120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127</v>
      </c>
      <c r="BM106" s="216" t="s">
        <v>257</v>
      </c>
    </row>
    <row r="107" s="2" customFormat="1">
      <c r="A107" s="39"/>
      <c r="B107" s="40"/>
      <c r="C107" s="41"/>
      <c r="D107" s="218" t="s">
        <v>129</v>
      </c>
      <c r="E107" s="41"/>
      <c r="F107" s="219" t="s">
        <v>163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129</v>
      </c>
      <c r="AU107" s="18" t="s">
        <v>82</v>
      </c>
    </row>
    <row r="108" s="2" customFormat="1" ht="24.15" customHeight="1">
      <c r="A108" s="39"/>
      <c r="B108" s="40"/>
      <c r="C108" s="205" t="s">
        <v>258</v>
      </c>
      <c r="D108" s="205" t="s">
        <v>122</v>
      </c>
      <c r="E108" s="206" t="s">
        <v>165</v>
      </c>
      <c r="F108" s="207" t="s">
        <v>166</v>
      </c>
      <c r="G108" s="208" t="s">
        <v>161</v>
      </c>
      <c r="H108" s="209">
        <v>1.3200000000000001</v>
      </c>
      <c r="I108" s="210"/>
      <c r="J108" s="211">
        <f>ROUND(I108*H108,2)</f>
        <v>0</v>
      </c>
      <c r="K108" s="207" t="s">
        <v>126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127</v>
      </c>
      <c r="AT108" s="216" t="s">
        <v>122</v>
      </c>
      <c r="AU108" s="216" t="s">
        <v>82</v>
      </c>
      <c r="AY108" s="18" t="s">
        <v>120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127</v>
      </c>
      <c r="BM108" s="216" t="s">
        <v>259</v>
      </c>
    </row>
    <row r="109" s="2" customFormat="1">
      <c r="A109" s="39"/>
      <c r="B109" s="40"/>
      <c r="C109" s="41"/>
      <c r="D109" s="218" t="s">
        <v>129</v>
      </c>
      <c r="E109" s="41"/>
      <c r="F109" s="219" t="s">
        <v>168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129</v>
      </c>
      <c r="AU109" s="18" t="s">
        <v>82</v>
      </c>
    </row>
    <row r="110" s="2" customFormat="1" ht="16.5" customHeight="1">
      <c r="A110" s="39"/>
      <c r="B110" s="40"/>
      <c r="C110" s="223" t="s">
        <v>260</v>
      </c>
      <c r="D110" s="223" t="s">
        <v>138</v>
      </c>
      <c r="E110" s="224" t="s">
        <v>170</v>
      </c>
      <c r="F110" s="225" t="s">
        <v>171</v>
      </c>
      <c r="G110" s="226" t="s">
        <v>172</v>
      </c>
      <c r="H110" s="227">
        <v>1.1000000000000001</v>
      </c>
      <c r="I110" s="228"/>
      <c r="J110" s="229">
        <f>ROUND(I110*H110,2)</f>
        <v>0</v>
      </c>
      <c r="K110" s="225" t="s">
        <v>19</v>
      </c>
      <c r="L110" s="230"/>
      <c r="M110" s="231" t="s">
        <v>19</v>
      </c>
      <c r="N110" s="232" t="s">
        <v>44</v>
      </c>
      <c r="O110" s="85"/>
      <c r="P110" s="214">
        <f>O110*H110</f>
        <v>0</v>
      </c>
      <c r="Q110" s="214">
        <v>0.001</v>
      </c>
      <c r="R110" s="214">
        <f>Q110*H110</f>
        <v>0.0011000000000000001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137</v>
      </c>
      <c r="AT110" s="216" t="s">
        <v>138</v>
      </c>
      <c r="AU110" s="216" t="s">
        <v>82</v>
      </c>
      <c r="AY110" s="18" t="s">
        <v>120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127</v>
      </c>
      <c r="BM110" s="216" t="s">
        <v>261</v>
      </c>
    </row>
    <row r="111" s="2" customFormat="1" ht="16.5" customHeight="1">
      <c r="A111" s="39"/>
      <c r="B111" s="40"/>
      <c r="C111" s="223" t="s">
        <v>262</v>
      </c>
      <c r="D111" s="223" t="s">
        <v>138</v>
      </c>
      <c r="E111" s="224" t="s">
        <v>143</v>
      </c>
      <c r="F111" s="225" t="s">
        <v>144</v>
      </c>
      <c r="G111" s="226" t="s">
        <v>145</v>
      </c>
      <c r="H111" s="227">
        <v>5</v>
      </c>
      <c r="I111" s="228"/>
      <c r="J111" s="229">
        <f>ROUND(I111*H111,2)</f>
        <v>0</v>
      </c>
      <c r="K111" s="225" t="s">
        <v>19</v>
      </c>
      <c r="L111" s="230"/>
      <c r="M111" s="231" t="s">
        <v>19</v>
      </c>
      <c r="N111" s="232" t="s">
        <v>44</v>
      </c>
      <c r="O111" s="85"/>
      <c r="P111" s="214">
        <f>O111*H111</f>
        <v>0</v>
      </c>
      <c r="Q111" s="214">
        <v>0.00010000000000000001</v>
      </c>
      <c r="R111" s="214">
        <f>Q111*H111</f>
        <v>0.00050000000000000001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137</v>
      </c>
      <c r="AT111" s="216" t="s">
        <v>138</v>
      </c>
      <c r="AU111" s="216" t="s">
        <v>82</v>
      </c>
      <c r="AY111" s="18" t="s">
        <v>120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127</v>
      </c>
      <c r="BM111" s="216" t="s">
        <v>263</v>
      </c>
    </row>
    <row r="112" s="12" customFormat="1" ht="22.8" customHeight="1">
      <c r="A112" s="12"/>
      <c r="B112" s="189"/>
      <c r="C112" s="190"/>
      <c r="D112" s="191" t="s">
        <v>72</v>
      </c>
      <c r="E112" s="203" t="s">
        <v>180</v>
      </c>
      <c r="F112" s="203" t="s">
        <v>181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SUM(P113:P114)</f>
        <v>0</v>
      </c>
      <c r="Q112" s="197"/>
      <c r="R112" s="198">
        <f>SUM(R113:R114)</f>
        <v>0</v>
      </c>
      <c r="S112" s="197"/>
      <c r="T112" s="199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80</v>
      </c>
      <c r="AT112" s="201" t="s">
        <v>72</v>
      </c>
      <c r="AU112" s="201" t="s">
        <v>80</v>
      </c>
      <c r="AY112" s="200" t="s">
        <v>120</v>
      </c>
      <c r="BK112" s="202">
        <f>SUM(BK113:BK114)</f>
        <v>0</v>
      </c>
    </row>
    <row r="113" s="2" customFormat="1" ht="16.5" customHeight="1">
      <c r="A113" s="39"/>
      <c r="B113" s="40"/>
      <c r="C113" s="205" t="s">
        <v>264</v>
      </c>
      <c r="D113" s="205" t="s">
        <v>122</v>
      </c>
      <c r="E113" s="206" t="s">
        <v>183</v>
      </c>
      <c r="F113" s="207" t="s">
        <v>184</v>
      </c>
      <c r="G113" s="208" t="s">
        <v>185</v>
      </c>
      <c r="H113" s="209">
        <v>0.047</v>
      </c>
      <c r="I113" s="210"/>
      <c r="J113" s="211">
        <f>ROUND(I113*H113,2)</f>
        <v>0</v>
      </c>
      <c r="K113" s="207" t="s">
        <v>186</v>
      </c>
      <c r="L113" s="45"/>
      <c r="M113" s="212" t="s">
        <v>19</v>
      </c>
      <c r="N113" s="213" t="s">
        <v>44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127</v>
      </c>
      <c r="AT113" s="216" t="s">
        <v>122</v>
      </c>
      <c r="AU113" s="216" t="s">
        <v>82</v>
      </c>
      <c r="AY113" s="18" t="s">
        <v>120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127</v>
      </c>
      <c r="BM113" s="216" t="s">
        <v>265</v>
      </c>
    </row>
    <row r="114" s="2" customFormat="1">
      <c r="A114" s="39"/>
      <c r="B114" s="40"/>
      <c r="C114" s="41"/>
      <c r="D114" s="218" t="s">
        <v>129</v>
      </c>
      <c r="E114" s="41"/>
      <c r="F114" s="219" t="s">
        <v>188</v>
      </c>
      <c r="G114" s="41"/>
      <c r="H114" s="41"/>
      <c r="I114" s="220"/>
      <c r="J114" s="41"/>
      <c r="K114" s="41"/>
      <c r="L114" s="45"/>
      <c r="M114" s="233"/>
      <c r="N114" s="234"/>
      <c r="O114" s="235"/>
      <c r="P114" s="235"/>
      <c r="Q114" s="235"/>
      <c r="R114" s="235"/>
      <c r="S114" s="235"/>
      <c r="T114" s="23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129</v>
      </c>
      <c r="AU114" s="18" t="s">
        <v>82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V1G2MBDpTJBT57e3bGMj+TPex1JqjDyppxFQctBpY1QDZdkZyMByhWVN7c8kyyVAtHDarUEe2/sFKIK5ODnyog==" hashValue="jN7etEnGCbr9RfGl5XcK7SBG5DdDGEoxfHkJONXdrkyprhlPsZwwl+sRK0VkM8TImbneTuiExUc0T/zMkRvocQ==" algorithmName="SHA-512" password="CC35"/>
  <autoFilter ref="C81:K11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7" r:id="rId1" display="https://podminky.urs.cz/item/CS_URS_2021_01/111103202"/>
    <hyperlink ref="F100" r:id="rId2" display="https://podminky.urs.cz/item/CS_URS_2021_01/184211315"/>
    <hyperlink ref="F103" r:id="rId3" display="https://podminky.urs.cz/item/CS_URS_2021_01/184802613"/>
    <hyperlink ref="F105" r:id="rId4" display="https://podminky.urs.cz/item/CS_URS_2021_01/184806111"/>
    <hyperlink ref="F107" r:id="rId5" display="https://podminky.urs.cz/item/CS_URS_2021_01/184813133"/>
    <hyperlink ref="F109" r:id="rId6" display="https://podminky.urs.cz/item/CS_URS_2021_01/184813134"/>
    <hyperlink ref="F114" r:id="rId7" display="https://podminky.urs.cz/item/CS_URS_2021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výsadby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266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16. 4. 2021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ROUND((SUM(BE82:BE118)),  2)</f>
        <v>0</v>
      </c>
      <c r="G33" s="39"/>
      <c r="H33" s="39"/>
      <c r="I33" s="149">
        <v>0.20999999999999999</v>
      </c>
      <c r="J33" s="148">
        <f>ROUND(((SUM(BE82:BE118))*I33),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ROUND((SUM(BF82:BF118)),  2)</f>
        <v>0</v>
      </c>
      <c r="G34" s="39"/>
      <c r="H34" s="39"/>
      <c r="I34" s="149">
        <v>0.14999999999999999</v>
      </c>
      <c r="J34" s="148">
        <f>ROUND(((SUM(BF82:BF118))*I34),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ROUND((SUM(BG82:BG118)),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ROUND((SUM(BH82:BH118)),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ROUND((SUM(BI82:BI118)),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výsadby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lhotka-nadrz4 - výsadba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k-ú. Lhotka u Frýdku-Místku</v>
      </c>
      <c r="G52" s="41"/>
      <c r="H52" s="41"/>
      <c r="I52" s="33" t="s">
        <v>23</v>
      </c>
      <c r="J52" s="73" t="str">
        <f>IF(J12="","",J12)</f>
        <v>16. 4. 2021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SPÚ pro Moravskoslezský kraj</v>
      </c>
      <c r="G54" s="41"/>
      <c r="H54" s="41"/>
      <c r="I54" s="33" t="s">
        <v>32</v>
      </c>
      <c r="J54" s="37" t="str">
        <f>E21</f>
        <v>Hanousek s.ro., Barákova 41, 79601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40.0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Hanousek s.ro., Barákova 41, 79601 Prostějov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104</v>
      </c>
      <c r="E62" s="175"/>
      <c r="F62" s="175"/>
      <c r="G62" s="175"/>
      <c r="H62" s="175"/>
      <c r="I62" s="175"/>
      <c r="J62" s="176">
        <f>J116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105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výsadby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lhotka-nadrz4 - výsadba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k-ú. Lhotka u Frýdku-Místku</v>
      </c>
      <c r="G76" s="41"/>
      <c r="H76" s="41"/>
      <c r="I76" s="33" t="s">
        <v>23</v>
      </c>
      <c r="J76" s="73" t="str">
        <f>IF(J12="","",J12)</f>
        <v>16. 4. 2021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40.05" customHeight="1">
      <c r="A78" s="39"/>
      <c r="B78" s="40"/>
      <c r="C78" s="33" t="s">
        <v>25</v>
      </c>
      <c r="D78" s="41"/>
      <c r="E78" s="41"/>
      <c r="F78" s="28" t="str">
        <f>E15</f>
        <v>SPÚ pro Moravskoslezský kraj</v>
      </c>
      <c r="G78" s="41"/>
      <c r="H78" s="41"/>
      <c r="I78" s="33" t="s">
        <v>32</v>
      </c>
      <c r="J78" s="37" t="str">
        <f>E21</f>
        <v>Hanousek s.ro., Barákova 41, 79601 Prostějov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40.0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>Hanousek s.ro., Barákova 41, 79601 Prostějov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106</v>
      </c>
      <c r="D81" s="181" t="s">
        <v>58</v>
      </c>
      <c r="E81" s="181" t="s">
        <v>54</v>
      </c>
      <c r="F81" s="181" t="s">
        <v>55</v>
      </c>
      <c r="G81" s="181" t="s">
        <v>107</v>
      </c>
      <c r="H81" s="181" t="s">
        <v>108</v>
      </c>
      <c r="I81" s="181" t="s">
        <v>109</v>
      </c>
      <c r="J81" s="181" t="s">
        <v>100</v>
      </c>
      <c r="K81" s="182" t="s">
        <v>110</v>
      </c>
      <c r="L81" s="183"/>
      <c r="M81" s="93" t="s">
        <v>19</v>
      </c>
      <c r="N81" s="94" t="s">
        <v>43</v>
      </c>
      <c r="O81" s="94" t="s">
        <v>111</v>
      </c>
      <c r="P81" s="94" t="s">
        <v>112</v>
      </c>
      <c r="Q81" s="94" t="s">
        <v>113</v>
      </c>
      <c r="R81" s="94" t="s">
        <v>114</v>
      </c>
      <c r="S81" s="94" t="s">
        <v>115</v>
      </c>
      <c r="T81" s="95" t="s">
        <v>116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117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1.4659700000000002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101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118</v>
      </c>
      <c r="F83" s="192" t="s">
        <v>119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P84+P116</f>
        <v>0</v>
      </c>
      <c r="Q83" s="197"/>
      <c r="R83" s="198">
        <f>R84+R116</f>
        <v>1.4659700000000002</v>
      </c>
      <c r="S83" s="197"/>
      <c r="T83" s="199">
        <f>T84+T116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72</v>
      </c>
      <c r="AU83" s="201" t="s">
        <v>73</v>
      </c>
      <c r="AY83" s="200" t="s">
        <v>120</v>
      </c>
      <c r="BK83" s="202">
        <f>BK84+BK116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80</v>
      </c>
      <c r="F84" s="203" t="s">
        <v>121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SUM(P85:P115)</f>
        <v>0</v>
      </c>
      <c r="Q84" s="197"/>
      <c r="R84" s="198">
        <f>SUM(R85:R115)</f>
        <v>1.4659700000000002</v>
      </c>
      <c r="S84" s="197"/>
      <c r="T84" s="199">
        <f>SUM(T85:T115)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72</v>
      </c>
      <c r="AU84" s="201" t="s">
        <v>80</v>
      </c>
      <c r="AY84" s="200" t="s">
        <v>120</v>
      </c>
      <c r="BK84" s="202">
        <f>SUM(BK85:BK115)</f>
        <v>0</v>
      </c>
    </row>
    <row r="85" s="2" customFormat="1" ht="16.5" customHeight="1">
      <c r="A85" s="39"/>
      <c r="B85" s="40"/>
      <c r="C85" s="205" t="s">
        <v>174</v>
      </c>
      <c r="D85" s="205" t="s">
        <v>122</v>
      </c>
      <c r="E85" s="206" t="s">
        <v>123</v>
      </c>
      <c r="F85" s="207" t="s">
        <v>124</v>
      </c>
      <c r="G85" s="208" t="s">
        <v>125</v>
      </c>
      <c r="H85" s="209">
        <v>0.119</v>
      </c>
      <c r="I85" s="210"/>
      <c r="J85" s="211">
        <f>ROUND(I85*H85,2)</f>
        <v>0</v>
      </c>
      <c r="K85" s="207" t="s">
        <v>126</v>
      </c>
      <c r="L85" s="45"/>
      <c r="M85" s="212" t="s">
        <v>19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127</v>
      </c>
      <c r="AT85" s="216" t="s">
        <v>122</v>
      </c>
      <c r="AU85" s="216" t="s">
        <v>82</v>
      </c>
      <c r="AY85" s="18" t="s">
        <v>120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127</v>
      </c>
      <c r="BM85" s="216" t="s">
        <v>267</v>
      </c>
    </row>
    <row r="86" s="2" customFormat="1">
      <c r="A86" s="39"/>
      <c r="B86" s="40"/>
      <c r="C86" s="41"/>
      <c r="D86" s="218" t="s">
        <v>129</v>
      </c>
      <c r="E86" s="41"/>
      <c r="F86" s="219" t="s">
        <v>130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129</v>
      </c>
      <c r="AU86" s="18" t="s">
        <v>82</v>
      </c>
    </row>
    <row r="87" s="2" customFormat="1" ht="16.5" customHeight="1">
      <c r="A87" s="39"/>
      <c r="B87" s="40"/>
      <c r="C87" s="205" t="s">
        <v>82</v>
      </c>
      <c r="D87" s="205" t="s">
        <v>122</v>
      </c>
      <c r="E87" s="206" t="s">
        <v>268</v>
      </c>
      <c r="F87" s="207" t="s">
        <v>269</v>
      </c>
      <c r="G87" s="208" t="s">
        <v>125</v>
      </c>
      <c r="H87" s="209">
        <v>0.083000000000000004</v>
      </c>
      <c r="I87" s="210"/>
      <c r="J87" s="211">
        <f>ROUND(I87*H87,2)</f>
        <v>0</v>
      </c>
      <c r="K87" s="207" t="s">
        <v>126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127</v>
      </c>
      <c r="AT87" s="216" t="s">
        <v>122</v>
      </c>
      <c r="AU87" s="216" t="s">
        <v>82</v>
      </c>
      <c r="AY87" s="18" t="s">
        <v>120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127</v>
      </c>
      <c r="BM87" s="216" t="s">
        <v>270</v>
      </c>
    </row>
    <row r="88" s="2" customFormat="1">
      <c r="A88" s="39"/>
      <c r="B88" s="40"/>
      <c r="C88" s="41"/>
      <c r="D88" s="218" t="s">
        <v>129</v>
      </c>
      <c r="E88" s="41"/>
      <c r="F88" s="219" t="s">
        <v>271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129</v>
      </c>
      <c r="AU88" s="18" t="s">
        <v>82</v>
      </c>
    </row>
    <row r="89" s="2" customFormat="1" ht="24.15" customHeight="1">
      <c r="A89" s="39"/>
      <c r="B89" s="40"/>
      <c r="C89" s="205" t="s">
        <v>197</v>
      </c>
      <c r="D89" s="205" t="s">
        <v>122</v>
      </c>
      <c r="E89" s="206" t="s">
        <v>242</v>
      </c>
      <c r="F89" s="207" t="s">
        <v>243</v>
      </c>
      <c r="G89" s="208" t="s">
        <v>134</v>
      </c>
      <c r="H89" s="209">
        <v>138</v>
      </c>
      <c r="I89" s="210"/>
      <c r="J89" s="211">
        <f>ROUND(I89*H89,2)</f>
        <v>0</v>
      </c>
      <c r="K89" s="207" t="s">
        <v>126</v>
      </c>
      <c r="L89" s="45"/>
      <c r="M89" s="212" t="s">
        <v>19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127</v>
      </c>
      <c r="AT89" s="216" t="s">
        <v>122</v>
      </c>
      <c r="AU89" s="216" t="s">
        <v>82</v>
      </c>
      <c r="AY89" s="18" t="s">
        <v>120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127</v>
      </c>
      <c r="BM89" s="216" t="s">
        <v>272</v>
      </c>
    </row>
    <row r="90" s="2" customFormat="1">
      <c r="A90" s="39"/>
      <c r="B90" s="40"/>
      <c r="C90" s="41"/>
      <c r="D90" s="218" t="s">
        <v>129</v>
      </c>
      <c r="E90" s="41"/>
      <c r="F90" s="219" t="s">
        <v>245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129</v>
      </c>
      <c r="AU90" s="18" t="s">
        <v>82</v>
      </c>
    </row>
    <row r="91" s="2" customFormat="1" ht="16.5" customHeight="1">
      <c r="A91" s="39"/>
      <c r="B91" s="40"/>
      <c r="C91" s="205" t="s">
        <v>131</v>
      </c>
      <c r="D91" s="205" t="s">
        <v>122</v>
      </c>
      <c r="E91" s="206" t="s">
        <v>132</v>
      </c>
      <c r="F91" s="207" t="s">
        <v>133</v>
      </c>
      <c r="G91" s="208" t="s">
        <v>134</v>
      </c>
      <c r="H91" s="209">
        <v>66</v>
      </c>
      <c r="I91" s="210"/>
      <c r="J91" s="211">
        <f>ROUND(I91*H91,2)</f>
        <v>0</v>
      </c>
      <c r="K91" s="207" t="s">
        <v>126</v>
      </c>
      <c r="L91" s="45"/>
      <c r="M91" s="212" t="s">
        <v>19</v>
      </c>
      <c r="N91" s="213" t="s">
        <v>44</v>
      </c>
      <c r="O91" s="85"/>
      <c r="P91" s="214">
        <f>O91*H91</f>
        <v>0</v>
      </c>
      <c r="Q91" s="214">
        <v>5.0000000000000002E-05</v>
      </c>
      <c r="R91" s="214">
        <f>Q91*H91</f>
        <v>0.0033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127</v>
      </c>
      <c r="AT91" s="216" t="s">
        <v>122</v>
      </c>
      <c r="AU91" s="216" t="s">
        <v>82</v>
      </c>
      <c r="AY91" s="18" t="s">
        <v>120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127</v>
      </c>
      <c r="BM91" s="216" t="s">
        <v>273</v>
      </c>
    </row>
    <row r="92" s="2" customFormat="1">
      <c r="A92" s="39"/>
      <c r="B92" s="40"/>
      <c r="C92" s="41"/>
      <c r="D92" s="218" t="s">
        <v>129</v>
      </c>
      <c r="E92" s="41"/>
      <c r="F92" s="219" t="s">
        <v>136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129</v>
      </c>
      <c r="AU92" s="18" t="s">
        <v>82</v>
      </c>
    </row>
    <row r="93" s="2" customFormat="1" ht="16.5" customHeight="1">
      <c r="A93" s="39"/>
      <c r="B93" s="40"/>
      <c r="C93" s="223" t="s">
        <v>137</v>
      </c>
      <c r="D93" s="223" t="s">
        <v>138</v>
      </c>
      <c r="E93" s="224" t="s">
        <v>139</v>
      </c>
      <c r="F93" s="225" t="s">
        <v>140</v>
      </c>
      <c r="G93" s="226" t="s">
        <v>134</v>
      </c>
      <c r="H93" s="227">
        <v>66</v>
      </c>
      <c r="I93" s="228"/>
      <c r="J93" s="229">
        <f>ROUND(I93*H93,2)</f>
        <v>0</v>
      </c>
      <c r="K93" s="225" t="s">
        <v>126</v>
      </c>
      <c r="L93" s="230"/>
      <c r="M93" s="231" t="s">
        <v>19</v>
      </c>
      <c r="N93" s="232" t="s">
        <v>44</v>
      </c>
      <c r="O93" s="85"/>
      <c r="P93" s="214">
        <f>O93*H93</f>
        <v>0</v>
      </c>
      <c r="Q93" s="214">
        <v>0.0047200000000000002</v>
      </c>
      <c r="R93" s="214">
        <f>Q93*H93</f>
        <v>0.31152000000000002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137</v>
      </c>
      <c r="AT93" s="216" t="s">
        <v>138</v>
      </c>
      <c r="AU93" s="216" t="s">
        <v>82</v>
      </c>
      <c r="AY93" s="18" t="s">
        <v>120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127</v>
      </c>
      <c r="BM93" s="216" t="s">
        <v>274</v>
      </c>
    </row>
    <row r="94" s="2" customFormat="1" ht="16.5" customHeight="1">
      <c r="A94" s="39"/>
      <c r="B94" s="40"/>
      <c r="C94" s="223" t="s">
        <v>142</v>
      </c>
      <c r="D94" s="223" t="s">
        <v>138</v>
      </c>
      <c r="E94" s="224" t="s">
        <v>143</v>
      </c>
      <c r="F94" s="225" t="s">
        <v>144</v>
      </c>
      <c r="G94" s="226" t="s">
        <v>145</v>
      </c>
      <c r="H94" s="227">
        <v>66</v>
      </c>
      <c r="I94" s="228"/>
      <c r="J94" s="229">
        <f>ROUND(I94*H94,2)</f>
        <v>0</v>
      </c>
      <c r="K94" s="225" t="s">
        <v>19</v>
      </c>
      <c r="L94" s="230"/>
      <c r="M94" s="231" t="s">
        <v>19</v>
      </c>
      <c r="N94" s="232" t="s">
        <v>44</v>
      </c>
      <c r="O94" s="85"/>
      <c r="P94" s="214">
        <f>O94*H94</f>
        <v>0</v>
      </c>
      <c r="Q94" s="214">
        <v>0.00010000000000000001</v>
      </c>
      <c r="R94" s="214">
        <f>Q94*H94</f>
        <v>0.0066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137</v>
      </c>
      <c r="AT94" s="216" t="s">
        <v>138</v>
      </c>
      <c r="AU94" s="216" t="s">
        <v>82</v>
      </c>
      <c r="AY94" s="18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127</v>
      </c>
      <c r="BM94" s="216" t="s">
        <v>275</v>
      </c>
    </row>
    <row r="95" s="2" customFormat="1" ht="16.5" customHeight="1">
      <c r="A95" s="39"/>
      <c r="B95" s="40"/>
      <c r="C95" s="223" t="s">
        <v>246</v>
      </c>
      <c r="D95" s="223" t="s">
        <v>138</v>
      </c>
      <c r="E95" s="224" t="s">
        <v>213</v>
      </c>
      <c r="F95" s="225" t="s">
        <v>214</v>
      </c>
      <c r="G95" s="226" t="s">
        <v>134</v>
      </c>
      <c r="H95" s="227">
        <v>10</v>
      </c>
      <c r="I95" s="228"/>
      <c r="J95" s="229">
        <f>ROUND(I95*H95,2)</f>
        <v>0</v>
      </c>
      <c r="K95" s="225" t="s">
        <v>126</v>
      </c>
      <c r="L95" s="230"/>
      <c r="M95" s="231" t="s">
        <v>19</v>
      </c>
      <c r="N95" s="232" t="s">
        <v>44</v>
      </c>
      <c r="O95" s="85"/>
      <c r="P95" s="214">
        <f>O95*H95</f>
        <v>0</v>
      </c>
      <c r="Q95" s="214">
        <v>0.027</v>
      </c>
      <c r="R95" s="214">
        <f>Q95*H95</f>
        <v>0.27000000000000002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137</v>
      </c>
      <c r="AT95" s="216" t="s">
        <v>138</v>
      </c>
      <c r="AU95" s="216" t="s">
        <v>82</v>
      </c>
      <c r="AY95" s="18" t="s">
        <v>120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127</v>
      </c>
      <c r="BM95" s="216" t="s">
        <v>276</v>
      </c>
    </row>
    <row r="96" s="2" customFormat="1" ht="16.5" customHeight="1">
      <c r="A96" s="39"/>
      <c r="B96" s="40"/>
      <c r="C96" s="223" t="s">
        <v>250</v>
      </c>
      <c r="D96" s="223" t="s">
        <v>138</v>
      </c>
      <c r="E96" s="224" t="s">
        <v>216</v>
      </c>
      <c r="F96" s="225" t="s">
        <v>217</v>
      </c>
      <c r="G96" s="226" t="s">
        <v>145</v>
      </c>
      <c r="H96" s="227">
        <v>10</v>
      </c>
      <c r="I96" s="228"/>
      <c r="J96" s="229">
        <f>ROUND(I96*H96,2)</f>
        <v>0</v>
      </c>
      <c r="K96" s="225" t="s">
        <v>19</v>
      </c>
      <c r="L96" s="230"/>
      <c r="M96" s="231" t="s">
        <v>19</v>
      </c>
      <c r="N96" s="232" t="s">
        <v>44</v>
      </c>
      <c r="O96" s="85"/>
      <c r="P96" s="214">
        <f>O96*H96</f>
        <v>0</v>
      </c>
      <c r="Q96" s="214">
        <v>0.002</v>
      </c>
      <c r="R96" s="214">
        <f>Q96*H96</f>
        <v>0.02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137</v>
      </c>
      <c r="AT96" s="216" t="s">
        <v>138</v>
      </c>
      <c r="AU96" s="216" t="s">
        <v>82</v>
      </c>
      <c r="AY96" s="18" t="s">
        <v>120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127</v>
      </c>
      <c r="BM96" s="216" t="s">
        <v>277</v>
      </c>
    </row>
    <row r="97" s="2" customFormat="1" ht="16.5" customHeight="1">
      <c r="A97" s="39"/>
      <c r="B97" s="40"/>
      <c r="C97" s="223" t="s">
        <v>252</v>
      </c>
      <c r="D97" s="223" t="s">
        <v>138</v>
      </c>
      <c r="E97" s="224" t="s">
        <v>219</v>
      </c>
      <c r="F97" s="225" t="s">
        <v>220</v>
      </c>
      <c r="G97" s="226" t="s">
        <v>145</v>
      </c>
      <c r="H97" s="227">
        <v>10</v>
      </c>
      <c r="I97" s="228"/>
      <c r="J97" s="229">
        <f>ROUND(I97*H97,2)</f>
        <v>0</v>
      </c>
      <c r="K97" s="225" t="s">
        <v>19</v>
      </c>
      <c r="L97" s="230"/>
      <c r="M97" s="231" t="s">
        <v>19</v>
      </c>
      <c r="N97" s="232" t="s">
        <v>44</v>
      </c>
      <c r="O97" s="85"/>
      <c r="P97" s="214">
        <f>O97*H97</f>
        <v>0</v>
      </c>
      <c r="Q97" s="214">
        <v>0.002</v>
      </c>
      <c r="R97" s="214">
        <f>Q97*H97</f>
        <v>0.02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137</v>
      </c>
      <c r="AT97" s="216" t="s">
        <v>138</v>
      </c>
      <c r="AU97" s="216" t="s">
        <v>82</v>
      </c>
      <c r="AY97" s="18" t="s">
        <v>120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127</v>
      </c>
      <c r="BM97" s="216" t="s">
        <v>278</v>
      </c>
    </row>
    <row r="98" s="2" customFormat="1" ht="16.5" customHeight="1">
      <c r="A98" s="39"/>
      <c r="B98" s="40"/>
      <c r="C98" s="223" t="s">
        <v>8</v>
      </c>
      <c r="D98" s="223" t="s">
        <v>138</v>
      </c>
      <c r="E98" s="224" t="s">
        <v>222</v>
      </c>
      <c r="F98" s="225" t="s">
        <v>223</v>
      </c>
      <c r="G98" s="226" t="s">
        <v>145</v>
      </c>
      <c r="H98" s="227">
        <v>10</v>
      </c>
      <c r="I98" s="228"/>
      <c r="J98" s="229">
        <f>ROUND(I98*H98,2)</f>
        <v>0</v>
      </c>
      <c r="K98" s="225" t="s">
        <v>19</v>
      </c>
      <c r="L98" s="230"/>
      <c r="M98" s="231" t="s">
        <v>19</v>
      </c>
      <c r="N98" s="232" t="s">
        <v>44</v>
      </c>
      <c r="O98" s="85"/>
      <c r="P98" s="214">
        <f>O98*H98</f>
        <v>0</v>
      </c>
      <c r="Q98" s="214">
        <v>0.002</v>
      </c>
      <c r="R98" s="214">
        <f>Q98*H98</f>
        <v>0.02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137</v>
      </c>
      <c r="AT98" s="216" t="s">
        <v>138</v>
      </c>
      <c r="AU98" s="216" t="s">
        <v>82</v>
      </c>
      <c r="AY98" s="18" t="s">
        <v>120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127</v>
      </c>
      <c r="BM98" s="216" t="s">
        <v>279</v>
      </c>
    </row>
    <row r="99" s="2" customFormat="1" ht="16.5" customHeight="1">
      <c r="A99" s="39"/>
      <c r="B99" s="40"/>
      <c r="C99" s="223" t="s">
        <v>258</v>
      </c>
      <c r="D99" s="223" t="s">
        <v>138</v>
      </c>
      <c r="E99" s="224" t="s">
        <v>225</v>
      </c>
      <c r="F99" s="225" t="s">
        <v>226</v>
      </c>
      <c r="G99" s="226" t="s">
        <v>145</v>
      </c>
      <c r="H99" s="227">
        <v>10</v>
      </c>
      <c r="I99" s="228"/>
      <c r="J99" s="229">
        <f>ROUND(I99*H99,2)</f>
        <v>0</v>
      </c>
      <c r="K99" s="225" t="s">
        <v>19</v>
      </c>
      <c r="L99" s="230"/>
      <c r="M99" s="231" t="s">
        <v>19</v>
      </c>
      <c r="N99" s="232" t="s">
        <v>44</v>
      </c>
      <c r="O99" s="85"/>
      <c r="P99" s="214">
        <f>O99*H99</f>
        <v>0</v>
      </c>
      <c r="Q99" s="214">
        <v>0.002</v>
      </c>
      <c r="R99" s="214">
        <f>Q99*H99</f>
        <v>0.02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137</v>
      </c>
      <c r="AT99" s="216" t="s">
        <v>138</v>
      </c>
      <c r="AU99" s="216" t="s">
        <v>82</v>
      </c>
      <c r="AY99" s="18" t="s">
        <v>120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127</v>
      </c>
      <c r="BM99" s="216" t="s">
        <v>280</v>
      </c>
    </row>
    <row r="100" s="2" customFormat="1" ht="16.5" customHeight="1">
      <c r="A100" s="39"/>
      <c r="B100" s="40"/>
      <c r="C100" s="223" t="s">
        <v>260</v>
      </c>
      <c r="D100" s="223" t="s">
        <v>138</v>
      </c>
      <c r="E100" s="224" t="s">
        <v>207</v>
      </c>
      <c r="F100" s="225" t="s">
        <v>208</v>
      </c>
      <c r="G100" s="226" t="s">
        <v>145</v>
      </c>
      <c r="H100" s="227">
        <v>8</v>
      </c>
      <c r="I100" s="228"/>
      <c r="J100" s="229">
        <f>ROUND(I100*H100,2)</f>
        <v>0</v>
      </c>
      <c r="K100" s="225" t="s">
        <v>19</v>
      </c>
      <c r="L100" s="230"/>
      <c r="M100" s="231" t="s">
        <v>19</v>
      </c>
      <c r="N100" s="232" t="s">
        <v>44</v>
      </c>
      <c r="O100" s="85"/>
      <c r="P100" s="214">
        <f>O100*H100</f>
        <v>0</v>
      </c>
      <c r="Q100" s="214">
        <v>0.002</v>
      </c>
      <c r="R100" s="214">
        <f>Q100*H100</f>
        <v>0.016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137</v>
      </c>
      <c r="AT100" s="216" t="s">
        <v>138</v>
      </c>
      <c r="AU100" s="216" t="s">
        <v>82</v>
      </c>
      <c r="AY100" s="18" t="s">
        <v>120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127</v>
      </c>
      <c r="BM100" s="216" t="s">
        <v>281</v>
      </c>
    </row>
    <row r="101" s="2" customFormat="1" ht="16.5" customHeight="1">
      <c r="A101" s="39"/>
      <c r="B101" s="40"/>
      <c r="C101" s="223" t="s">
        <v>262</v>
      </c>
      <c r="D101" s="223" t="s">
        <v>138</v>
      </c>
      <c r="E101" s="224" t="s">
        <v>210</v>
      </c>
      <c r="F101" s="225" t="s">
        <v>211</v>
      </c>
      <c r="G101" s="226" t="s">
        <v>145</v>
      </c>
      <c r="H101" s="227">
        <v>8</v>
      </c>
      <c r="I101" s="228"/>
      <c r="J101" s="229">
        <f>ROUND(I101*H101,2)</f>
        <v>0</v>
      </c>
      <c r="K101" s="225" t="s">
        <v>19</v>
      </c>
      <c r="L101" s="230"/>
      <c r="M101" s="231" t="s">
        <v>19</v>
      </c>
      <c r="N101" s="232" t="s">
        <v>44</v>
      </c>
      <c r="O101" s="85"/>
      <c r="P101" s="214">
        <f>O101*H101</f>
        <v>0</v>
      </c>
      <c r="Q101" s="214">
        <v>0.002</v>
      </c>
      <c r="R101" s="214">
        <f>Q101*H101</f>
        <v>0.016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137</v>
      </c>
      <c r="AT101" s="216" t="s">
        <v>138</v>
      </c>
      <c r="AU101" s="216" t="s">
        <v>82</v>
      </c>
      <c r="AY101" s="18" t="s">
        <v>120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127</v>
      </c>
      <c r="BM101" s="216" t="s">
        <v>282</v>
      </c>
    </row>
    <row r="102" s="2" customFormat="1" ht="16.5" customHeight="1">
      <c r="A102" s="39"/>
      <c r="B102" s="40"/>
      <c r="C102" s="223" t="s">
        <v>264</v>
      </c>
      <c r="D102" s="223" t="s">
        <v>138</v>
      </c>
      <c r="E102" s="224" t="s">
        <v>228</v>
      </c>
      <c r="F102" s="225" t="s">
        <v>229</v>
      </c>
      <c r="G102" s="226" t="s">
        <v>145</v>
      </c>
      <c r="H102" s="227">
        <v>24</v>
      </c>
      <c r="I102" s="228"/>
      <c r="J102" s="229">
        <f>ROUND(I102*H102,2)</f>
        <v>0</v>
      </c>
      <c r="K102" s="225" t="s">
        <v>19</v>
      </c>
      <c r="L102" s="230"/>
      <c r="M102" s="231" t="s">
        <v>19</v>
      </c>
      <c r="N102" s="232" t="s">
        <v>44</v>
      </c>
      <c r="O102" s="85"/>
      <c r="P102" s="214">
        <f>O102*H102</f>
        <v>0</v>
      </c>
      <c r="Q102" s="214">
        <v>0.001</v>
      </c>
      <c r="R102" s="214">
        <f>Q102*H102</f>
        <v>0.024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137</v>
      </c>
      <c r="AT102" s="216" t="s">
        <v>138</v>
      </c>
      <c r="AU102" s="216" t="s">
        <v>82</v>
      </c>
      <c r="AY102" s="18" t="s">
        <v>120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127</v>
      </c>
      <c r="BM102" s="216" t="s">
        <v>283</v>
      </c>
    </row>
    <row r="103" s="2" customFormat="1" ht="16.5" customHeight="1">
      <c r="A103" s="39"/>
      <c r="B103" s="40"/>
      <c r="C103" s="223" t="s">
        <v>206</v>
      </c>
      <c r="D103" s="223" t="s">
        <v>138</v>
      </c>
      <c r="E103" s="224" t="s">
        <v>231</v>
      </c>
      <c r="F103" s="225" t="s">
        <v>232</v>
      </c>
      <c r="G103" s="226" t="s">
        <v>145</v>
      </c>
      <c r="H103" s="227">
        <v>24</v>
      </c>
      <c r="I103" s="228"/>
      <c r="J103" s="229">
        <f>ROUND(I103*H103,2)</f>
        <v>0</v>
      </c>
      <c r="K103" s="225" t="s">
        <v>19</v>
      </c>
      <c r="L103" s="230"/>
      <c r="M103" s="231" t="s">
        <v>19</v>
      </c>
      <c r="N103" s="232" t="s">
        <v>44</v>
      </c>
      <c r="O103" s="85"/>
      <c r="P103" s="214">
        <f>O103*H103</f>
        <v>0</v>
      </c>
      <c r="Q103" s="214">
        <v>0.001</v>
      </c>
      <c r="R103" s="214">
        <f>Q103*H103</f>
        <v>0.024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137</v>
      </c>
      <c r="AT103" s="216" t="s">
        <v>138</v>
      </c>
      <c r="AU103" s="216" t="s">
        <v>82</v>
      </c>
      <c r="AY103" s="18" t="s">
        <v>120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127</v>
      </c>
      <c r="BM103" s="216" t="s">
        <v>284</v>
      </c>
    </row>
    <row r="104" s="2" customFormat="1" ht="16.5" customHeight="1">
      <c r="A104" s="39"/>
      <c r="B104" s="40"/>
      <c r="C104" s="223" t="s">
        <v>7</v>
      </c>
      <c r="D104" s="223" t="s">
        <v>138</v>
      </c>
      <c r="E104" s="224" t="s">
        <v>237</v>
      </c>
      <c r="F104" s="225" t="s">
        <v>238</v>
      </c>
      <c r="G104" s="226" t="s">
        <v>145</v>
      </c>
      <c r="H104" s="227">
        <v>19</v>
      </c>
      <c r="I104" s="228"/>
      <c r="J104" s="229">
        <f>ROUND(I104*H104,2)</f>
        <v>0</v>
      </c>
      <c r="K104" s="225" t="s">
        <v>19</v>
      </c>
      <c r="L104" s="230"/>
      <c r="M104" s="231" t="s">
        <v>19</v>
      </c>
      <c r="N104" s="232" t="s">
        <v>44</v>
      </c>
      <c r="O104" s="85"/>
      <c r="P104" s="214">
        <f>O104*H104</f>
        <v>0</v>
      </c>
      <c r="Q104" s="214">
        <v>0.001</v>
      </c>
      <c r="R104" s="214">
        <f>Q104*H104</f>
        <v>0.019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138</v>
      </c>
      <c r="AU104" s="216" t="s">
        <v>82</v>
      </c>
      <c r="AY104" s="18" t="s">
        <v>120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127</v>
      </c>
      <c r="BM104" s="216" t="s">
        <v>285</v>
      </c>
    </row>
    <row r="105" s="2" customFormat="1" ht="16.5" customHeight="1">
      <c r="A105" s="39"/>
      <c r="B105" s="40"/>
      <c r="C105" s="223" t="s">
        <v>286</v>
      </c>
      <c r="D105" s="223" t="s">
        <v>138</v>
      </c>
      <c r="E105" s="224" t="s">
        <v>234</v>
      </c>
      <c r="F105" s="225" t="s">
        <v>235</v>
      </c>
      <c r="G105" s="226" t="s">
        <v>145</v>
      </c>
      <c r="H105" s="227">
        <v>5</v>
      </c>
      <c r="I105" s="228"/>
      <c r="J105" s="229">
        <f>ROUND(I105*H105,2)</f>
        <v>0</v>
      </c>
      <c r="K105" s="225" t="s">
        <v>19</v>
      </c>
      <c r="L105" s="230"/>
      <c r="M105" s="231" t="s">
        <v>19</v>
      </c>
      <c r="N105" s="232" t="s">
        <v>44</v>
      </c>
      <c r="O105" s="85"/>
      <c r="P105" s="214">
        <f>O105*H105</f>
        <v>0</v>
      </c>
      <c r="Q105" s="214">
        <v>0.001</v>
      </c>
      <c r="R105" s="214">
        <f>Q105*H105</f>
        <v>0.0050000000000000001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137</v>
      </c>
      <c r="AT105" s="216" t="s">
        <v>138</v>
      </c>
      <c r="AU105" s="216" t="s">
        <v>82</v>
      </c>
      <c r="AY105" s="18" t="s">
        <v>120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127</v>
      </c>
      <c r="BM105" s="216" t="s">
        <v>287</v>
      </c>
    </row>
    <row r="106" s="2" customFormat="1">
      <c r="A106" s="39"/>
      <c r="B106" s="40"/>
      <c r="C106" s="205" t="s">
        <v>158</v>
      </c>
      <c r="D106" s="205" t="s">
        <v>122</v>
      </c>
      <c r="E106" s="206" t="s">
        <v>159</v>
      </c>
      <c r="F106" s="207" t="s">
        <v>160</v>
      </c>
      <c r="G106" s="208" t="s">
        <v>161</v>
      </c>
      <c r="H106" s="209">
        <v>0.71999999999999997</v>
      </c>
      <c r="I106" s="210"/>
      <c r="J106" s="211">
        <f>ROUND(I106*H106,2)</f>
        <v>0</v>
      </c>
      <c r="K106" s="207" t="s">
        <v>126</v>
      </c>
      <c r="L106" s="45"/>
      <c r="M106" s="212" t="s">
        <v>19</v>
      </c>
      <c r="N106" s="213" t="s">
        <v>44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127</v>
      </c>
      <c r="AT106" s="216" t="s">
        <v>122</v>
      </c>
      <c r="AU106" s="216" t="s">
        <v>82</v>
      </c>
      <c r="AY106" s="18" t="s">
        <v>120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127</v>
      </c>
      <c r="BM106" s="216" t="s">
        <v>288</v>
      </c>
    </row>
    <row r="107" s="2" customFormat="1">
      <c r="A107" s="39"/>
      <c r="B107" s="40"/>
      <c r="C107" s="41"/>
      <c r="D107" s="218" t="s">
        <v>129</v>
      </c>
      <c r="E107" s="41"/>
      <c r="F107" s="219" t="s">
        <v>163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129</v>
      </c>
      <c r="AU107" s="18" t="s">
        <v>82</v>
      </c>
    </row>
    <row r="108" s="2" customFormat="1" ht="24.15" customHeight="1">
      <c r="A108" s="39"/>
      <c r="B108" s="40"/>
      <c r="C108" s="205" t="s">
        <v>164</v>
      </c>
      <c r="D108" s="205" t="s">
        <v>122</v>
      </c>
      <c r="E108" s="206" t="s">
        <v>165</v>
      </c>
      <c r="F108" s="207" t="s">
        <v>166</v>
      </c>
      <c r="G108" s="208" t="s">
        <v>161</v>
      </c>
      <c r="H108" s="209">
        <v>0.66000000000000003</v>
      </c>
      <c r="I108" s="210"/>
      <c r="J108" s="211">
        <f>ROUND(I108*H108,2)</f>
        <v>0</v>
      </c>
      <c r="K108" s="207" t="s">
        <v>126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127</v>
      </c>
      <c r="AT108" s="216" t="s">
        <v>122</v>
      </c>
      <c r="AU108" s="216" t="s">
        <v>82</v>
      </c>
      <c r="AY108" s="18" t="s">
        <v>120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127</v>
      </c>
      <c r="BM108" s="216" t="s">
        <v>289</v>
      </c>
    </row>
    <row r="109" s="2" customFormat="1">
      <c r="A109" s="39"/>
      <c r="B109" s="40"/>
      <c r="C109" s="41"/>
      <c r="D109" s="218" t="s">
        <v>129</v>
      </c>
      <c r="E109" s="41"/>
      <c r="F109" s="219" t="s">
        <v>168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129</v>
      </c>
      <c r="AU109" s="18" t="s">
        <v>82</v>
      </c>
    </row>
    <row r="110" s="2" customFormat="1" ht="16.5" customHeight="1">
      <c r="A110" s="39"/>
      <c r="B110" s="40"/>
      <c r="C110" s="223" t="s">
        <v>169</v>
      </c>
      <c r="D110" s="223" t="s">
        <v>138</v>
      </c>
      <c r="E110" s="224" t="s">
        <v>170</v>
      </c>
      <c r="F110" s="225" t="s">
        <v>171</v>
      </c>
      <c r="G110" s="226" t="s">
        <v>172</v>
      </c>
      <c r="H110" s="227">
        <v>0.55000000000000004</v>
      </c>
      <c r="I110" s="228"/>
      <c r="J110" s="229">
        <f>ROUND(I110*H110,2)</f>
        <v>0</v>
      </c>
      <c r="K110" s="225" t="s">
        <v>19</v>
      </c>
      <c r="L110" s="230"/>
      <c r="M110" s="231" t="s">
        <v>19</v>
      </c>
      <c r="N110" s="232" t="s">
        <v>44</v>
      </c>
      <c r="O110" s="85"/>
      <c r="P110" s="214">
        <f>O110*H110</f>
        <v>0</v>
      </c>
      <c r="Q110" s="214">
        <v>0.001</v>
      </c>
      <c r="R110" s="214">
        <f>Q110*H110</f>
        <v>0.00055000000000000003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137</v>
      </c>
      <c r="AT110" s="216" t="s">
        <v>138</v>
      </c>
      <c r="AU110" s="216" t="s">
        <v>82</v>
      </c>
      <c r="AY110" s="18" t="s">
        <v>120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127</v>
      </c>
      <c r="BM110" s="216" t="s">
        <v>290</v>
      </c>
    </row>
    <row r="111" s="2" customFormat="1" ht="16.5" customHeight="1">
      <c r="A111" s="39"/>
      <c r="B111" s="40"/>
      <c r="C111" s="205" t="s">
        <v>291</v>
      </c>
      <c r="D111" s="205" t="s">
        <v>122</v>
      </c>
      <c r="E111" s="206" t="s">
        <v>292</v>
      </c>
      <c r="F111" s="207" t="s">
        <v>293</v>
      </c>
      <c r="G111" s="208" t="s">
        <v>155</v>
      </c>
      <c r="H111" s="209">
        <v>34.5</v>
      </c>
      <c r="I111" s="210"/>
      <c r="J111" s="211">
        <f>ROUND(I111*H111,2)</f>
        <v>0</v>
      </c>
      <c r="K111" s="207" t="s">
        <v>126</v>
      </c>
      <c r="L111" s="45"/>
      <c r="M111" s="212" t="s">
        <v>19</v>
      </c>
      <c r="N111" s="213" t="s">
        <v>44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127</v>
      </c>
      <c r="AT111" s="216" t="s">
        <v>122</v>
      </c>
      <c r="AU111" s="216" t="s">
        <v>82</v>
      </c>
      <c r="AY111" s="18" t="s">
        <v>120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127</v>
      </c>
      <c r="BM111" s="216" t="s">
        <v>294</v>
      </c>
    </row>
    <row r="112" s="2" customFormat="1">
      <c r="A112" s="39"/>
      <c r="B112" s="40"/>
      <c r="C112" s="41"/>
      <c r="D112" s="218" t="s">
        <v>129</v>
      </c>
      <c r="E112" s="41"/>
      <c r="F112" s="219" t="s">
        <v>295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129</v>
      </c>
      <c r="AU112" s="18" t="s">
        <v>82</v>
      </c>
    </row>
    <row r="113" s="2" customFormat="1" ht="16.5" customHeight="1">
      <c r="A113" s="39"/>
      <c r="B113" s="40"/>
      <c r="C113" s="223" t="s">
        <v>296</v>
      </c>
      <c r="D113" s="223" t="s">
        <v>138</v>
      </c>
      <c r="E113" s="224" t="s">
        <v>297</v>
      </c>
      <c r="F113" s="225" t="s">
        <v>298</v>
      </c>
      <c r="G113" s="226" t="s">
        <v>177</v>
      </c>
      <c r="H113" s="227">
        <v>3.4500000000000002</v>
      </c>
      <c r="I113" s="228"/>
      <c r="J113" s="229">
        <f>ROUND(I113*H113,2)</f>
        <v>0</v>
      </c>
      <c r="K113" s="225" t="s">
        <v>126</v>
      </c>
      <c r="L113" s="230"/>
      <c r="M113" s="231" t="s">
        <v>19</v>
      </c>
      <c r="N113" s="232" t="s">
        <v>44</v>
      </c>
      <c r="O113" s="85"/>
      <c r="P113" s="214">
        <f>O113*H113</f>
        <v>0</v>
      </c>
      <c r="Q113" s="214">
        <v>0.20000000000000001</v>
      </c>
      <c r="R113" s="214">
        <f>Q113*H113</f>
        <v>0.69000000000000006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137</v>
      </c>
      <c r="AT113" s="216" t="s">
        <v>138</v>
      </c>
      <c r="AU113" s="216" t="s">
        <v>82</v>
      </c>
      <c r="AY113" s="18" t="s">
        <v>120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127</v>
      </c>
      <c r="BM113" s="216" t="s">
        <v>299</v>
      </c>
    </row>
    <row r="114" s="2" customFormat="1" ht="16.5" customHeight="1">
      <c r="A114" s="39"/>
      <c r="B114" s="40"/>
      <c r="C114" s="205" t="s">
        <v>152</v>
      </c>
      <c r="D114" s="205" t="s">
        <v>122</v>
      </c>
      <c r="E114" s="206" t="s">
        <v>175</v>
      </c>
      <c r="F114" s="207" t="s">
        <v>176</v>
      </c>
      <c r="G114" s="208" t="s">
        <v>177</v>
      </c>
      <c r="H114" s="209">
        <v>3.0600000000000001</v>
      </c>
      <c r="I114" s="210"/>
      <c r="J114" s="211">
        <f>ROUND(I114*H114,2)</f>
        <v>0</v>
      </c>
      <c r="K114" s="207" t="s">
        <v>126</v>
      </c>
      <c r="L114" s="45"/>
      <c r="M114" s="212" t="s">
        <v>19</v>
      </c>
      <c r="N114" s="213" t="s">
        <v>44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127</v>
      </c>
      <c r="AT114" s="216" t="s">
        <v>122</v>
      </c>
      <c r="AU114" s="216" t="s">
        <v>82</v>
      </c>
      <c r="AY114" s="18" t="s">
        <v>120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127</v>
      </c>
      <c r="BM114" s="216" t="s">
        <v>300</v>
      </c>
    </row>
    <row r="115" s="2" customFormat="1">
      <c r="A115" s="39"/>
      <c r="B115" s="40"/>
      <c r="C115" s="41"/>
      <c r="D115" s="218" t="s">
        <v>129</v>
      </c>
      <c r="E115" s="41"/>
      <c r="F115" s="219" t="s">
        <v>179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129</v>
      </c>
      <c r="AU115" s="18" t="s">
        <v>82</v>
      </c>
    </row>
    <row r="116" s="12" customFormat="1" ht="22.8" customHeight="1">
      <c r="A116" s="12"/>
      <c r="B116" s="189"/>
      <c r="C116" s="190"/>
      <c r="D116" s="191" t="s">
        <v>72</v>
      </c>
      <c r="E116" s="203" t="s">
        <v>180</v>
      </c>
      <c r="F116" s="203" t="s">
        <v>181</v>
      </c>
      <c r="G116" s="190"/>
      <c r="H116" s="190"/>
      <c r="I116" s="193"/>
      <c r="J116" s="204">
        <f>BK116</f>
        <v>0</v>
      </c>
      <c r="K116" s="190"/>
      <c r="L116" s="195"/>
      <c r="M116" s="196"/>
      <c r="N116" s="197"/>
      <c r="O116" s="197"/>
      <c r="P116" s="198">
        <f>SUM(P117:P118)</f>
        <v>0</v>
      </c>
      <c r="Q116" s="197"/>
      <c r="R116" s="198">
        <f>SUM(R117:R118)</f>
        <v>0</v>
      </c>
      <c r="S116" s="197"/>
      <c r="T116" s="199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80</v>
      </c>
      <c r="AT116" s="201" t="s">
        <v>72</v>
      </c>
      <c r="AU116" s="201" t="s">
        <v>80</v>
      </c>
      <c r="AY116" s="200" t="s">
        <v>120</v>
      </c>
      <c r="BK116" s="202">
        <f>SUM(BK117:BK118)</f>
        <v>0</v>
      </c>
    </row>
    <row r="117" s="2" customFormat="1" ht="16.5" customHeight="1">
      <c r="A117" s="39"/>
      <c r="B117" s="40"/>
      <c r="C117" s="205" t="s">
        <v>182</v>
      </c>
      <c r="D117" s="205" t="s">
        <v>122</v>
      </c>
      <c r="E117" s="206" t="s">
        <v>183</v>
      </c>
      <c r="F117" s="207" t="s">
        <v>184</v>
      </c>
      <c r="G117" s="208" t="s">
        <v>185</v>
      </c>
      <c r="H117" s="209">
        <v>1.466</v>
      </c>
      <c r="I117" s="210"/>
      <c r="J117" s="211">
        <f>ROUND(I117*H117,2)</f>
        <v>0</v>
      </c>
      <c r="K117" s="207" t="s">
        <v>186</v>
      </c>
      <c r="L117" s="45"/>
      <c r="M117" s="212" t="s">
        <v>19</v>
      </c>
      <c r="N117" s="213" t="s">
        <v>44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127</v>
      </c>
      <c r="AT117" s="216" t="s">
        <v>122</v>
      </c>
      <c r="AU117" s="216" t="s">
        <v>82</v>
      </c>
      <c r="AY117" s="18" t="s">
        <v>120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127</v>
      </c>
      <c r="BM117" s="216" t="s">
        <v>301</v>
      </c>
    </row>
    <row r="118" s="2" customFormat="1">
      <c r="A118" s="39"/>
      <c r="B118" s="40"/>
      <c r="C118" s="41"/>
      <c r="D118" s="218" t="s">
        <v>129</v>
      </c>
      <c r="E118" s="41"/>
      <c r="F118" s="219" t="s">
        <v>188</v>
      </c>
      <c r="G118" s="41"/>
      <c r="H118" s="41"/>
      <c r="I118" s="220"/>
      <c r="J118" s="41"/>
      <c r="K118" s="41"/>
      <c r="L118" s="45"/>
      <c r="M118" s="233"/>
      <c r="N118" s="234"/>
      <c r="O118" s="235"/>
      <c r="P118" s="235"/>
      <c r="Q118" s="235"/>
      <c r="R118" s="235"/>
      <c r="S118" s="235"/>
      <c r="T118" s="23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129</v>
      </c>
      <c r="AU118" s="18" t="s">
        <v>82</v>
      </c>
    </row>
    <row r="119" s="2" customFormat="1" ht="6.96" customHeight="1">
      <c r="A119" s="39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45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</sheetData>
  <sheetProtection sheet="1" autoFilter="0" formatColumns="0" formatRows="0" objects="1" scenarios="1" spinCount="100000" saltValue="/+OALRrj7w/jlMAqCf/eHOOSEGlPoU53QxHg5E5coGzMPmHpdp0tmEIgOzmhFwEyeMKlM29trO7RhS+TMrH6GA==" hashValue="+NzgVzx7Ocryg96tpx4udk4Dtz6Su4YoYHwKwGYYOovakdUVmrzeA1j9DDCaVoU7aSv+12jvmfGYauITgrzszg==" algorithmName="SHA-512" password="CC35"/>
  <autoFilter ref="C81:K11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1_01/111103202"/>
    <hyperlink ref="F88" r:id="rId2" display="https://podminky.urs.cz/item/CS_URS_2021_01/111103213"/>
    <hyperlink ref="F90" r:id="rId3" display="https://podminky.urs.cz/item/CS_URS_2021_01/184211315"/>
    <hyperlink ref="F92" r:id="rId4" display="https://podminky.urs.cz/item/CS_URS_2021_01/184215112"/>
    <hyperlink ref="F107" r:id="rId5" display="https://podminky.urs.cz/item/CS_URS_2021_01/184813133"/>
    <hyperlink ref="F109" r:id="rId6" display="https://podminky.urs.cz/item/CS_URS_2021_01/184813134"/>
    <hyperlink ref="F112" r:id="rId7" display="https://podminky.urs.cz/item/CS_URS_2021_01/184911421"/>
    <hyperlink ref="F115" r:id="rId8" display="https://podminky.urs.cz/item/CS_URS_2021_01/185804312"/>
    <hyperlink ref="F118" r:id="rId9" display="https://podminky.urs.cz/item/CS_URS_2021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výsadby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302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303</v>
      </c>
      <c r="G12" s="39"/>
      <c r="H12" s="39"/>
      <c r="I12" s="133" t="s">
        <v>23</v>
      </c>
      <c r="J12" s="138" t="str">
        <f>'Rekapitulace stavby'!AN8</f>
        <v>16. 4. 2021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304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305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305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306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ROUND((SUM(BE95:BE746)),  2)</f>
        <v>0</v>
      </c>
      <c r="G33" s="39"/>
      <c r="H33" s="39"/>
      <c r="I33" s="149">
        <v>0.20999999999999999</v>
      </c>
      <c r="J33" s="148">
        <f>ROUND(((SUM(BE95:BE746))*I33),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ROUND((SUM(BF95:BF746)),  2)</f>
        <v>0</v>
      </c>
      <c r="G34" s="39"/>
      <c r="H34" s="39"/>
      <c r="I34" s="149">
        <v>0.14999999999999999</v>
      </c>
      <c r="J34" s="148">
        <f>ROUND(((SUM(BF95:BF746))*I34),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ROUND((SUM(BG95:BG746)),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ROUND((SUM(BH95:BH746)),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ROUND((SUM(BI95:BI746)),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výsadby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SO04 - Vodní nádrž R2 a R3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Lhotka u Frýdku-Místku</v>
      </c>
      <c r="G52" s="41"/>
      <c r="H52" s="41"/>
      <c r="I52" s="33" t="s">
        <v>23</v>
      </c>
      <c r="J52" s="73" t="str">
        <f>IF(J12="","",J12)</f>
        <v>16. 4. 2021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54.45" customHeight="1">
      <c r="A54" s="39"/>
      <c r="B54" s="40"/>
      <c r="C54" s="33" t="s">
        <v>25</v>
      </c>
      <c r="D54" s="41"/>
      <c r="E54" s="41"/>
      <c r="F54" s="28" t="str">
        <f>E15</f>
        <v>ČR - SPÚ, KPÚ pro Moravskoslezský kraj</v>
      </c>
      <c r="G54" s="41"/>
      <c r="H54" s="41"/>
      <c r="I54" s="33" t="s">
        <v>32</v>
      </c>
      <c r="J54" s="37" t="str">
        <f>E21</f>
        <v>Hanousek s.r.o.,Barákova 2745/41, 796 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54.4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Hanousek s.r.o.,Barákova 2745/41, 796 01 Prostějov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J96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J97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307</v>
      </c>
      <c r="E62" s="175"/>
      <c r="F62" s="175"/>
      <c r="G62" s="175"/>
      <c r="H62" s="175"/>
      <c r="I62" s="175"/>
      <c r="J62" s="176">
        <f>J402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308</v>
      </c>
      <c r="E63" s="175"/>
      <c r="F63" s="175"/>
      <c r="G63" s="175"/>
      <c r="H63" s="175"/>
      <c r="I63" s="175"/>
      <c r="J63" s="176">
        <f>J407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309</v>
      </c>
      <c r="E64" s="175"/>
      <c r="F64" s="175"/>
      <c r="G64" s="175"/>
      <c r="H64" s="175"/>
      <c r="I64" s="175"/>
      <c r="J64" s="176">
        <f>J511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310</v>
      </c>
      <c r="E65" s="175"/>
      <c r="F65" s="175"/>
      <c r="G65" s="175"/>
      <c r="H65" s="175"/>
      <c r="I65" s="175"/>
      <c r="J65" s="176">
        <f>J595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311</v>
      </c>
      <c r="E66" s="175"/>
      <c r="F66" s="175"/>
      <c r="G66" s="175"/>
      <c r="H66" s="175"/>
      <c r="I66" s="175"/>
      <c r="J66" s="176">
        <f>J613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312</v>
      </c>
      <c r="E67" s="175"/>
      <c r="F67" s="175"/>
      <c r="G67" s="175"/>
      <c r="H67" s="175"/>
      <c r="I67" s="175"/>
      <c r="J67" s="176">
        <f>J663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313</v>
      </c>
      <c r="E68" s="175"/>
      <c r="F68" s="175"/>
      <c r="G68" s="175"/>
      <c r="H68" s="175"/>
      <c r="I68" s="175"/>
      <c r="J68" s="176">
        <f>J680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104</v>
      </c>
      <c r="E69" s="175"/>
      <c r="F69" s="175"/>
      <c r="G69" s="175"/>
      <c r="H69" s="175"/>
      <c r="I69" s="175"/>
      <c r="J69" s="176">
        <f>J683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314</v>
      </c>
      <c r="E70" s="169"/>
      <c r="F70" s="169"/>
      <c r="G70" s="169"/>
      <c r="H70" s="169"/>
      <c r="I70" s="169"/>
      <c r="J70" s="170">
        <f>J688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2"/>
      <c r="C71" s="173"/>
      <c r="D71" s="174" t="s">
        <v>315</v>
      </c>
      <c r="E71" s="175"/>
      <c r="F71" s="175"/>
      <c r="G71" s="175"/>
      <c r="H71" s="175"/>
      <c r="I71" s="175"/>
      <c r="J71" s="176">
        <f>J689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316</v>
      </c>
      <c r="E72" s="175"/>
      <c r="F72" s="175"/>
      <c r="G72" s="175"/>
      <c r="H72" s="175"/>
      <c r="I72" s="175"/>
      <c r="J72" s="176">
        <f>J713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317</v>
      </c>
      <c r="E73" s="175"/>
      <c r="F73" s="175"/>
      <c r="G73" s="175"/>
      <c r="H73" s="175"/>
      <c r="I73" s="175"/>
      <c r="J73" s="176">
        <f>J723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318</v>
      </c>
      <c r="E74" s="175"/>
      <c r="F74" s="175"/>
      <c r="G74" s="175"/>
      <c r="H74" s="175"/>
      <c r="I74" s="175"/>
      <c r="J74" s="176">
        <f>J736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319</v>
      </c>
      <c r="E75" s="175"/>
      <c r="F75" s="175"/>
      <c r="G75" s="175"/>
      <c r="H75" s="175"/>
      <c r="I75" s="175"/>
      <c r="J75" s="176">
        <f>J739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105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61" t="str">
        <f>E7</f>
        <v>výsadby</v>
      </c>
      <c r="F85" s="33"/>
      <c r="G85" s="33"/>
      <c r="H85" s="33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E9</f>
        <v>SO04 - Vodní nádrž R2 a R3</v>
      </c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k.ú. Lhotka u Frýdku-Místku</v>
      </c>
      <c r="G89" s="41"/>
      <c r="H89" s="41"/>
      <c r="I89" s="33" t="s">
        <v>23</v>
      </c>
      <c r="J89" s="73" t="str">
        <f>IF(J12="","",J12)</f>
        <v>16. 4. 2021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25</v>
      </c>
      <c r="D91" s="41"/>
      <c r="E91" s="41"/>
      <c r="F91" s="28" t="str">
        <f>E15</f>
        <v>ČR - SPÚ, KPÚ pro Moravskoslezský kraj</v>
      </c>
      <c r="G91" s="41"/>
      <c r="H91" s="41"/>
      <c r="I91" s="33" t="s">
        <v>32</v>
      </c>
      <c r="J91" s="37" t="str">
        <f>E21</f>
        <v>Hanousek s.r.o.,Barákova 2745/41, 796 01 Prostějov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54.4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>Hanousek s.r.o.,Barákova 2745/41, 796 01 Prostějov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78"/>
      <c r="B94" s="179"/>
      <c r="C94" s="180" t="s">
        <v>106</v>
      </c>
      <c r="D94" s="181" t="s">
        <v>58</v>
      </c>
      <c r="E94" s="181" t="s">
        <v>54</v>
      </c>
      <c r="F94" s="181" t="s">
        <v>55</v>
      </c>
      <c r="G94" s="181" t="s">
        <v>107</v>
      </c>
      <c r="H94" s="181" t="s">
        <v>108</v>
      </c>
      <c r="I94" s="181" t="s">
        <v>109</v>
      </c>
      <c r="J94" s="181" t="s">
        <v>100</v>
      </c>
      <c r="K94" s="182" t="s">
        <v>110</v>
      </c>
      <c r="L94" s="183"/>
      <c r="M94" s="93" t="s">
        <v>19</v>
      </c>
      <c r="N94" s="94" t="s">
        <v>43</v>
      </c>
      <c r="O94" s="94" t="s">
        <v>111</v>
      </c>
      <c r="P94" s="94" t="s">
        <v>112</v>
      </c>
      <c r="Q94" s="94" t="s">
        <v>113</v>
      </c>
      <c r="R94" s="94" t="s">
        <v>114</v>
      </c>
      <c r="S94" s="94" t="s">
        <v>115</v>
      </c>
      <c r="T94" s="95" t="s">
        <v>116</v>
      </c>
      <c r="U94" s="178"/>
      <c r="V94" s="178"/>
      <c r="W94" s="178"/>
      <c r="X94" s="178"/>
      <c r="Y94" s="178"/>
      <c r="Z94" s="178"/>
      <c r="AA94" s="178"/>
      <c r="AB94" s="178"/>
      <c r="AC94" s="178"/>
      <c r="AD94" s="178"/>
      <c r="AE94" s="178"/>
    </row>
    <row r="95" s="2" customFormat="1" ht="22.8" customHeight="1">
      <c r="A95" s="39"/>
      <c r="B95" s="40"/>
      <c r="C95" s="100" t="s">
        <v>117</v>
      </c>
      <c r="D95" s="41"/>
      <c r="E95" s="41"/>
      <c r="F95" s="41"/>
      <c r="G95" s="41"/>
      <c r="H95" s="41"/>
      <c r="I95" s="41"/>
      <c r="J95" s="184">
        <f>BK95</f>
        <v>0</v>
      </c>
      <c r="K95" s="41"/>
      <c r="L95" s="45"/>
      <c r="M95" s="96"/>
      <c r="N95" s="185"/>
      <c r="O95" s="97"/>
      <c r="P95" s="186">
        <f>P96+P688</f>
        <v>0</v>
      </c>
      <c r="Q95" s="97"/>
      <c r="R95" s="186">
        <f>R96+R688</f>
        <v>1281.3761746299997</v>
      </c>
      <c r="S95" s="97"/>
      <c r="T95" s="187">
        <f>T96+T688</f>
        <v>51.509999999999998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72</v>
      </c>
      <c r="AU95" s="18" t="s">
        <v>101</v>
      </c>
      <c r="BK95" s="188">
        <f>BK96+BK688</f>
        <v>0</v>
      </c>
    </row>
    <row r="96" s="12" customFormat="1" ht="25.92" customHeight="1">
      <c r="A96" s="12"/>
      <c r="B96" s="189"/>
      <c r="C96" s="190"/>
      <c r="D96" s="191" t="s">
        <v>72</v>
      </c>
      <c r="E96" s="192" t="s">
        <v>118</v>
      </c>
      <c r="F96" s="192" t="s">
        <v>119</v>
      </c>
      <c r="G96" s="190"/>
      <c r="H96" s="190"/>
      <c r="I96" s="193"/>
      <c r="J96" s="194">
        <f>BK96</f>
        <v>0</v>
      </c>
      <c r="K96" s="190"/>
      <c r="L96" s="195"/>
      <c r="M96" s="196"/>
      <c r="N96" s="197"/>
      <c r="O96" s="197"/>
      <c r="P96" s="198">
        <f>P97+P402+P407+P511+P595+P613+P663+P680+P683</f>
        <v>0</v>
      </c>
      <c r="Q96" s="197"/>
      <c r="R96" s="198">
        <f>R97+R402+R407+R511+R595+R613+R663+R680+R683</f>
        <v>1281.3761746299997</v>
      </c>
      <c r="S96" s="197"/>
      <c r="T96" s="199">
        <f>T97+T402+T407+T511+T595+T613+T663+T680+T683</f>
        <v>51.509999999999998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80</v>
      </c>
      <c r="AT96" s="201" t="s">
        <v>72</v>
      </c>
      <c r="AU96" s="201" t="s">
        <v>73</v>
      </c>
      <c r="AY96" s="200" t="s">
        <v>120</v>
      </c>
      <c r="BK96" s="202">
        <f>BK97+BK402+BK407+BK511+BK595+BK613+BK663+BK680+BK683</f>
        <v>0</v>
      </c>
    </row>
    <row r="97" s="12" customFormat="1" ht="22.8" customHeight="1">
      <c r="A97" s="12"/>
      <c r="B97" s="189"/>
      <c r="C97" s="190"/>
      <c r="D97" s="191" t="s">
        <v>72</v>
      </c>
      <c r="E97" s="203" t="s">
        <v>80</v>
      </c>
      <c r="F97" s="203" t="s">
        <v>121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SUM(P98:P401)</f>
        <v>0</v>
      </c>
      <c r="Q97" s="197"/>
      <c r="R97" s="198">
        <f>SUM(R98:R401)</f>
        <v>73.137865000000005</v>
      </c>
      <c r="S97" s="197"/>
      <c r="T97" s="199">
        <f>SUM(T98:T401)</f>
        <v>30.959999999999997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80</v>
      </c>
      <c r="AT97" s="201" t="s">
        <v>72</v>
      </c>
      <c r="AU97" s="201" t="s">
        <v>80</v>
      </c>
      <c r="AY97" s="200" t="s">
        <v>120</v>
      </c>
      <c r="BK97" s="202">
        <f>SUM(BK98:BK401)</f>
        <v>0</v>
      </c>
    </row>
    <row r="98" s="2" customFormat="1" ht="16.5" customHeight="1">
      <c r="A98" s="39"/>
      <c r="B98" s="40"/>
      <c r="C98" s="205" t="s">
        <v>80</v>
      </c>
      <c r="D98" s="205" t="s">
        <v>122</v>
      </c>
      <c r="E98" s="206" t="s">
        <v>320</v>
      </c>
      <c r="F98" s="207" t="s">
        <v>321</v>
      </c>
      <c r="G98" s="208" t="s">
        <v>155</v>
      </c>
      <c r="H98" s="209">
        <v>4536</v>
      </c>
      <c r="I98" s="210"/>
      <c r="J98" s="211">
        <f>ROUND(I98*H98,2)</f>
        <v>0</v>
      </c>
      <c r="K98" s="207" t="s">
        <v>186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127</v>
      </c>
      <c r="AT98" s="216" t="s">
        <v>122</v>
      </c>
      <c r="AU98" s="216" t="s">
        <v>82</v>
      </c>
      <c r="AY98" s="18" t="s">
        <v>120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127</v>
      </c>
      <c r="BM98" s="216" t="s">
        <v>322</v>
      </c>
    </row>
    <row r="99" s="2" customFormat="1">
      <c r="A99" s="39"/>
      <c r="B99" s="40"/>
      <c r="C99" s="41"/>
      <c r="D99" s="218" t="s">
        <v>129</v>
      </c>
      <c r="E99" s="41"/>
      <c r="F99" s="219" t="s">
        <v>323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129</v>
      </c>
      <c r="AU99" s="18" t="s">
        <v>82</v>
      </c>
    </row>
    <row r="100" s="13" customFormat="1">
      <c r="A100" s="13"/>
      <c r="B100" s="237"/>
      <c r="C100" s="238"/>
      <c r="D100" s="239" t="s">
        <v>324</v>
      </c>
      <c r="E100" s="240" t="s">
        <v>19</v>
      </c>
      <c r="F100" s="241" t="s">
        <v>325</v>
      </c>
      <c r="G100" s="238"/>
      <c r="H100" s="240" t="s">
        <v>19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7" t="s">
        <v>324</v>
      </c>
      <c r="AU100" s="247" t="s">
        <v>82</v>
      </c>
      <c r="AV100" s="13" t="s">
        <v>80</v>
      </c>
      <c r="AW100" s="13" t="s">
        <v>35</v>
      </c>
      <c r="AX100" s="13" t="s">
        <v>73</v>
      </c>
      <c r="AY100" s="247" t="s">
        <v>120</v>
      </c>
    </row>
    <row r="101" s="13" customFormat="1">
      <c r="A101" s="13"/>
      <c r="B101" s="237"/>
      <c r="C101" s="238"/>
      <c r="D101" s="239" t="s">
        <v>324</v>
      </c>
      <c r="E101" s="240" t="s">
        <v>19</v>
      </c>
      <c r="F101" s="241" t="s">
        <v>326</v>
      </c>
      <c r="G101" s="238"/>
      <c r="H101" s="240" t="s">
        <v>19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324</v>
      </c>
      <c r="AU101" s="247" t="s">
        <v>82</v>
      </c>
      <c r="AV101" s="13" t="s">
        <v>80</v>
      </c>
      <c r="AW101" s="13" t="s">
        <v>35</v>
      </c>
      <c r="AX101" s="13" t="s">
        <v>73</v>
      </c>
      <c r="AY101" s="247" t="s">
        <v>120</v>
      </c>
    </row>
    <row r="102" s="13" customFormat="1">
      <c r="A102" s="13"/>
      <c r="B102" s="237"/>
      <c r="C102" s="238"/>
      <c r="D102" s="239" t="s">
        <v>324</v>
      </c>
      <c r="E102" s="240" t="s">
        <v>19</v>
      </c>
      <c r="F102" s="241" t="s">
        <v>327</v>
      </c>
      <c r="G102" s="238"/>
      <c r="H102" s="240" t="s">
        <v>19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324</v>
      </c>
      <c r="AU102" s="247" t="s">
        <v>82</v>
      </c>
      <c r="AV102" s="13" t="s">
        <v>80</v>
      </c>
      <c r="AW102" s="13" t="s">
        <v>35</v>
      </c>
      <c r="AX102" s="13" t="s">
        <v>73</v>
      </c>
      <c r="AY102" s="247" t="s">
        <v>120</v>
      </c>
    </row>
    <row r="103" s="13" customFormat="1">
      <c r="A103" s="13"/>
      <c r="B103" s="237"/>
      <c r="C103" s="238"/>
      <c r="D103" s="239" t="s">
        <v>324</v>
      </c>
      <c r="E103" s="240" t="s">
        <v>19</v>
      </c>
      <c r="F103" s="241" t="s">
        <v>328</v>
      </c>
      <c r="G103" s="238"/>
      <c r="H103" s="240" t="s">
        <v>19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7" t="s">
        <v>324</v>
      </c>
      <c r="AU103" s="247" t="s">
        <v>82</v>
      </c>
      <c r="AV103" s="13" t="s">
        <v>80</v>
      </c>
      <c r="AW103" s="13" t="s">
        <v>35</v>
      </c>
      <c r="AX103" s="13" t="s">
        <v>73</v>
      </c>
      <c r="AY103" s="247" t="s">
        <v>120</v>
      </c>
    </row>
    <row r="104" s="14" customFormat="1">
      <c r="A104" s="14"/>
      <c r="B104" s="248"/>
      <c r="C104" s="249"/>
      <c r="D104" s="239" t="s">
        <v>324</v>
      </c>
      <c r="E104" s="250" t="s">
        <v>19</v>
      </c>
      <c r="F104" s="251" t="s">
        <v>329</v>
      </c>
      <c r="G104" s="249"/>
      <c r="H104" s="252">
        <v>4536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8" t="s">
        <v>324</v>
      </c>
      <c r="AU104" s="258" t="s">
        <v>82</v>
      </c>
      <c r="AV104" s="14" t="s">
        <v>82</v>
      </c>
      <c r="AW104" s="14" t="s">
        <v>35</v>
      </c>
      <c r="AX104" s="14" t="s">
        <v>80</v>
      </c>
      <c r="AY104" s="258" t="s">
        <v>120</v>
      </c>
    </row>
    <row r="105" s="2" customFormat="1" ht="21.75" customHeight="1">
      <c r="A105" s="39"/>
      <c r="B105" s="40"/>
      <c r="C105" s="205" t="s">
        <v>82</v>
      </c>
      <c r="D105" s="205" t="s">
        <v>122</v>
      </c>
      <c r="E105" s="206" t="s">
        <v>330</v>
      </c>
      <c r="F105" s="207" t="s">
        <v>331</v>
      </c>
      <c r="G105" s="208" t="s">
        <v>155</v>
      </c>
      <c r="H105" s="209">
        <v>10242</v>
      </c>
      <c r="I105" s="210"/>
      <c r="J105" s="211">
        <f>ROUND(I105*H105,2)</f>
        <v>0</v>
      </c>
      <c r="K105" s="207" t="s">
        <v>186</v>
      </c>
      <c r="L105" s="45"/>
      <c r="M105" s="212" t="s">
        <v>19</v>
      </c>
      <c r="N105" s="213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127</v>
      </c>
      <c r="AT105" s="216" t="s">
        <v>122</v>
      </c>
      <c r="AU105" s="216" t="s">
        <v>82</v>
      </c>
      <c r="AY105" s="18" t="s">
        <v>120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127</v>
      </c>
      <c r="BM105" s="216" t="s">
        <v>332</v>
      </c>
    </row>
    <row r="106" s="2" customFormat="1">
      <c r="A106" s="39"/>
      <c r="B106" s="40"/>
      <c r="C106" s="41"/>
      <c r="D106" s="218" t="s">
        <v>129</v>
      </c>
      <c r="E106" s="41"/>
      <c r="F106" s="219" t="s">
        <v>333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129</v>
      </c>
      <c r="AU106" s="18" t="s">
        <v>82</v>
      </c>
    </row>
    <row r="107" s="13" customFormat="1">
      <c r="A107" s="13"/>
      <c r="B107" s="237"/>
      <c r="C107" s="238"/>
      <c r="D107" s="239" t="s">
        <v>324</v>
      </c>
      <c r="E107" s="240" t="s">
        <v>19</v>
      </c>
      <c r="F107" s="241" t="s">
        <v>325</v>
      </c>
      <c r="G107" s="238"/>
      <c r="H107" s="240" t="s">
        <v>19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324</v>
      </c>
      <c r="AU107" s="247" t="s">
        <v>82</v>
      </c>
      <c r="AV107" s="13" t="s">
        <v>80</v>
      </c>
      <c r="AW107" s="13" t="s">
        <v>35</v>
      </c>
      <c r="AX107" s="13" t="s">
        <v>73</v>
      </c>
      <c r="AY107" s="247" t="s">
        <v>120</v>
      </c>
    </row>
    <row r="108" s="13" customFormat="1">
      <c r="A108" s="13"/>
      <c r="B108" s="237"/>
      <c r="C108" s="238"/>
      <c r="D108" s="239" t="s">
        <v>324</v>
      </c>
      <c r="E108" s="240" t="s">
        <v>19</v>
      </c>
      <c r="F108" s="241" t="s">
        <v>334</v>
      </c>
      <c r="G108" s="238"/>
      <c r="H108" s="240" t="s">
        <v>19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324</v>
      </c>
      <c r="AU108" s="247" t="s">
        <v>82</v>
      </c>
      <c r="AV108" s="13" t="s">
        <v>80</v>
      </c>
      <c r="AW108" s="13" t="s">
        <v>35</v>
      </c>
      <c r="AX108" s="13" t="s">
        <v>73</v>
      </c>
      <c r="AY108" s="247" t="s">
        <v>120</v>
      </c>
    </row>
    <row r="109" s="13" customFormat="1">
      <c r="A109" s="13"/>
      <c r="B109" s="237"/>
      <c r="C109" s="238"/>
      <c r="D109" s="239" t="s">
        <v>324</v>
      </c>
      <c r="E109" s="240" t="s">
        <v>19</v>
      </c>
      <c r="F109" s="241" t="s">
        <v>327</v>
      </c>
      <c r="G109" s="238"/>
      <c r="H109" s="240" t="s">
        <v>19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7" t="s">
        <v>324</v>
      </c>
      <c r="AU109" s="247" t="s">
        <v>82</v>
      </c>
      <c r="AV109" s="13" t="s">
        <v>80</v>
      </c>
      <c r="AW109" s="13" t="s">
        <v>35</v>
      </c>
      <c r="AX109" s="13" t="s">
        <v>73</v>
      </c>
      <c r="AY109" s="247" t="s">
        <v>120</v>
      </c>
    </row>
    <row r="110" s="13" customFormat="1">
      <c r="A110" s="13"/>
      <c r="B110" s="237"/>
      <c r="C110" s="238"/>
      <c r="D110" s="239" t="s">
        <v>324</v>
      </c>
      <c r="E110" s="240" t="s">
        <v>19</v>
      </c>
      <c r="F110" s="241" t="s">
        <v>335</v>
      </c>
      <c r="G110" s="238"/>
      <c r="H110" s="240" t="s">
        <v>19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324</v>
      </c>
      <c r="AU110" s="247" t="s">
        <v>82</v>
      </c>
      <c r="AV110" s="13" t="s">
        <v>80</v>
      </c>
      <c r="AW110" s="13" t="s">
        <v>35</v>
      </c>
      <c r="AX110" s="13" t="s">
        <v>73</v>
      </c>
      <c r="AY110" s="247" t="s">
        <v>120</v>
      </c>
    </row>
    <row r="111" s="13" customFormat="1">
      <c r="A111" s="13"/>
      <c r="B111" s="237"/>
      <c r="C111" s="238"/>
      <c r="D111" s="239" t="s">
        <v>324</v>
      </c>
      <c r="E111" s="240" t="s">
        <v>19</v>
      </c>
      <c r="F111" s="241" t="s">
        <v>336</v>
      </c>
      <c r="G111" s="238"/>
      <c r="H111" s="240" t="s">
        <v>19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324</v>
      </c>
      <c r="AU111" s="247" t="s">
        <v>82</v>
      </c>
      <c r="AV111" s="13" t="s">
        <v>80</v>
      </c>
      <c r="AW111" s="13" t="s">
        <v>35</v>
      </c>
      <c r="AX111" s="13" t="s">
        <v>73</v>
      </c>
      <c r="AY111" s="247" t="s">
        <v>120</v>
      </c>
    </row>
    <row r="112" s="13" customFormat="1">
      <c r="A112" s="13"/>
      <c r="B112" s="237"/>
      <c r="C112" s="238"/>
      <c r="D112" s="239" t="s">
        <v>324</v>
      </c>
      <c r="E112" s="240" t="s">
        <v>19</v>
      </c>
      <c r="F112" s="241" t="s">
        <v>337</v>
      </c>
      <c r="G112" s="238"/>
      <c r="H112" s="240" t="s">
        <v>19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7" t="s">
        <v>324</v>
      </c>
      <c r="AU112" s="247" t="s">
        <v>82</v>
      </c>
      <c r="AV112" s="13" t="s">
        <v>80</v>
      </c>
      <c r="AW112" s="13" t="s">
        <v>35</v>
      </c>
      <c r="AX112" s="13" t="s">
        <v>73</v>
      </c>
      <c r="AY112" s="247" t="s">
        <v>120</v>
      </c>
    </row>
    <row r="113" s="14" customFormat="1">
      <c r="A113" s="14"/>
      <c r="B113" s="248"/>
      <c r="C113" s="249"/>
      <c r="D113" s="239" t="s">
        <v>324</v>
      </c>
      <c r="E113" s="250" t="s">
        <v>19</v>
      </c>
      <c r="F113" s="251" t="s">
        <v>338</v>
      </c>
      <c r="G113" s="249"/>
      <c r="H113" s="252">
        <v>10242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8" t="s">
        <v>324</v>
      </c>
      <c r="AU113" s="258" t="s">
        <v>82</v>
      </c>
      <c r="AV113" s="14" t="s">
        <v>82</v>
      </c>
      <c r="AW113" s="14" t="s">
        <v>35</v>
      </c>
      <c r="AX113" s="14" t="s">
        <v>80</v>
      </c>
      <c r="AY113" s="258" t="s">
        <v>120</v>
      </c>
    </row>
    <row r="114" s="2" customFormat="1" ht="21.75" customHeight="1">
      <c r="A114" s="39"/>
      <c r="B114" s="40"/>
      <c r="C114" s="205" t="s">
        <v>192</v>
      </c>
      <c r="D114" s="205" t="s">
        <v>122</v>
      </c>
      <c r="E114" s="206" t="s">
        <v>339</v>
      </c>
      <c r="F114" s="207" t="s">
        <v>340</v>
      </c>
      <c r="G114" s="208" t="s">
        <v>155</v>
      </c>
      <c r="H114" s="209">
        <v>4078</v>
      </c>
      <c r="I114" s="210"/>
      <c r="J114" s="211">
        <f>ROUND(I114*H114,2)</f>
        <v>0</v>
      </c>
      <c r="K114" s="207" t="s">
        <v>186</v>
      </c>
      <c r="L114" s="45"/>
      <c r="M114" s="212" t="s">
        <v>19</v>
      </c>
      <c r="N114" s="213" t="s">
        <v>44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127</v>
      </c>
      <c r="AT114" s="216" t="s">
        <v>122</v>
      </c>
      <c r="AU114" s="216" t="s">
        <v>82</v>
      </c>
      <c r="AY114" s="18" t="s">
        <v>120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127</v>
      </c>
      <c r="BM114" s="216" t="s">
        <v>341</v>
      </c>
    </row>
    <row r="115" s="2" customFormat="1">
      <c r="A115" s="39"/>
      <c r="B115" s="40"/>
      <c r="C115" s="41"/>
      <c r="D115" s="218" t="s">
        <v>129</v>
      </c>
      <c r="E115" s="41"/>
      <c r="F115" s="219" t="s">
        <v>342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129</v>
      </c>
      <c r="AU115" s="18" t="s">
        <v>82</v>
      </c>
    </row>
    <row r="116" s="13" customFormat="1">
      <c r="A116" s="13"/>
      <c r="B116" s="237"/>
      <c r="C116" s="238"/>
      <c r="D116" s="239" t="s">
        <v>324</v>
      </c>
      <c r="E116" s="240" t="s">
        <v>19</v>
      </c>
      <c r="F116" s="241" t="s">
        <v>325</v>
      </c>
      <c r="G116" s="238"/>
      <c r="H116" s="240" t="s">
        <v>19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324</v>
      </c>
      <c r="AU116" s="247" t="s">
        <v>82</v>
      </c>
      <c r="AV116" s="13" t="s">
        <v>80</v>
      </c>
      <c r="AW116" s="13" t="s">
        <v>35</v>
      </c>
      <c r="AX116" s="13" t="s">
        <v>73</v>
      </c>
      <c r="AY116" s="247" t="s">
        <v>120</v>
      </c>
    </row>
    <row r="117" s="13" customFormat="1">
      <c r="A117" s="13"/>
      <c r="B117" s="237"/>
      <c r="C117" s="238"/>
      <c r="D117" s="239" t="s">
        <v>324</v>
      </c>
      <c r="E117" s="240" t="s">
        <v>19</v>
      </c>
      <c r="F117" s="241" t="s">
        <v>334</v>
      </c>
      <c r="G117" s="238"/>
      <c r="H117" s="240" t="s">
        <v>19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324</v>
      </c>
      <c r="AU117" s="247" t="s">
        <v>82</v>
      </c>
      <c r="AV117" s="13" t="s">
        <v>80</v>
      </c>
      <c r="AW117" s="13" t="s">
        <v>35</v>
      </c>
      <c r="AX117" s="13" t="s">
        <v>73</v>
      </c>
      <c r="AY117" s="247" t="s">
        <v>120</v>
      </c>
    </row>
    <row r="118" s="13" customFormat="1">
      <c r="A118" s="13"/>
      <c r="B118" s="237"/>
      <c r="C118" s="238"/>
      <c r="D118" s="239" t="s">
        <v>324</v>
      </c>
      <c r="E118" s="240" t="s">
        <v>19</v>
      </c>
      <c r="F118" s="241" t="s">
        <v>327</v>
      </c>
      <c r="G118" s="238"/>
      <c r="H118" s="240" t="s">
        <v>19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324</v>
      </c>
      <c r="AU118" s="247" t="s">
        <v>82</v>
      </c>
      <c r="AV118" s="13" t="s">
        <v>80</v>
      </c>
      <c r="AW118" s="13" t="s">
        <v>35</v>
      </c>
      <c r="AX118" s="13" t="s">
        <v>73</v>
      </c>
      <c r="AY118" s="247" t="s">
        <v>120</v>
      </c>
    </row>
    <row r="119" s="13" customFormat="1">
      <c r="A119" s="13"/>
      <c r="B119" s="237"/>
      <c r="C119" s="238"/>
      <c r="D119" s="239" t="s">
        <v>324</v>
      </c>
      <c r="E119" s="240" t="s">
        <v>19</v>
      </c>
      <c r="F119" s="241" t="s">
        <v>335</v>
      </c>
      <c r="G119" s="238"/>
      <c r="H119" s="240" t="s">
        <v>19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324</v>
      </c>
      <c r="AU119" s="247" t="s">
        <v>82</v>
      </c>
      <c r="AV119" s="13" t="s">
        <v>80</v>
      </c>
      <c r="AW119" s="13" t="s">
        <v>35</v>
      </c>
      <c r="AX119" s="13" t="s">
        <v>73</v>
      </c>
      <c r="AY119" s="247" t="s">
        <v>120</v>
      </c>
    </row>
    <row r="120" s="13" customFormat="1">
      <c r="A120" s="13"/>
      <c r="B120" s="237"/>
      <c r="C120" s="238"/>
      <c r="D120" s="239" t="s">
        <v>324</v>
      </c>
      <c r="E120" s="240" t="s">
        <v>19</v>
      </c>
      <c r="F120" s="241" t="s">
        <v>336</v>
      </c>
      <c r="G120" s="238"/>
      <c r="H120" s="240" t="s">
        <v>19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7" t="s">
        <v>324</v>
      </c>
      <c r="AU120" s="247" t="s">
        <v>82</v>
      </c>
      <c r="AV120" s="13" t="s">
        <v>80</v>
      </c>
      <c r="AW120" s="13" t="s">
        <v>35</v>
      </c>
      <c r="AX120" s="13" t="s">
        <v>73</v>
      </c>
      <c r="AY120" s="247" t="s">
        <v>120</v>
      </c>
    </row>
    <row r="121" s="13" customFormat="1">
      <c r="A121" s="13"/>
      <c r="B121" s="237"/>
      <c r="C121" s="238"/>
      <c r="D121" s="239" t="s">
        <v>324</v>
      </c>
      <c r="E121" s="240" t="s">
        <v>19</v>
      </c>
      <c r="F121" s="241" t="s">
        <v>337</v>
      </c>
      <c r="G121" s="238"/>
      <c r="H121" s="240" t="s">
        <v>19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324</v>
      </c>
      <c r="AU121" s="247" t="s">
        <v>82</v>
      </c>
      <c r="AV121" s="13" t="s">
        <v>80</v>
      </c>
      <c r="AW121" s="13" t="s">
        <v>35</v>
      </c>
      <c r="AX121" s="13" t="s">
        <v>73</v>
      </c>
      <c r="AY121" s="247" t="s">
        <v>120</v>
      </c>
    </row>
    <row r="122" s="14" customFormat="1">
      <c r="A122" s="14"/>
      <c r="B122" s="248"/>
      <c r="C122" s="249"/>
      <c r="D122" s="239" t="s">
        <v>324</v>
      </c>
      <c r="E122" s="250" t="s">
        <v>19</v>
      </c>
      <c r="F122" s="251" t="s">
        <v>343</v>
      </c>
      <c r="G122" s="249"/>
      <c r="H122" s="252">
        <v>4078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8" t="s">
        <v>324</v>
      </c>
      <c r="AU122" s="258" t="s">
        <v>82</v>
      </c>
      <c r="AV122" s="14" t="s">
        <v>82</v>
      </c>
      <c r="AW122" s="14" t="s">
        <v>35</v>
      </c>
      <c r="AX122" s="14" t="s">
        <v>80</v>
      </c>
      <c r="AY122" s="258" t="s">
        <v>120</v>
      </c>
    </row>
    <row r="123" s="2" customFormat="1" ht="24.15" customHeight="1">
      <c r="A123" s="39"/>
      <c r="B123" s="40"/>
      <c r="C123" s="205" t="s">
        <v>127</v>
      </c>
      <c r="D123" s="205" t="s">
        <v>122</v>
      </c>
      <c r="E123" s="206" t="s">
        <v>344</v>
      </c>
      <c r="F123" s="207" t="s">
        <v>345</v>
      </c>
      <c r="G123" s="208" t="s">
        <v>155</v>
      </c>
      <c r="H123" s="209">
        <v>150</v>
      </c>
      <c r="I123" s="210"/>
      <c r="J123" s="211">
        <f>ROUND(I123*H123,2)</f>
        <v>0</v>
      </c>
      <c r="K123" s="207" t="s">
        <v>186</v>
      </c>
      <c r="L123" s="45"/>
      <c r="M123" s="212" t="s">
        <v>19</v>
      </c>
      <c r="N123" s="213" t="s">
        <v>44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127</v>
      </c>
      <c r="AT123" s="216" t="s">
        <v>122</v>
      </c>
      <c r="AU123" s="216" t="s">
        <v>82</v>
      </c>
      <c r="AY123" s="18" t="s">
        <v>120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127</v>
      </c>
      <c r="BM123" s="216" t="s">
        <v>346</v>
      </c>
    </row>
    <row r="124" s="2" customFormat="1">
      <c r="A124" s="39"/>
      <c r="B124" s="40"/>
      <c r="C124" s="41"/>
      <c r="D124" s="218" t="s">
        <v>129</v>
      </c>
      <c r="E124" s="41"/>
      <c r="F124" s="219" t="s">
        <v>347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129</v>
      </c>
      <c r="AU124" s="18" t="s">
        <v>82</v>
      </c>
    </row>
    <row r="125" s="13" customFormat="1">
      <c r="A125" s="13"/>
      <c r="B125" s="237"/>
      <c r="C125" s="238"/>
      <c r="D125" s="239" t="s">
        <v>324</v>
      </c>
      <c r="E125" s="240" t="s">
        <v>19</v>
      </c>
      <c r="F125" s="241" t="s">
        <v>348</v>
      </c>
      <c r="G125" s="238"/>
      <c r="H125" s="240" t="s">
        <v>19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324</v>
      </c>
      <c r="AU125" s="247" t="s">
        <v>82</v>
      </c>
      <c r="AV125" s="13" t="s">
        <v>80</v>
      </c>
      <c r="AW125" s="13" t="s">
        <v>35</v>
      </c>
      <c r="AX125" s="13" t="s">
        <v>73</v>
      </c>
      <c r="AY125" s="247" t="s">
        <v>120</v>
      </c>
    </row>
    <row r="126" s="14" customFormat="1">
      <c r="A126" s="14"/>
      <c r="B126" s="248"/>
      <c r="C126" s="249"/>
      <c r="D126" s="239" t="s">
        <v>324</v>
      </c>
      <c r="E126" s="250" t="s">
        <v>19</v>
      </c>
      <c r="F126" s="251" t="s">
        <v>349</v>
      </c>
      <c r="G126" s="249"/>
      <c r="H126" s="252">
        <v>150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324</v>
      </c>
      <c r="AU126" s="258" t="s">
        <v>82</v>
      </c>
      <c r="AV126" s="14" t="s">
        <v>82</v>
      </c>
      <c r="AW126" s="14" t="s">
        <v>35</v>
      </c>
      <c r="AX126" s="14" t="s">
        <v>80</v>
      </c>
      <c r="AY126" s="258" t="s">
        <v>120</v>
      </c>
    </row>
    <row r="127" s="2" customFormat="1" ht="21.75" customHeight="1">
      <c r="A127" s="39"/>
      <c r="B127" s="40"/>
      <c r="C127" s="205" t="s">
        <v>195</v>
      </c>
      <c r="D127" s="205" t="s">
        <v>122</v>
      </c>
      <c r="E127" s="206" t="s">
        <v>350</v>
      </c>
      <c r="F127" s="207" t="s">
        <v>351</v>
      </c>
      <c r="G127" s="208" t="s">
        <v>134</v>
      </c>
      <c r="H127" s="209">
        <v>21</v>
      </c>
      <c r="I127" s="210"/>
      <c r="J127" s="211">
        <f>ROUND(I127*H127,2)</f>
        <v>0</v>
      </c>
      <c r="K127" s="207" t="s">
        <v>186</v>
      </c>
      <c r="L127" s="45"/>
      <c r="M127" s="212" t="s">
        <v>19</v>
      </c>
      <c r="N127" s="213" t="s">
        <v>44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127</v>
      </c>
      <c r="AT127" s="216" t="s">
        <v>122</v>
      </c>
      <c r="AU127" s="216" t="s">
        <v>82</v>
      </c>
      <c r="AY127" s="18" t="s">
        <v>120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127</v>
      </c>
      <c r="BM127" s="216" t="s">
        <v>352</v>
      </c>
    </row>
    <row r="128" s="2" customFormat="1">
      <c r="A128" s="39"/>
      <c r="B128" s="40"/>
      <c r="C128" s="41"/>
      <c r="D128" s="218" t="s">
        <v>129</v>
      </c>
      <c r="E128" s="41"/>
      <c r="F128" s="219" t="s">
        <v>353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129</v>
      </c>
      <c r="AU128" s="18" t="s">
        <v>82</v>
      </c>
    </row>
    <row r="129" s="13" customFormat="1">
      <c r="A129" s="13"/>
      <c r="B129" s="237"/>
      <c r="C129" s="238"/>
      <c r="D129" s="239" t="s">
        <v>324</v>
      </c>
      <c r="E129" s="240" t="s">
        <v>19</v>
      </c>
      <c r="F129" s="241" t="s">
        <v>348</v>
      </c>
      <c r="G129" s="238"/>
      <c r="H129" s="240" t="s">
        <v>19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324</v>
      </c>
      <c r="AU129" s="247" t="s">
        <v>82</v>
      </c>
      <c r="AV129" s="13" t="s">
        <v>80</v>
      </c>
      <c r="AW129" s="13" t="s">
        <v>35</v>
      </c>
      <c r="AX129" s="13" t="s">
        <v>73</v>
      </c>
      <c r="AY129" s="247" t="s">
        <v>120</v>
      </c>
    </row>
    <row r="130" s="14" customFormat="1">
      <c r="A130" s="14"/>
      <c r="B130" s="248"/>
      <c r="C130" s="249"/>
      <c r="D130" s="239" t="s">
        <v>324</v>
      </c>
      <c r="E130" s="250" t="s">
        <v>19</v>
      </c>
      <c r="F130" s="251" t="s">
        <v>7</v>
      </c>
      <c r="G130" s="249"/>
      <c r="H130" s="252">
        <v>21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324</v>
      </c>
      <c r="AU130" s="258" t="s">
        <v>82</v>
      </c>
      <c r="AV130" s="14" t="s">
        <v>82</v>
      </c>
      <c r="AW130" s="14" t="s">
        <v>35</v>
      </c>
      <c r="AX130" s="14" t="s">
        <v>80</v>
      </c>
      <c r="AY130" s="258" t="s">
        <v>120</v>
      </c>
    </row>
    <row r="131" s="2" customFormat="1" ht="21.75" customHeight="1">
      <c r="A131" s="39"/>
      <c r="B131" s="40"/>
      <c r="C131" s="205" t="s">
        <v>197</v>
      </c>
      <c r="D131" s="205" t="s">
        <v>122</v>
      </c>
      <c r="E131" s="206" t="s">
        <v>354</v>
      </c>
      <c r="F131" s="207" t="s">
        <v>355</v>
      </c>
      <c r="G131" s="208" t="s">
        <v>134</v>
      </c>
      <c r="H131" s="209">
        <v>4</v>
      </c>
      <c r="I131" s="210"/>
      <c r="J131" s="211">
        <f>ROUND(I131*H131,2)</f>
        <v>0</v>
      </c>
      <c r="K131" s="207" t="s">
        <v>186</v>
      </c>
      <c r="L131" s="45"/>
      <c r="M131" s="212" t="s">
        <v>19</v>
      </c>
      <c r="N131" s="213" t="s">
        <v>44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127</v>
      </c>
      <c r="AT131" s="216" t="s">
        <v>122</v>
      </c>
      <c r="AU131" s="216" t="s">
        <v>82</v>
      </c>
      <c r="AY131" s="18" t="s">
        <v>120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127</v>
      </c>
      <c r="BM131" s="216" t="s">
        <v>356</v>
      </c>
    </row>
    <row r="132" s="2" customFormat="1">
      <c r="A132" s="39"/>
      <c r="B132" s="40"/>
      <c r="C132" s="41"/>
      <c r="D132" s="218" t="s">
        <v>129</v>
      </c>
      <c r="E132" s="41"/>
      <c r="F132" s="219" t="s">
        <v>357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129</v>
      </c>
      <c r="AU132" s="18" t="s">
        <v>82</v>
      </c>
    </row>
    <row r="133" s="13" customFormat="1">
      <c r="A133" s="13"/>
      <c r="B133" s="237"/>
      <c r="C133" s="238"/>
      <c r="D133" s="239" t="s">
        <v>324</v>
      </c>
      <c r="E133" s="240" t="s">
        <v>19</v>
      </c>
      <c r="F133" s="241" t="s">
        <v>348</v>
      </c>
      <c r="G133" s="238"/>
      <c r="H133" s="240" t="s">
        <v>19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324</v>
      </c>
      <c r="AU133" s="247" t="s">
        <v>82</v>
      </c>
      <c r="AV133" s="13" t="s">
        <v>80</v>
      </c>
      <c r="AW133" s="13" t="s">
        <v>35</v>
      </c>
      <c r="AX133" s="13" t="s">
        <v>73</v>
      </c>
      <c r="AY133" s="247" t="s">
        <v>120</v>
      </c>
    </row>
    <row r="134" s="14" customFormat="1">
      <c r="A134" s="14"/>
      <c r="B134" s="248"/>
      <c r="C134" s="249"/>
      <c r="D134" s="239" t="s">
        <v>324</v>
      </c>
      <c r="E134" s="250" t="s">
        <v>19</v>
      </c>
      <c r="F134" s="251" t="s">
        <v>127</v>
      </c>
      <c r="G134" s="249"/>
      <c r="H134" s="252">
        <v>4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324</v>
      </c>
      <c r="AU134" s="258" t="s">
        <v>82</v>
      </c>
      <c r="AV134" s="14" t="s">
        <v>82</v>
      </c>
      <c r="AW134" s="14" t="s">
        <v>35</v>
      </c>
      <c r="AX134" s="14" t="s">
        <v>80</v>
      </c>
      <c r="AY134" s="258" t="s">
        <v>120</v>
      </c>
    </row>
    <row r="135" s="2" customFormat="1" ht="21.75" customHeight="1">
      <c r="A135" s="39"/>
      <c r="B135" s="40"/>
      <c r="C135" s="205" t="s">
        <v>131</v>
      </c>
      <c r="D135" s="205" t="s">
        <v>122</v>
      </c>
      <c r="E135" s="206" t="s">
        <v>358</v>
      </c>
      <c r="F135" s="207" t="s">
        <v>359</v>
      </c>
      <c r="G135" s="208" t="s">
        <v>134</v>
      </c>
      <c r="H135" s="209">
        <v>7</v>
      </c>
      <c r="I135" s="210"/>
      <c r="J135" s="211">
        <f>ROUND(I135*H135,2)</f>
        <v>0</v>
      </c>
      <c r="K135" s="207" t="s">
        <v>186</v>
      </c>
      <c r="L135" s="45"/>
      <c r="M135" s="212" t="s">
        <v>19</v>
      </c>
      <c r="N135" s="213" t="s">
        <v>44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127</v>
      </c>
      <c r="AT135" s="216" t="s">
        <v>122</v>
      </c>
      <c r="AU135" s="216" t="s">
        <v>82</v>
      </c>
      <c r="AY135" s="18" t="s">
        <v>120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127</v>
      </c>
      <c r="BM135" s="216" t="s">
        <v>360</v>
      </c>
    </row>
    <row r="136" s="2" customFormat="1">
      <c r="A136" s="39"/>
      <c r="B136" s="40"/>
      <c r="C136" s="41"/>
      <c r="D136" s="218" t="s">
        <v>129</v>
      </c>
      <c r="E136" s="41"/>
      <c r="F136" s="219" t="s">
        <v>361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129</v>
      </c>
      <c r="AU136" s="18" t="s">
        <v>82</v>
      </c>
    </row>
    <row r="137" s="13" customFormat="1">
      <c r="A137" s="13"/>
      <c r="B137" s="237"/>
      <c r="C137" s="238"/>
      <c r="D137" s="239" t="s">
        <v>324</v>
      </c>
      <c r="E137" s="240" t="s">
        <v>19</v>
      </c>
      <c r="F137" s="241" t="s">
        <v>348</v>
      </c>
      <c r="G137" s="238"/>
      <c r="H137" s="240" t="s">
        <v>19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324</v>
      </c>
      <c r="AU137" s="247" t="s">
        <v>82</v>
      </c>
      <c r="AV137" s="13" t="s">
        <v>80</v>
      </c>
      <c r="AW137" s="13" t="s">
        <v>35</v>
      </c>
      <c r="AX137" s="13" t="s">
        <v>73</v>
      </c>
      <c r="AY137" s="247" t="s">
        <v>120</v>
      </c>
    </row>
    <row r="138" s="14" customFormat="1">
      <c r="A138" s="14"/>
      <c r="B138" s="248"/>
      <c r="C138" s="249"/>
      <c r="D138" s="239" t="s">
        <v>324</v>
      </c>
      <c r="E138" s="250" t="s">
        <v>19</v>
      </c>
      <c r="F138" s="251" t="s">
        <v>131</v>
      </c>
      <c r="G138" s="249"/>
      <c r="H138" s="252">
        <v>7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324</v>
      </c>
      <c r="AU138" s="258" t="s">
        <v>82</v>
      </c>
      <c r="AV138" s="14" t="s">
        <v>82</v>
      </c>
      <c r="AW138" s="14" t="s">
        <v>35</v>
      </c>
      <c r="AX138" s="14" t="s">
        <v>80</v>
      </c>
      <c r="AY138" s="258" t="s">
        <v>120</v>
      </c>
    </row>
    <row r="139" s="2" customFormat="1" ht="21.75" customHeight="1">
      <c r="A139" s="39"/>
      <c r="B139" s="40"/>
      <c r="C139" s="205" t="s">
        <v>137</v>
      </c>
      <c r="D139" s="205" t="s">
        <v>122</v>
      </c>
      <c r="E139" s="206" t="s">
        <v>362</v>
      </c>
      <c r="F139" s="207" t="s">
        <v>363</v>
      </c>
      <c r="G139" s="208" t="s">
        <v>134</v>
      </c>
      <c r="H139" s="209">
        <v>1</v>
      </c>
      <c r="I139" s="210"/>
      <c r="J139" s="211">
        <f>ROUND(I139*H139,2)</f>
        <v>0</v>
      </c>
      <c r="K139" s="207" t="s">
        <v>186</v>
      </c>
      <c r="L139" s="45"/>
      <c r="M139" s="212" t="s">
        <v>19</v>
      </c>
      <c r="N139" s="213" t="s">
        <v>44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127</v>
      </c>
      <c r="AT139" s="216" t="s">
        <v>122</v>
      </c>
      <c r="AU139" s="216" t="s">
        <v>82</v>
      </c>
      <c r="AY139" s="18" t="s">
        <v>120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127</v>
      </c>
      <c r="BM139" s="216" t="s">
        <v>364</v>
      </c>
    </row>
    <row r="140" s="2" customFormat="1">
      <c r="A140" s="39"/>
      <c r="B140" s="40"/>
      <c r="C140" s="41"/>
      <c r="D140" s="218" t="s">
        <v>129</v>
      </c>
      <c r="E140" s="41"/>
      <c r="F140" s="219" t="s">
        <v>365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129</v>
      </c>
      <c r="AU140" s="18" t="s">
        <v>82</v>
      </c>
    </row>
    <row r="141" s="13" customFormat="1">
      <c r="A141" s="13"/>
      <c r="B141" s="237"/>
      <c r="C141" s="238"/>
      <c r="D141" s="239" t="s">
        <v>324</v>
      </c>
      <c r="E141" s="240" t="s">
        <v>19</v>
      </c>
      <c r="F141" s="241" t="s">
        <v>348</v>
      </c>
      <c r="G141" s="238"/>
      <c r="H141" s="240" t="s">
        <v>19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324</v>
      </c>
      <c r="AU141" s="247" t="s">
        <v>82</v>
      </c>
      <c r="AV141" s="13" t="s">
        <v>80</v>
      </c>
      <c r="AW141" s="13" t="s">
        <v>35</v>
      </c>
      <c r="AX141" s="13" t="s">
        <v>73</v>
      </c>
      <c r="AY141" s="247" t="s">
        <v>120</v>
      </c>
    </row>
    <row r="142" s="14" customFormat="1">
      <c r="A142" s="14"/>
      <c r="B142" s="248"/>
      <c r="C142" s="249"/>
      <c r="D142" s="239" t="s">
        <v>324</v>
      </c>
      <c r="E142" s="250" t="s">
        <v>19</v>
      </c>
      <c r="F142" s="251" t="s">
        <v>80</v>
      </c>
      <c r="G142" s="249"/>
      <c r="H142" s="252">
        <v>1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8" t="s">
        <v>324</v>
      </c>
      <c r="AU142" s="258" t="s">
        <v>82</v>
      </c>
      <c r="AV142" s="14" t="s">
        <v>82</v>
      </c>
      <c r="AW142" s="14" t="s">
        <v>35</v>
      </c>
      <c r="AX142" s="14" t="s">
        <v>80</v>
      </c>
      <c r="AY142" s="258" t="s">
        <v>120</v>
      </c>
    </row>
    <row r="143" s="2" customFormat="1" ht="24.15" customHeight="1">
      <c r="A143" s="39"/>
      <c r="B143" s="40"/>
      <c r="C143" s="205" t="s">
        <v>142</v>
      </c>
      <c r="D143" s="205" t="s">
        <v>122</v>
      </c>
      <c r="E143" s="206" t="s">
        <v>366</v>
      </c>
      <c r="F143" s="207" t="s">
        <v>367</v>
      </c>
      <c r="G143" s="208" t="s">
        <v>134</v>
      </c>
      <c r="H143" s="209">
        <v>21</v>
      </c>
      <c r="I143" s="210"/>
      <c r="J143" s="211">
        <f>ROUND(I143*H143,2)</f>
        <v>0</v>
      </c>
      <c r="K143" s="207" t="s">
        <v>186</v>
      </c>
      <c r="L143" s="45"/>
      <c r="M143" s="212" t="s">
        <v>19</v>
      </c>
      <c r="N143" s="213" t="s">
        <v>44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127</v>
      </c>
      <c r="AT143" s="216" t="s">
        <v>122</v>
      </c>
      <c r="AU143" s="216" t="s">
        <v>82</v>
      </c>
      <c r="AY143" s="18" t="s">
        <v>120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127</v>
      </c>
      <c r="BM143" s="216" t="s">
        <v>368</v>
      </c>
    </row>
    <row r="144" s="2" customFormat="1">
      <c r="A144" s="39"/>
      <c r="B144" s="40"/>
      <c r="C144" s="41"/>
      <c r="D144" s="218" t="s">
        <v>129</v>
      </c>
      <c r="E144" s="41"/>
      <c r="F144" s="219" t="s">
        <v>369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129</v>
      </c>
      <c r="AU144" s="18" t="s">
        <v>82</v>
      </c>
    </row>
    <row r="145" s="13" customFormat="1">
      <c r="A145" s="13"/>
      <c r="B145" s="237"/>
      <c r="C145" s="238"/>
      <c r="D145" s="239" t="s">
        <v>324</v>
      </c>
      <c r="E145" s="240" t="s">
        <v>19</v>
      </c>
      <c r="F145" s="241" t="s">
        <v>370</v>
      </c>
      <c r="G145" s="238"/>
      <c r="H145" s="240" t="s">
        <v>19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324</v>
      </c>
      <c r="AU145" s="247" t="s">
        <v>82</v>
      </c>
      <c r="AV145" s="13" t="s">
        <v>80</v>
      </c>
      <c r="AW145" s="13" t="s">
        <v>35</v>
      </c>
      <c r="AX145" s="13" t="s">
        <v>73</v>
      </c>
      <c r="AY145" s="247" t="s">
        <v>120</v>
      </c>
    </row>
    <row r="146" s="13" customFormat="1">
      <c r="A146" s="13"/>
      <c r="B146" s="237"/>
      <c r="C146" s="238"/>
      <c r="D146" s="239" t="s">
        <v>324</v>
      </c>
      <c r="E146" s="240" t="s">
        <v>19</v>
      </c>
      <c r="F146" s="241" t="s">
        <v>348</v>
      </c>
      <c r="G146" s="238"/>
      <c r="H146" s="240" t="s">
        <v>19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324</v>
      </c>
      <c r="AU146" s="247" t="s">
        <v>82</v>
      </c>
      <c r="AV146" s="13" t="s">
        <v>80</v>
      </c>
      <c r="AW146" s="13" t="s">
        <v>35</v>
      </c>
      <c r="AX146" s="13" t="s">
        <v>73</v>
      </c>
      <c r="AY146" s="247" t="s">
        <v>120</v>
      </c>
    </row>
    <row r="147" s="14" customFormat="1">
      <c r="A147" s="14"/>
      <c r="B147" s="248"/>
      <c r="C147" s="249"/>
      <c r="D147" s="239" t="s">
        <v>324</v>
      </c>
      <c r="E147" s="250" t="s">
        <v>19</v>
      </c>
      <c r="F147" s="251" t="s">
        <v>7</v>
      </c>
      <c r="G147" s="249"/>
      <c r="H147" s="252">
        <v>21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8" t="s">
        <v>324</v>
      </c>
      <c r="AU147" s="258" t="s">
        <v>82</v>
      </c>
      <c r="AV147" s="14" t="s">
        <v>82</v>
      </c>
      <c r="AW147" s="14" t="s">
        <v>35</v>
      </c>
      <c r="AX147" s="14" t="s">
        <v>80</v>
      </c>
      <c r="AY147" s="258" t="s">
        <v>120</v>
      </c>
    </row>
    <row r="148" s="2" customFormat="1" ht="24.15" customHeight="1">
      <c r="A148" s="39"/>
      <c r="B148" s="40"/>
      <c r="C148" s="205" t="s">
        <v>202</v>
      </c>
      <c r="D148" s="205" t="s">
        <v>122</v>
      </c>
      <c r="E148" s="206" t="s">
        <v>371</v>
      </c>
      <c r="F148" s="207" t="s">
        <v>372</v>
      </c>
      <c r="G148" s="208" t="s">
        <v>134</v>
      </c>
      <c r="H148" s="209">
        <v>4</v>
      </c>
      <c r="I148" s="210"/>
      <c r="J148" s="211">
        <f>ROUND(I148*H148,2)</f>
        <v>0</v>
      </c>
      <c r="K148" s="207" t="s">
        <v>186</v>
      </c>
      <c r="L148" s="45"/>
      <c r="M148" s="212" t="s">
        <v>19</v>
      </c>
      <c r="N148" s="213" t="s">
        <v>44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127</v>
      </c>
      <c r="AT148" s="216" t="s">
        <v>122</v>
      </c>
      <c r="AU148" s="216" t="s">
        <v>82</v>
      </c>
      <c r="AY148" s="18" t="s">
        <v>120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127</v>
      </c>
      <c r="BM148" s="216" t="s">
        <v>373</v>
      </c>
    </row>
    <row r="149" s="2" customFormat="1">
      <c r="A149" s="39"/>
      <c r="B149" s="40"/>
      <c r="C149" s="41"/>
      <c r="D149" s="218" t="s">
        <v>129</v>
      </c>
      <c r="E149" s="41"/>
      <c r="F149" s="219" t="s">
        <v>374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129</v>
      </c>
      <c r="AU149" s="18" t="s">
        <v>82</v>
      </c>
    </row>
    <row r="150" s="13" customFormat="1">
      <c r="A150" s="13"/>
      <c r="B150" s="237"/>
      <c r="C150" s="238"/>
      <c r="D150" s="239" t="s">
        <v>324</v>
      </c>
      <c r="E150" s="240" t="s">
        <v>19</v>
      </c>
      <c r="F150" s="241" t="s">
        <v>348</v>
      </c>
      <c r="G150" s="238"/>
      <c r="H150" s="240" t="s">
        <v>19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324</v>
      </c>
      <c r="AU150" s="247" t="s">
        <v>82</v>
      </c>
      <c r="AV150" s="13" t="s">
        <v>80</v>
      </c>
      <c r="AW150" s="13" t="s">
        <v>35</v>
      </c>
      <c r="AX150" s="13" t="s">
        <v>73</v>
      </c>
      <c r="AY150" s="247" t="s">
        <v>120</v>
      </c>
    </row>
    <row r="151" s="14" customFormat="1">
      <c r="A151" s="14"/>
      <c r="B151" s="248"/>
      <c r="C151" s="249"/>
      <c r="D151" s="239" t="s">
        <v>324</v>
      </c>
      <c r="E151" s="250" t="s">
        <v>19</v>
      </c>
      <c r="F151" s="251" t="s">
        <v>127</v>
      </c>
      <c r="G151" s="249"/>
      <c r="H151" s="252">
        <v>4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324</v>
      </c>
      <c r="AU151" s="258" t="s">
        <v>82</v>
      </c>
      <c r="AV151" s="14" t="s">
        <v>82</v>
      </c>
      <c r="AW151" s="14" t="s">
        <v>35</v>
      </c>
      <c r="AX151" s="14" t="s">
        <v>80</v>
      </c>
      <c r="AY151" s="258" t="s">
        <v>120</v>
      </c>
    </row>
    <row r="152" s="2" customFormat="1" ht="24.15" customHeight="1">
      <c r="A152" s="39"/>
      <c r="B152" s="40"/>
      <c r="C152" s="205" t="s">
        <v>147</v>
      </c>
      <c r="D152" s="205" t="s">
        <v>122</v>
      </c>
      <c r="E152" s="206" t="s">
        <v>375</v>
      </c>
      <c r="F152" s="207" t="s">
        <v>376</v>
      </c>
      <c r="G152" s="208" t="s">
        <v>134</v>
      </c>
      <c r="H152" s="209">
        <v>7</v>
      </c>
      <c r="I152" s="210"/>
      <c r="J152" s="211">
        <f>ROUND(I152*H152,2)</f>
        <v>0</v>
      </c>
      <c r="K152" s="207" t="s">
        <v>186</v>
      </c>
      <c r="L152" s="45"/>
      <c r="M152" s="212" t="s">
        <v>19</v>
      </c>
      <c r="N152" s="213" t="s">
        <v>44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127</v>
      </c>
      <c r="AT152" s="216" t="s">
        <v>122</v>
      </c>
      <c r="AU152" s="216" t="s">
        <v>82</v>
      </c>
      <c r="AY152" s="18" t="s">
        <v>120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127</v>
      </c>
      <c r="BM152" s="216" t="s">
        <v>377</v>
      </c>
    </row>
    <row r="153" s="2" customFormat="1">
      <c r="A153" s="39"/>
      <c r="B153" s="40"/>
      <c r="C153" s="41"/>
      <c r="D153" s="218" t="s">
        <v>129</v>
      </c>
      <c r="E153" s="41"/>
      <c r="F153" s="219" t="s">
        <v>378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129</v>
      </c>
      <c r="AU153" s="18" t="s">
        <v>82</v>
      </c>
    </row>
    <row r="154" s="13" customFormat="1">
      <c r="A154" s="13"/>
      <c r="B154" s="237"/>
      <c r="C154" s="238"/>
      <c r="D154" s="239" t="s">
        <v>324</v>
      </c>
      <c r="E154" s="240" t="s">
        <v>19</v>
      </c>
      <c r="F154" s="241" t="s">
        <v>348</v>
      </c>
      <c r="G154" s="238"/>
      <c r="H154" s="240" t="s">
        <v>19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324</v>
      </c>
      <c r="AU154" s="247" t="s">
        <v>82</v>
      </c>
      <c r="AV154" s="13" t="s">
        <v>80</v>
      </c>
      <c r="AW154" s="13" t="s">
        <v>35</v>
      </c>
      <c r="AX154" s="13" t="s">
        <v>73</v>
      </c>
      <c r="AY154" s="247" t="s">
        <v>120</v>
      </c>
    </row>
    <row r="155" s="14" customFormat="1">
      <c r="A155" s="14"/>
      <c r="B155" s="248"/>
      <c r="C155" s="249"/>
      <c r="D155" s="239" t="s">
        <v>324</v>
      </c>
      <c r="E155" s="250" t="s">
        <v>19</v>
      </c>
      <c r="F155" s="251" t="s">
        <v>131</v>
      </c>
      <c r="G155" s="249"/>
      <c r="H155" s="252">
        <v>7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324</v>
      </c>
      <c r="AU155" s="258" t="s">
        <v>82</v>
      </c>
      <c r="AV155" s="14" t="s">
        <v>82</v>
      </c>
      <c r="AW155" s="14" t="s">
        <v>35</v>
      </c>
      <c r="AX155" s="14" t="s">
        <v>80</v>
      </c>
      <c r="AY155" s="258" t="s">
        <v>120</v>
      </c>
    </row>
    <row r="156" s="2" customFormat="1" ht="16.5" customHeight="1">
      <c r="A156" s="39"/>
      <c r="B156" s="40"/>
      <c r="C156" s="205" t="s">
        <v>246</v>
      </c>
      <c r="D156" s="205" t="s">
        <v>122</v>
      </c>
      <c r="E156" s="206" t="s">
        <v>379</v>
      </c>
      <c r="F156" s="207" t="s">
        <v>380</v>
      </c>
      <c r="G156" s="208" t="s">
        <v>155</v>
      </c>
      <c r="H156" s="209">
        <v>150</v>
      </c>
      <c r="I156" s="210"/>
      <c r="J156" s="211">
        <f>ROUND(I156*H156,2)</f>
        <v>0</v>
      </c>
      <c r="K156" s="207" t="s">
        <v>186</v>
      </c>
      <c r="L156" s="45"/>
      <c r="M156" s="212" t="s">
        <v>19</v>
      </c>
      <c r="N156" s="213" t="s">
        <v>44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127</v>
      </c>
      <c r="AT156" s="216" t="s">
        <v>122</v>
      </c>
      <c r="AU156" s="216" t="s">
        <v>82</v>
      </c>
      <c r="AY156" s="18" t="s">
        <v>120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127</v>
      </c>
      <c r="BM156" s="216" t="s">
        <v>381</v>
      </c>
    </row>
    <row r="157" s="2" customFormat="1">
      <c r="A157" s="39"/>
      <c r="B157" s="40"/>
      <c r="C157" s="41"/>
      <c r="D157" s="218" t="s">
        <v>129</v>
      </c>
      <c r="E157" s="41"/>
      <c r="F157" s="219" t="s">
        <v>382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129</v>
      </c>
      <c r="AU157" s="18" t="s">
        <v>82</v>
      </c>
    </row>
    <row r="158" s="13" customFormat="1">
      <c r="A158" s="13"/>
      <c r="B158" s="237"/>
      <c r="C158" s="238"/>
      <c r="D158" s="239" t="s">
        <v>324</v>
      </c>
      <c r="E158" s="240" t="s">
        <v>19</v>
      </c>
      <c r="F158" s="241" t="s">
        <v>348</v>
      </c>
      <c r="G158" s="238"/>
      <c r="H158" s="240" t="s">
        <v>19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324</v>
      </c>
      <c r="AU158" s="247" t="s">
        <v>82</v>
      </c>
      <c r="AV158" s="13" t="s">
        <v>80</v>
      </c>
      <c r="AW158" s="13" t="s">
        <v>35</v>
      </c>
      <c r="AX158" s="13" t="s">
        <v>73</v>
      </c>
      <c r="AY158" s="247" t="s">
        <v>120</v>
      </c>
    </row>
    <row r="159" s="14" customFormat="1">
      <c r="A159" s="14"/>
      <c r="B159" s="248"/>
      <c r="C159" s="249"/>
      <c r="D159" s="239" t="s">
        <v>324</v>
      </c>
      <c r="E159" s="250" t="s">
        <v>19</v>
      </c>
      <c r="F159" s="251" t="s">
        <v>349</v>
      </c>
      <c r="G159" s="249"/>
      <c r="H159" s="252">
        <v>150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324</v>
      </c>
      <c r="AU159" s="258" t="s">
        <v>82</v>
      </c>
      <c r="AV159" s="14" t="s">
        <v>82</v>
      </c>
      <c r="AW159" s="14" t="s">
        <v>35</v>
      </c>
      <c r="AX159" s="14" t="s">
        <v>80</v>
      </c>
      <c r="AY159" s="258" t="s">
        <v>120</v>
      </c>
    </row>
    <row r="160" s="2" customFormat="1" ht="21.75" customHeight="1">
      <c r="A160" s="39"/>
      <c r="B160" s="40"/>
      <c r="C160" s="205" t="s">
        <v>250</v>
      </c>
      <c r="D160" s="205" t="s">
        <v>122</v>
      </c>
      <c r="E160" s="206" t="s">
        <v>383</v>
      </c>
      <c r="F160" s="207" t="s">
        <v>384</v>
      </c>
      <c r="G160" s="208" t="s">
        <v>134</v>
      </c>
      <c r="H160" s="209">
        <v>21</v>
      </c>
      <c r="I160" s="210"/>
      <c r="J160" s="211">
        <f>ROUND(I160*H160,2)</f>
        <v>0</v>
      </c>
      <c r="K160" s="207" t="s">
        <v>186</v>
      </c>
      <c r="L160" s="45"/>
      <c r="M160" s="212" t="s">
        <v>19</v>
      </c>
      <c r="N160" s="213" t="s">
        <v>44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127</v>
      </c>
      <c r="AT160" s="216" t="s">
        <v>122</v>
      </c>
      <c r="AU160" s="216" t="s">
        <v>82</v>
      </c>
      <c r="AY160" s="18" t="s">
        <v>120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127</v>
      </c>
      <c r="BM160" s="216" t="s">
        <v>385</v>
      </c>
    </row>
    <row r="161" s="2" customFormat="1">
      <c r="A161" s="39"/>
      <c r="B161" s="40"/>
      <c r="C161" s="41"/>
      <c r="D161" s="218" t="s">
        <v>129</v>
      </c>
      <c r="E161" s="41"/>
      <c r="F161" s="219" t="s">
        <v>386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129</v>
      </c>
      <c r="AU161" s="18" t="s">
        <v>82</v>
      </c>
    </row>
    <row r="162" s="13" customFormat="1">
      <c r="A162" s="13"/>
      <c r="B162" s="237"/>
      <c r="C162" s="238"/>
      <c r="D162" s="239" t="s">
        <v>324</v>
      </c>
      <c r="E162" s="240" t="s">
        <v>19</v>
      </c>
      <c r="F162" s="241" t="s">
        <v>348</v>
      </c>
      <c r="G162" s="238"/>
      <c r="H162" s="240" t="s">
        <v>19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324</v>
      </c>
      <c r="AU162" s="247" t="s">
        <v>82</v>
      </c>
      <c r="AV162" s="13" t="s">
        <v>80</v>
      </c>
      <c r="AW162" s="13" t="s">
        <v>35</v>
      </c>
      <c r="AX162" s="13" t="s">
        <v>73</v>
      </c>
      <c r="AY162" s="247" t="s">
        <v>120</v>
      </c>
    </row>
    <row r="163" s="14" customFormat="1">
      <c r="A163" s="14"/>
      <c r="B163" s="248"/>
      <c r="C163" s="249"/>
      <c r="D163" s="239" t="s">
        <v>324</v>
      </c>
      <c r="E163" s="250" t="s">
        <v>19</v>
      </c>
      <c r="F163" s="251" t="s">
        <v>7</v>
      </c>
      <c r="G163" s="249"/>
      <c r="H163" s="252">
        <v>21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324</v>
      </c>
      <c r="AU163" s="258" t="s">
        <v>82</v>
      </c>
      <c r="AV163" s="14" t="s">
        <v>82</v>
      </c>
      <c r="AW163" s="14" t="s">
        <v>35</v>
      </c>
      <c r="AX163" s="14" t="s">
        <v>80</v>
      </c>
      <c r="AY163" s="258" t="s">
        <v>120</v>
      </c>
    </row>
    <row r="164" s="2" customFormat="1" ht="21.75" customHeight="1">
      <c r="A164" s="39"/>
      <c r="B164" s="40"/>
      <c r="C164" s="205" t="s">
        <v>252</v>
      </c>
      <c r="D164" s="205" t="s">
        <v>122</v>
      </c>
      <c r="E164" s="206" t="s">
        <v>387</v>
      </c>
      <c r="F164" s="207" t="s">
        <v>388</v>
      </c>
      <c r="G164" s="208" t="s">
        <v>134</v>
      </c>
      <c r="H164" s="209">
        <v>4</v>
      </c>
      <c r="I164" s="210"/>
      <c r="J164" s="211">
        <f>ROUND(I164*H164,2)</f>
        <v>0</v>
      </c>
      <c r="K164" s="207" t="s">
        <v>186</v>
      </c>
      <c r="L164" s="45"/>
      <c r="M164" s="212" t="s">
        <v>19</v>
      </c>
      <c r="N164" s="213" t="s">
        <v>44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127</v>
      </c>
      <c r="AT164" s="216" t="s">
        <v>122</v>
      </c>
      <c r="AU164" s="216" t="s">
        <v>82</v>
      </c>
      <c r="AY164" s="18" t="s">
        <v>120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127</v>
      </c>
      <c r="BM164" s="216" t="s">
        <v>389</v>
      </c>
    </row>
    <row r="165" s="2" customFormat="1">
      <c r="A165" s="39"/>
      <c r="B165" s="40"/>
      <c r="C165" s="41"/>
      <c r="D165" s="218" t="s">
        <v>129</v>
      </c>
      <c r="E165" s="41"/>
      <c r="F165" s="219" t="s">
        <v>390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129</v>
      </c>
      <c r="AU165" s="18" t="s">
        <v>82</v>
      </c>
    </row>
    <row r="166" s="13" customFormat="1">
      <c r="A166" s="13"/>
      <c r="B166" s="237"/>
      <c r="C166" s="238"/>
      <c r="D166" s="239" t="s">
        <v>324</v>
      </c>
      <c r="E166" s="240" t="s">
        <v>19</v>
      </c>
      <c r="F166" s="241" t="s">
        <v>348</v>
      </c>
      <c r="G166" s="238"/>
      <c r="H166" s="240" t="s">
        <v>19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324</v>
      </c>
      <c r="AU166" s="247" t="s">
        <v>82</v>
      </c>
      <c r="AV166" s="13" t="s">
        <v>80</v>
      </c>
      <c r="AW166" s="13" t="s">
        <v>35</v>
      </c>
      <c r="AX166" s="13" t="s">
        <v>73</v>
      </c>
      <c r="AY166" s="247" t="s">
        <v>120</v>
      </c>
    </row>
    <row r="167" s="14" customFormat="1">
      <c r="A167" s="14"/>
      <c r="B167" s="248"/>
      <c r="C167" s="249"/>
      <c r="D167" s="239" t="s">
        <v>324</v>
      </c>
      <c r="E167" s="250" t="s">
        <v>19</v>
      </c>
      <c r="F167" s="251" t="s">
        <v>127</v>
      </c>
      <c r="G167" s="249"/>
      <c r="H167" s="252">
        <v>4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324</v>
      </c>
      <c r="AU167" s="258" t="s">
        <v>82</v>
      </c>
      <c r="AV167" s="14" t="s">
        <v>82</v>
      </c>
      <c r="AW167" s="14" t="s">
        <v>35</v>
      </c>
      <c r="AX167" s="14" t="s">
        <v>80</v>
      </c>
      <c r="AY167" s="258" t="s">
        <v>120</v>
      </c>
    </row>
    <row r="168" s="2" customFormat="1" ht="21.75" customHeight="1">
      <c r="A168" s="39"/>
      <c r="B168" s="40"/>
      <c r="C168" s="205" t="s">
        <v>8</v>
      </c>
      <c r="D168" s="205" t="s">
        <v>122</v>
      </c>
      <c r="E168" s="206" t="s">
        <v>391</v>
      </c>
      <c r="F168" s="207" t="s">
        <v>392</v>
      </c>
      <c r="G168" s="208" t="s">
        <v>134</v>
      </c>
      <c r="H168" s="209">
        <v>7</v>
      </c>
      <c r="I168" s="210"/>
      <c r="J168" s="211">
        <f>ROUND(I168*H168,2)</f>
        <v>0</v>
      </c>
      <c r="K168" s="207" t="s">
        <v>186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127</v>
      </c>
      <c r="AT168" s="216" t="s">
        <v>122</v>
      </c>
      <c r="AU168" s="216" t="s">
        <v>82</v>
      </c>
      <c r="AY168" s="18" t="s">
        <v>120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127</v>
      </c>
      <c r="BM168" s="216" t="s">
        <v>393</v>
      </c>
    </row>
    <row r="169" s="2" customFormat="1">
      <c r="A169" s="39"/>
      <c r="B169" s="40"/>
      <c r="C169" s="41"/>
      <c r="D169" s="218" t="s">
        <v>129</v>
      </c>
      <c r="E169" s="41"/>
      <c r="F169" s="219" t="s">
        <v>394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129</v>
      </c>
      <c r="AU169" s="18" t="s">
        <v>82</v>
      </c>
    </row>
    <row r="170" s="13" customFormat="1">
      <c r="A170" s="13"/>
      <c r="B170" s="237"/>
      <c r="C170" s="238"/>
      <c r="D170" s="239" t="s">
        <v>324</v>
      </c>
      <c r="E170" s="240" t="s">
        <v>19</v>
      </c>
      <c r="F170" s="241" t="s">
        <v>348</v>
      </c>
      <c r="G170" s="238"/>
      <c r="H170" s="240" t="s">
        <v>19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324</v>
      </c>
      <c r="AU170" s="247" t="s">
        <v>82</v>
      </c>
      <c r="AV170" s="13" t="s">
        <v>80</v>
      </c>
      <c r="AW170" s="13" t="s">
        <v>35</v>
      </c>
      <c r="AX170" s="13" t="s">
        <v>73</v>
      </c>
      <c r="AY170" s="247" t="s">
        <v>120</v>
      </c>
    </row>
    <row r="171" s="14" customFormat="1">
      <c r="A171" s="14"/>
      <c r="B171" s="248"/>
      <c r="C171" s="249"/>
      <c r="D171" s="239" t="s">
        <v>324</v>
      </c>
      <c r="E171" s="250" t="s">
        <v>19</v>
      </c>
      <c r="F171" s="251" t="s">
        <v>131</v>
      </c>
      <c r="G171" s="249"/>
      <c r="H171" s="252">
        <v>7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324</v>
      </c>
      <c r="AU171" s="258" t="s">
        <v>82</v>
      </c>
      <c r="AV171" s="14" t="s">
        <v>82</v>
      </c>
      <c r="AW171" s="14" t="s">
        <v>35</v>
      </c>
      <c r="AX171" s="14" t="s">
        <v>80</v>
      </c>
      <c r="AY171" s="258" t="s">
        <v>120</v>
      </c>
    </row>
    <row r="172" s="2" customFormat="1" ht="21.75" customHeight="1">
      <c r="A172" s="39"/>
      <c r="B172" s="40"/>
      <c r="C172" s="205" t="s">
        <v>258</v>
      </c>
      <c r="D172" s="205" t="s">
        <v>122</v>
      </c>
      <c r="E172" s="206" t="s">
        <v>395</v>
      </c>
      <c r="F172" s="207" t="s">
        <v>396</v>
      </c>
      <c r="G172" s="208" t="s">
        <v>134</v>
      </c>
      <c r="H172" s="209">
        <v>1</v>
      </c>
      <c r="I172" s="210"/>
      <c r="J172" s="211">
        <f>ROUND(I172*H172,2)</f>
        <v>0</v>
      </c>
      <c r="K172" s="207" t="s">
        <v>186</v>
      </c>
      <c r="L172" s="45"/>
      <c r="M172" s="212" t="s">
        <v>19</v>
      </c>
      <c r="N172" s="213" t="s">
        <v>44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127</v>
      </c>
      <c r="AT172" s="216" t="s">
        <v>122</v>
      </c>
      <c r="AU172" s="216" t="s">
        <v>82</v>
      </c>
      <c r="AY172" s="18" t="s">
        <v>120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127</v>
      </c>
      <c r="BM172" s="216" t="s">
        <v>397</v>
      </c>
    </row>
    <row r="173" s="2" customFormat="1">
      <c r="A173" s="39"/>
      <c r="B173" s="40"/>
      <c r="C173" s="41"/>
      <c r="D173" s="218" t="s">
        <v>129</v>
      </c>
      <c r="E173" s="41"/>
      <c r="F173" s="219" t="s">
        <v>398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129</v>
      </c>
      <c r="AU173" s="18" t="s">
        <v>82</v>
      </c>
    </row>
    <row r="174" s="13" customFormat="1">
      <c r="A174" s="13"/>
      <c r="B174" s="237"/>
      <c r="C174" s="238"/>
      <c r="D174" s="239" t="s">
        <v>324</v>
      </c>
      <c r="E174" s="240" t="s">
        <v>19</v>
      </c>
      <c r="F174" s="241" t="s">
        <v>348</v>
      </c>
      <c r="G174" s="238"/>
      <c r="H174" s="240" t="s">
        <v>19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324</v>
      </c>
      <c r="AU174" s="247" t="s">
        <v>82</v>
      </c>
      <c r="AV174" s="13" t="s">
        <v>80</v>
      </c>
      <c r="AW174" s="13" t="s">
        <v>35</v>
      </c>
      <c r="AX174" s="13" t="s">
        <v>73</v>
      </c>
      <c r="AY174" s="247" t="s">
        <v>120</v>
      </c>
    </row>
    <row r="175" s="14" customFormat="1">
      <c r="A175" s="14"/>
      <c r="B175" s="248"/>
      <c r="C175" s="249"/>
      <c r="D175" s="239" t="s">
        <v>324</v>
      </c>
      <c r="E175" s="250" t="s">
        <v>19</v>
      </c>
      <c r="F175" s="251" t="s">
        <v>80</v>
      </c>
      <c r="G175" s="249"/>
      <c r="H175" s="252">
        <v>1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8" t="s">
        <v>324</v>
      </c>
      <c r="AU175" s="258" t="s">
        <v>82</v>
      </c>
      <c r="AV175" s="14" t="s">
        <v>82</v>
      </c>
      <c r="AW175" s="14" t="s">
        <v>35</v>
      </c>
      <c r="AX175" s="14" t="s">
        <v>80</v>
      </c>
      <c r="AY175" s="258" t="s">
        <v>120</v>
      </c>
    </row>
    <row r="176" s="2" customFormat="1" ht="37.8" customHeight="1">
      <c r="A176" s="39"/>
      <c r="B176" s="40"/>
      <c r="C176" s="205" t="s">
        <v>260</v>
      </c>
      <c r="D176" s="205" t="s">
        <v>122</v>
      </c>
      <c r="E176" s="206" t="s">
        <v>399</v>
      </c>
      <c r="F176" s="207" t="s">
        <v>400</v>
      </c>
      <c r="G176" s="208" t="s">
        <v>155</v>
      </c>
      <c r="H176" s="209">
        <v>48</v>
      </c>
      <c r="I176" s="210"/>
      <c r="J176" s="211">
        <f>ROUND(I176*H176,2)</f>
        <v>0</v>
      </c>
      <c r="K176" s="207" t="s">
        <v>186</v>
      </c>
      <c r="L176" s="45"/>
      <c r="M176" s="212" t="s">
        <v>19</v>
      </c>
      <c r="N176" s="213" t="s">
        <v>44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0.28999999999999998</v>
      </c>
      <c r="T176" s="215">
        <f>S176*H176</f>
        <v>13.919999999999998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127</v>
      </c>
      <c r="AT176" s="216" t="s">
        <v>122</v>
      </c>
      <c r="AU176" s="216" t="s">
        <v>82</v>
      </c>
      <c r="AY176" s="18" t="s">
        <v>120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127</v>
      </c>
      <c r="BM176" s="216" t="s">
        <v>401</v>
      </c>
    </row>
    <row r="177" s="2" customFormat="1">
      <c r="A177" s="39"/>
      <c r="B177" s="40"/>
      <c r="C177" s="41"/>
      <c r="D177" s="218" t="s">
        <v>129</v>
      </c>
      <c r="E177" s="41"/>
      <c r="F177" s="219" t="s">
        <v>402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129</v>
      </c>
      <c r="AU177" s="18" t="s">
        <v>82</v>
      </c>
    </row>
    <row r="178" s="13" customFormat="1">
      <c r="A178" s="13"/>
      <c r="B178" s="237"/>
      <c r="C178" s="238"/>
      <c r="D178" s="239" t="s">
        <v>324</v>
      </c>
      <c r="E178" s="240" t="s">
        <v>19</v>
      </c>
      <c r="F178" s="241" t="s">
        <v>403</v>
      </c>
      <c r="G178" s="238"/>
      <c r="H178" s="240" t="s">
        <v>19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324</v>
      </c>
      <c r="AU178" s="247" t="s">
        <v>82</v>
      </c>
      <c r="AV178" s="13" t="s">
        <v>80</v>
      </c>
      <c r="AW178" s="13" t="s">
        <v>35</v>
      </c>
      <c r="AX178" s="13" t="s">
        <v>73</v>
      </c>
      <c r="AY178" s="247" t="s">
        <v>120</v>
      </c>
    </row>
    <row r="179" s="13" customFormat="1">
      <c r="A179" s="13"/>
      <c r="B179" s="237"/>
      <c r="C179" s="238"/>
      <c r="D179" s="239" t="s">
        <v>324</v>
      </c>
      <c r="E179" s="240" t="s">
        <v>19</v>
      </c>
      <c r="F179" s="241" t="s">
        <v>404</v>
      </c>
      <c r="G179" s="238"/>
      <c r="H179" s="240" t="s">
        <v>19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324</v>
      </c>
      <c r="AU179" s="247" t="s">
        <v>82</v>
      </c>
      <c r="AV179" s="13" t="s">
        <v>80</v>
      </c>
      <c r="AW179" s="13" t="s">
        <v>35</v>
      </c>
      <c r="AX179" s="13" t="s">
        <v>73</v>
      </c>
      <c r="AY179" s="247" t="s">
        <v>120</v>
      </c>
    </row>
    <row r="180" s="13" customFormat="1">
      <c r="A180" s="13"/>
      <c r="B180" s="237"/>
      <c r="C180" s="238"/>
      <c r="D180" s="239" t="s">
        <v>324</v>
      </c>
      <c r="E180" s="240" t="s">
        <v>19</v>
      </c>
      <c r="F180" s="241" t="s">
        <v>405</v>
      </c>
      <c r="G180" s="238"/>
      <c r="H180" s="240" t="s">
        <v>19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324</v>
      </c>
      <c r="AU180" s="247" t="s">
        <v>82</v>
      </c>
      <c r="AV180" s="13" t="s">
        <v>80</v>
      </c>
      <c r="AW180" s="13" t="s">
        <v>35</v>
      </c>
      <c r="AX180" s="13" t="s">
        <v>73</v>
      </c>
      <c r="AY180" s="247" t="s">
        <v>120</v>
      </c>
    </row>
    <row r="181" s="13" customFormat="1">
      <c r="A181" s="13"/>
      <c r="B181" s="237"/>
      <c r="C181" s="238"/>
      <c r="D181" s="239" t="s">
        <v>324</v>
      </c>
      <c r="E181" s="240" t="s">
        <v>19</v>
      </c>
      <c r="F181" s="241" t="s">
        <v>406</v>
      </c>
      <c r="G181" s="238"/>
      <c r="H181" s="240" t="s">
        <v>19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324</v>
      </c>
      <c r="AU181" s="247" t="s">
        <v>82</v>
      </c>
      <c r="AV181" s="13" t="s">
        <v>80</v>
      </c>
      <c r="AW181" s="13" t="s">
        <v>35</v>
      </c>
      <c r="AX181" s="13" t="s">
        <v>73</v>
      </c>
      <c r="AY181" s="247" t="s">
        <v>120</v>
      </c>
    </row>
    <row r="182" s="13" customFormat="1">
      <c r="A182" s="13"/>
      <c r="B182" s="237"/>
      <c r="C182" s="238"/>
      <c r="D182" s="239" t="s">
        <v>324</v>
      </c>
      <c r="E182" s="240" t="s">
        <v>19</v>
      </c>
      <c r="F182" s="241" t="s">
        <v>407</v>
      </c>
      <c r="G182" s="238"/>
      <c r="H182" s="240" t="s">
        <v>19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324</v>
      </c>
      <c r="AU182" s="247" t="s">
        <v>82</v>
      </c>
      <c r="AV182" s="13" t="s">
        <v>80</v>
      </c>
      <c r="AW182" s="13" t="s">
        <v>35</v>
      </c>
      <c r="AX182" s="13" t="s">
        <v>73</v>
      </c>
      <c r="AY182" s="247" t="s">
        <v>120</v>
      </c>
    </row>
    <row r="183" s="14" customFormat="1">
      <c r="A183" s="14"/>
      <c r="B183" s="248"/>
      <c r="C183" s="249"/>
      <c r="D183" s="239" t="s">
        <v>324</v>
      </c>
      <c r="E183" s="250" t="s">
        <v>19</v>
      </c>
      <c r="F183" s="251" t="s">
        <v>408</v>
      </c>
      <c r="G183" s="249"/>
      <c r="H183" s="252">
        <v>48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324</v>
      </c>
      <c r="AU183" s="258" t="s">
        <v>82</v>
      </c>
      <c r="AV183" s="14" t="s">
        <v>82</v>
      </c>
      <c r="AW183" s="14" t="s">
        <v>35</v>
      </c>
      <c r="AX183" s="14" t="s">
        <v>80</v>
      </c>
      <c r="AY183" s="258" t="s">
        <v>120</v>
      </c>
    </row>
    <row r="184" s="2" customFormat="1" ht="24.15" customHeight="1">
      <c r="A184" s="39"/>
      <c r="B184" s="40"/>
      <c r="C184" s="205" t="s">
        <v>262</v>
      </c>
      <c r="D184" s="205" t="s">
        <v>122</v>
      </c>
      <c r="E184" s="206" t="s">
        <v>409</v>
      </c>
      <c r="F184" s="207" t="s">
        <v>410</v>
      </c>
      <c r="G184" s="208" t="s">
        <v>155</v>
      </c>
      <c r="H184" s="209">
        <v>48</v>
      </c>
      <c r="I184" s="210"/>
      <c r="J184" s="211">
        <f>ROUND(I184*H184,2)</f>
        <v>0</v>
      </c>
      <c r="K184" s="207" t="s">
        <v>186</v>
      </c>
      <c r="L184" s="45"/>
      <c r="M184" s="212" t="s">
        <v>19</v>
      </c>
      <c r="N184" s="213" t="s">
        <v>44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0.35499999999999998</v>
      </c>
      <c r="T184" s="215">
        <f>S184*H184</f>
        <v>17.039999999999999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127</v>
      </c>
      <c r="AT184" s="216" t="s">
        <v>122</v>
      </c>
      <c r="AU184" s="216" t="s">
        <v>82</v>
      </c>
      <c r="AY184" s="18" t="s">
        <v>120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127</v>
      </c>
      <c r="BM184" s="216" t="s">
        <v>411</v>
      </c>
    </row>
    <row r="185" s="2" customFormat="1">
      <c r="A185" s="39"/>
      <c r="B185" s="40"/>
      <c r="C185" s="41"/>
      <c r="D185" s="218" t="s">
        <v>129</v>
      </c>
      <c r="E185" s="41"/>
      <c r="F185" s="219" t="s">
        <v>412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129</v>
      </c>
      <c r="AU185" s="18" t="s">
        <v>82</v>
      </c>
    </row>
    <row r="186" s="13" customFormat="1">
      <c r="A186" s="13"/>
      <c r="B186" s="237"/>
      <c r="C186" s="238"/>
      <c r="D186" s="239" t="s">
        <v>324</v>
      </c>
      <c r="E186" s="240" t="s">
        <v>19</v>
      </c>
      <c r="F186" s="241" t="s">
        <v>403</v>
      </c>
      <c r="G186" s="238"/>
      <c r="H186" s="240" t="s">
        <v>19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324</v>
      </c>
      <c r="AU186" s="247" t="s">
        <v>82</v>
      </c>
      <c r="AV186" s="13" t="s">
        <v>80</v>
      </c>
      <c r="AW186" s="13" t="s">
        <v>35</v>
      </c>
      <c r="AX186" s="13" t="s">
        <v>73</v>
      </c>
      <c r="AY186" s="247" t="s">
        <v>120</v>
      </c>
    </row>
    <row r="187" s="13" customFormat="1">
      <c r="A187" s="13"/>
      <c r="B187" s="237"/>
      <c r="C187" s="238"/>
      <c r="D187" s="239" t="s">
        <v>324</v>
      </c>
      <c r="E187" s="240" t="s">
        <v>19</v>
      </c>
      <c r="F187" s="241" t="s">
        <v>404</v>
      </c>
      <c r="G187" s="238"/>
      <c r="H187" s="240" t="s">
        <v>19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324</v>
      </c>
      <c r="AU187" s="247" t="s">
        <v>82</v>
      </c>
      <c r="AV187" s="13" t="s">
        <v>80</v>
      </c>
      <c r="AW187" s="13" t="s">
        <v>35</v>
      </c>
      <c r="AX187" s="13" t="s">
        <v>73</v>
      </c>
      <c r="AY187" s="247" t="s">
        <v>120</v>
      </c>
    </row>
    <row r="188" s="13" customFormat="1">
      <c r="A188" s="13"/>
      <c r="B188" s="237"/>
      <c r="C188" s="238"/>
      <c r="D188" s="239" t="s">
        <v>324</v>
      </c>
      <c r="E188" s="240" t="s">
        <v>19</v>
      </c>
      <c r="F188" s="241" t="s">
        <v>405</v>
      </c>
      <c r="G188" s="238"/>
      <c r="H188" s="240" t="s">
        <v>19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324</v>
      </c>
      <c r="AU188" s="247" t="s">
        <v>82</v>
      </c>
      <c r="AV188" s="13" t="s">
        <v>80</v>
      </c>
      <c r="AW188" s="13" t="s">
        <v>35</v>
      </c>
      <c r="AX188" s="13" t="s">
        <v>73</v>
      </c>
      <c r="AY188" s="247" t="s">
        <v>120</v>
      </c>
    </row>
    <row r="189" s="13" customFormat="1">
      <c r="A189" s="13"/>
      <c r="B189" s="237"/>
      <c r="C189" s="238"/>
      <c r="D189" s="239" t="s">
        <v>324</v>
      </c>
      <c r="E189" s="240" t="s">
        <v>19</v>
      </c>
      <c r="F189" s="241" t="s">
        <v>406</v>
      </c>
      <c r="G189" s="238"/>
      <c r="H189" s="240" t="s">
        <v>19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324</v>
      </c>
      <c r="AU189" s="247" t="s">
        <v>82</v>
      </c>
      <c r="AV189" s="13" t="s">
        <v>80</v>
      </c>
      <c r="AW189" s="13" t="s">
        <v>35</v>
      </c>
      <c r="AX189" s="13" t="s">
        <v>73</v>
      </c>
      <c r="AY189" s="247" t="s">
        <v>120</v>
      </c>
    </row>
    <row r="190" s="13" customFormat="1">
      <c r="A190" s="13"/>
      <c r="B190" s="237"/>
      <c r="C190" s="238"/>
      <c r="D190" s="239" t="s">
        <v>324</v>
      </c>
      <c r="E190" s="240" t="s">
        <v>19</v>
      </c>
      <c r="F190" s="241" t="s">
        <v>407</v>
      </c>
      <c r="G190" s="238"/>
      <c r="H190" s="240" t="s">
        <v>19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324</v>
      </c>
      <c r="AU190" s="247" t="s">
        <v>82</v>
      </c>
      <c r="AV190" s="13" t="s">
        <v>80</v>
      </c>
      <c r="AW190" s="13" t="s">
        <v>35</v>
      </c>
      <c r="AX190" s="13" t="s">
        <v>73</v>
      </c>
      <c r="AY190" s="247" t="s">
        <v>120</v>
      </c>
    </row>
    <row r="191" s="14" customFormat="1">
      <c r="A191" s="14"/>
      <c r="B191" s="248"/>
      <c r="C191" s="249"/>
      <c r="D191" s="239" t="s">
        <v>324</v>
      </c>
      <c r="E191" s="250" t="s">
        <v>19</v>
      </c>
      <c r="F191" s="251" t="s">
        <v>408</v>
      </c>
      <c r="G191" s="249"/>
      <c r="H191" s="252">
        <v>48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324</v>
      </c>
      <c r="AU191" s="258" t="s">
        <v>82</v>
      </c>
      <c r="AV191" s="14" t="s">
        <v>82</v>
      </c>
      <c r="AW191" s="14" t="s">
        <v>35</v>
      </c>
      <c r="AX191" s="14" t="s">
        <v>80</v>
      </c>
      <c r="AY191" s="258" t="s">
        <v>120</v>
      </c>
    </row>
    <row r="192" s="2" customFormat="1" ht="16.5" customHeight="1">
      <c r="A192" s="39"/>
      <c r="B192" s="40"/>
      <c r="C192" s="205" t="s">
        <v>264</v>
      </c>
      <c r="D192" s="205" t="s">
        <v>122</v>
      </c>
      <c r="E192" s="206" t="s">
        <v>413</v>
      </c>
      <c r="F192" s="207" t="s">
        <v>414</v>
      </c>
      <c r="G192" s="208" t="s">
        <v>415</v>
      </c>
      <c r="H192" s="209">
        <v>130</v>
      </c>
      <c r="I192" s="210"/>
      <c r="J192" s="211">
        <f>ROUND(I192*H192,2)</f>
        <v>0</v>
      </c>
      <c r="K192" s="207" t="s">
        <v>186</v>
      </c>
      <c r="L192" s="45"/>
      <c r="M192" s="212" t="s">
        <v>19</v>
      </c>
      <c r="N192" s="213" t="s">
        <v>44</v>
      </c>
      <c r="O192" s="85"/>
      <c r="P192" s="214">
        <f>O192*H192</f>
        <v>0</v>
      </c>
      <c r="Q192" s="214">
        <v>0.01004</v>
      </c>
      <c r="R192" s="214">
        <f>Q192*H192</f>
        <v>1.3052000000000001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127</v>
      </c>
      <c r="AT192" s="216" t="s">
        <v>122</v>
      </c>
      <c r="AU192" s="216" t="s">
        <v>82</v>
      </c>
      <c r="AY192" s="18" t="s">
        <v>120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127</v>
      </c>
      <c r="BM192" s="216" t="s">
        <v>416</v>
      </c>
    </row>
    <row r="193" s="2" customFormat="1">
      <c r="A193" s="39"/>
      <c r="B193" s="40"/>
      <c r="C193" s="41"/>
      <c r="D193" s="218" t="s">
        <v>129</v>
      </c>
      <c r="E193" s="41"/>
      <c r="F193" s="219" t="s">
        <v>417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129</v>
      </c>
      <c r="AU193" s="18" t="s">
        <v>82</v>
      </c>
    </row>
    <row r="194" s="13" customFormat="1">
      <c r="A194" s="13"/>
      <c r="B194" s="237"/>
      <c r="C194" s="238"/>
      <c r="D194" s="239" t="s">
        <v>324</v>
      </c>
      <c r="E194" s="240" t="s">
        <v>19</v>
      </c>
      <c r="F194" s="241" t="s">
        <v>418</v>
      </c>
      <c r="G194" s="238"/>
      <c r="H194" s="240" t="s">
        <v>19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324</v>
      </c>
      <c r="AU194" s="247" t="s">
        <v>82</v>
      </c>
      <c r="AV194" s="13" t="s">
        <v>80</v>
      </c>
      <c r="AW194" s="13" t="s">
        <v>35</v>
      </c>
      <c r="AX194" s="13" t="s">
        <v>73</v>
      </c>
      <c r="AY194" s="247" t="s">
        <v>120</v>
      </c>
    </row>
    <row r="195" s="14" customFormat="1">
      <c r="A195" s="14"/>
      <c r="B195" s="248"/>
      <c r="C195" s="249"/>
      <c r="D195" s="239" t="s">
        <v>324</v>
      </c>
      <c r="E195" s="250" t="s">
        <v>19</v>
      </c>
      <c r="F195" s="251" t="s">
        <v>419</v>
      </c>
      <c r="G195" s="249"/>
      <c r="H195" s="252">
        <v>130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324</v>
      </c>
      <c r="AU195" s="258" t="s">
        <v>82</v>
      </c>
      <c r="AV195" s="14" t="s">
        <v>82</v>
      </c>
      <c r="AW195" s="14" t="s">
        <v>35</v>
      </c>
      <c r="AX195" s="14" t="s">
        <v>80</v>
      </c>
      <c r="AY195" s="258" t="s">
        <v>120</v>
      </c>
    </row>
    <row r="196" s="2" customFormat="1" ht="16.5" customHeight="1">
      <c r="A196" s="39"/>
      <c r="B196" s="40"/>
      <c r="C196" s="205" t="s">
        <v>206</v>
      </c>
      <c r="D196" s="205" t="s">
        <v>122</v>
      </c>
      <c r="E196" s="206" t="s">
        <v>420</v>
      </c>
      <c r="F196" s="207" t="s">
        <v>421</v>
      </c>
      <c r="G196" s="208" t="s">
        <v>422</v>
      </c>
      <c r="H196" s="209">
        <v>2880</v>
      </c>
      <c r="I196" s="210"/>
      <c r="J196" s="211">
        <f>ROUND(I196*H196,2)</f>
        <v>0</v>
      </c>
      <c r="K196" s="207" t="s">
        <v>186</v>
      </c>
      <c r="L196" s="45"/>
      <c r="M196" s="212" t="s">
        <v>19</v>
      </c>
      <c r="N196" s="213" t="s">
        <v>44</v>
      </c>
      <c r="O196" s="85"/>
      <c r="P196" s="214">
        <f>O196*H196</f>
        <v>0</v>
      </c>
      <c r="Q196" s="214">
        <v>3.0000000000000001E-05</v>
      </c>
      <c r="R196" s="214">
        <f>Q196*H196</f>
        <v>0.086400000000000005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127</v>
      </c>
      <c r="AT196" s="216" t="s">
        <v>122</v>
      </c>
      <c r="AU196" s="216" t="s">
        <v>82</v>
      </c>
      <c r="AY196" s="18" t="s">
        <v>120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127</v>
      </c>
      <c r="BM196" s="216" t="s">
        <v>423</v>
      </c>
    </row>
    <row r="197" s="2" customFormat="1">
      <c r="A197" s="39"/>
      <c r="B197" s="40"/>
      <c r="C197" s="41"/>
      <c r="D197" s="218" t="s">
        <v>129</v>
      </c>
      <c r="E197" s="41"/>
      <c r="F197" s="219" t="s">
        <v>424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129</v>
      </c>
      <c r="AU197" s="18" t="s">
        <v>82</v>
      </c>
    </row>
    <row r="198" s="13" customFormat="1">
      <c r="A198" s="13"/>
      <c r="B198" s="237"/>
      <c r="C198" s="238"/>
      <c r="D198" s="239" t="s">
        <v>324</v>
      </c>
      <c r="E198" s="240" t="s">
        <v>19</v>
      </c>
      <c r="F198" s="241" t="s">
        <v>425</v>
      </c>
      <c r="G198" s="238"/>
      <c r="H198" s="240" t="s">
        <v>19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324</v>
      </c>
      <c r="AU198" s="247" t="s">
        <v>82</v>
      </c>
      <c r="AV198" s="13" t="s">
        <v>80</v>
      </c>
      <c r="AW198" s="13" t="s">
        <v>35</v>
      </c>
      <c r="AX198" s="13" t="s">
        <v>73</v>
      </c>
      <c r="AY198" s="247" t="s">
        <v>120</v>
      </c>
    </row>
    <row r="199" s="14" customFormat="1">
      <c r="A199" s="14"/>
      <c r="B199" s="248"/>
      <c r="C199" s="249"/>
      <c r="D199" s="239" t="s">
        <v>324</v>
      </c>
      <c r="E199" s="250" t="s">
        <v>19</v>
      </c>
      <c r="F199" s="251" t="s">
        <v>426</v>
      </c>
      <c r="G199" s="249"/>
      <c r="H199" s="252">
        <v>2880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324</v>
      </c>
      <c r="AU199" s="258" t="s">
        <v>82</v>
      </c>
      <c r="AV199" s="14" t="s">
        <v>82</v>
      </c>
      <c r="AW199" s="14" t="s">
        <v>35</v>
      </c>
      <c r="AX199" s="14" t="s">
        <v>80</v>
      </c>
      <c r="AY199" s="258" t="s">
        <v>120</v>
      </c>
    </row>
    <row r="200" s="2" customFormat="1" ht="24.15" customHeight="1">
      <c r="A200" s="39"/>
      <c r="B200" s="40"/>
      <c r="C200" s="205" t="s">
        <v>7</v>
      </c>
      <c r="D200" s="205" t="s">
        <v>122</v>
      </c>
      <c r="E200" s="206" t="s">
        <v>427</v>
      </c>
      <c r="F200" s="207" t="s">
        <v>428</v>
      </c>
      <c r="G200" s="208" t="s">
        <v>429</v>
      </c>
      <c r="H200" s="209">
        <v>120</v>
      </c>
      <c r="I200" s="210"/>
      <c r="J200" s="211">
        <f>ROUND(I200*H200,2)</f>
        <v>0</v>
      </c>
      <c r="K200" s="207" t="s">
        <v>186</v>
      </c>
      <c r="L200" s="45"/>
      <c r="M200" s="212" t="s">
        <v>19</v>
      </c>
      <c r="N200" s="213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127</v>
      </c>
      <c r="AT200" s="216" t="s">
        <v>122</v>
      </c>
      <c r="AU200" s="216" t="s">
        <v>82</v>
      </c>
      <c r="AY200" s="18" t="s">
        <v>120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127</v>
      </c>
      <c r="BM200" s="216" t="s">
        <v>430</v>
      </c>
    </row>
    <row r="201" s="2" customFormat="1">
      <c r="A201" s="39"/>
      <c r="B201" s="40"/>
      <c r="C201" s="41"/>
      <c r="D201" s="218" t="s">
        <v>129</v>
      </c>
      <c r="E201" s="41"/>
      <c r="F201" s="219" t="s">
        <v>431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129</v>
      </c>
      <c r="AU201" s="18" t="s">
        <v>82</v>
      </c>
    </row>
    <row r="202" s="13" customFormat="1">
      <c r="A202" s="13"/>
      <c r="B202" s="237"/>
      <c r="C202" s="238"/>
      <c r="D202" s="239" t="s">
        <v>324</v>
      </c>
      <c r="E202" s="240" t="s">
        <v>19</v>
      </c>
      <c r="F202" s="241" t="s">
        <v>425</v>
      </c>
      <c r="G202" s="238"/>
      <c r="H202" s="240" t="s">
        <v>19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324</v>
      </c>
      <c r="AU202" s="247" t="s">
        <v>82</v>
      </c>
      <c r="AV202" s="13" t="s">
        <v>80</v>
      </c>
      <c r="AW202" s="13" t="s">
        <v>35</v>
      </c>
      <c r="AX202" s="13" t="s">
        <v>73</v>
      </c>
      <c r="AY202" s="247" t="s">
        <v>120</v>
      </c>
    </row>
    <row r="203" s="14" customFormat="1">
      <c r="A203" s="14"/>
      <c r="B203" s="248"/>
      <c r="C203" s="249"/>
      <c r="D203" s="239" t="s">
        <v>324</v>
      </c>
      <c r="E203" s="250" t="s">
        <v>19</v>
      </c>
      <c r="F203" s="251" t="s">
        <v>432</v>
      </c>
      <c r="G203" s="249"/>
      <c r="H203" s="252">
        <v>120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8" t="s">
        <v>324</v>
      </c>
      <c r="AU203" s="258" t="s">
        <v>82</v>
      </c>
      <c r="AV203" s="14" t="s">
        <v>82</v>
      </c>
      <c r="AW203" s="14" t="s">
        <v>35</v>
      </c>
      <c r="AX203" s="14" t="s">
        <v>80</v>
      </c>
      <c r="AY203" s="258" t="s">
        <v>120</v>
      </c>
    </row>
    <row r="204" s="2" customFormat="1" ht="33" customHeight="1">
      <c r="A204" s="39"/>
      <c r="B204" s="40"/>
      <c r="C204" s="205" t="s">
        <v>286</v>
      </c>
      <c r="D204" s="205" t="s">
        <v>122</v>
      </c>
      <c r="E204" s="206" t="s">
        <v>433</v>
      </c>
      <c r="F204" s="207" t="s">
        <v>434</v>
      </c>
      <c r="G204" s="208" t="s">
        <v>177</v>
      </c>
      <c r="H204" s="209">
        <v>1800.8</v>
      </c>
      <c r="I204" s="210"/>
      <c r="J204" s="211">
        <f>ROUND(I204*H204,2)</f>
        <v>0</v>
      </c>
      <c r="K204" s="207" t="s">
        <v>186</v>
      </c>
      <c r="L204" s="45"/>
      <c r="M204" s="212" t="s">
        <v>19</v>
      </c>
      <c r="N204" s="213" t="s">
        <v>44</v>
      </c>
      <c r="O204" s="85"/>
      <c r="P204" s="214">
        <f>O204*H204</f>
        <v>0</v>
      </c>
      <c r="Q204" s="214">
        <v>0.035400000000000001</v>
      </c>
      <c r="R204" s="214">
        <f>Q204*H204</f>
        <v>63.74832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127</v>
      </c>
      <c r="AT204" s="216" t="s">
        <v>122</v>
      </c>
      <c r="AU204" s="216" t="s">
        <v>82</v>
      </c>
      <c r="AY204" s="18" t="s">
        <v>120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127</v>
      </c>
      <c r="BM204" s="216" t="s">
        <v>435</v>
      </c>
    </row>
    <row r="205" s="2" customFormat="1">
      <c r="A205" s="39"/>
      <c r="B205" s="40"/>
      <c r="C205" s="41"/>
      <c r="D205" s="218" t="s">
        <v>129</v>
      </c>
      <c r="E205" s="41"/>
      <c r="F205" s="219" t="s">
        <v>436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129</v>
      </c>
      <c r="AU205" s="18" t="s">
        <v>82</v>
      </c>
    </row>
    <row r="206" s="13" customFormat="1">
      <c r="A206" s="13"/>
      <c r="B206" s="237"/>
      <c r="C206" s="238"/>
      <c r="D206" s="239" t="s">
        <v>324</v>
      </c>
      <c r="E206" s="240" t="s">
        <v>19</v>
      </c>
      <c r="F206" s="241" t="s">
        <v>437</v>
      </c>
      <c r="G206" s="238"/>
      <c r="H206" s="240" t="s">
        <v>19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324</v>
      </c>
      <c r="AU206" s="247" t="s">
        <v>82</v>
      </c>
      <c r="AV206" s="13" t="s">
        <v>80</v>
      </c>
      <c r="AW206" s="13" t="s">
        <v>35</v>
      </c>
      <c r="AX206" s="13" t="s">
        <v>73</v>
      </c>
      <c r="AY206" s="247" t="s">
        <v>120</v>
      </c>
    </row>
    <row r="207" s="14" customFormat="1">
      <c r="A207" s="14"/>
      <c r="B207" s="248"/>
      <c r="C207" s="249"/>
      <c r="D207" s="239" t="s">
        <v>324</v>
      </c>
      <c r="E207" s="250" t="s">
        <v>19</v>
      </c>
      <c r="F207" s="251" t="s">
        <v>438</v>
      </c>
      <c r="G207" s="249"/>
      <c r="H207" s="252">
        <v>1800.8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324</v>
      </c>
      <c r="AU207" s="258" t="s">
        <v>82</v>
      </c>
      <c r="AV207" s="14" t="s">
        <v>82</v>
      </c>
      <c r="AW207" s="14" t="s">
        <v>35</v>
      </c>
      <c r="AX207" s="14" t="s">
        <v>80</v>
      </c>
      <c r="AY207" s="258" t="s">
        <v>120</v>
      </c>
    </row>
    <row r="208" s="2" customFormat="1" ht="16.5" customHeight="1">
      <c r="A208" s="39"/>
      <c r="B208" s="40"/>
      <c r="C208" s="205" t="s">
        <v>158</v>
      </c>
      <c r="D208" s="205" t="s">
        <v>122</v>
      </c>
      <c r="E208" s="206" t="s">
        <v>439</v>
      </c>
      <c r="F208" s="207" t="s">
        <v>440</v>
      </c>
      <c r="G208" s="208" t="s">
        <v>155</v>
      </c>
      <c r="H208" s="209">
        <v>4810.0600000000004</v>
      </c>
      <c r="I208" s="210"/>
      <c r="J208" s="211">
        <f>ROUND(I208*H208,2)</f>
        <v>0</v>
      </c>
      <c r="K208" s="207" t="s">
        <v>186</v>
      </c>
      <c r="L208" s="45"/>
      <c r="M208" s="212" t="s">
        <v>19</v>
      </c>
      <c r="N208" s="213" t="s">
        <v>44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127</v>
      </c>
      <c r="AT208" s="216" t="s">
        <v>122</v>
      </c>
      <c r="AU208" s="216" t="s">
        <v>82</v>
      </c>
      <c r="AY208" s="18" t="s">
        <v>120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127</v>
      </c>
      <c r="BM208" s="216" t="s">
        <v>441</v>
      </c>
    </row>
    <row r="209" s="2" customFormat="1">
      <c r="A209" s="39"/>
      <c r="B209" s="40"/>
      <c r="C209" s="41"/>
      <c r="D209" s="218" t="s">
        <v>129</v>
      </c>
      <c r="E209" s="41"/>
      <c r="F209" s="219" t="s">
        <v>442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129</v>
      </c>
      <c r="AU209" s="18" t="s">
        <v>82</v>
      </c>
    </row>
    <row r="210" s="13" customFormat="1">
      <c r="A210" s="13"/>
      <c r="B210" s="237"/>
      <c r="C210" s="238"/>
      <c r="D210" s="239" t="s">
        <v>324</v>
      </c>
      <c r="E210" s="240" t="s">
        <v>19</v>
      </c>
      <c r="F210" s="241" t="s">
        <v>443</v>
      </c>
      <c r="G210" s="238"/>
      <c r="H210" s="240" t="s">
        <v>19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324</v>
      </c>
      <c r="AU210" s="247" t="s">
        <v>82</v>
      </c>
      <c r="AV210" s="13" t="s">
        <v>80</v>
      </c>
      <c r="AW210" s="13" t="s">
        <v>35</v>
      </c>
      <c r="AX210" s="13" t="s">
        <v>73</v>
      </c>
      <c r="AY210" s="247" t="s">
        <v>120</v>
      </c>
    </row>
    <row r="211" s="13" customFormat="1">
      <c r="A211" s="13"/>
      <c r="B211" s="237"/>
      <c r="C211" s="238"/>
      <c r="D211" s="239" t="s">
        <v>324</v>
      </c>
      <c r="E211" s="240" t="s">
        <v>19</v>
      </c>
      <c r="F211" s="241" t="s">
        <v>444</v>
      </c>
      <c r="G211" s="238"/>
      <c r="H211" s="240" t="s">
        <v>19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324</v>
      </c>
      <c r="AU211" s="247" t="s">
        <v>82</v>
      </c>
      <c r="AV211" s="13" t="s">
        <v>80</v>
      </c>
      <c r="AW211" s="13" t="s">
        <v>35</v>
      </c>
      <c r="AX211" s="13" t="s">
        <v>73</v>
      </c>
      <c r="AY211" s="247" t="s">
        <v>120</v>
      </c>
    </row>
    <row r="212" s="13" customFormat="1">
      <c r="A212" s="13"/>
      <c r="B212" s="237"/>
      <c r="C212" s="238"/>
      <c r="D212" s="239" t="s">
        <v>324</v>
      </c>
      <c r="E212" s="240" t="s">
        <v>19</v>
      </c>
      <c r="F212" s="241" t="s">
        <v>445</v>
      </c>
      <c r="G212" s="238"/>
      <c r="H212" s="240" t="s">
        <v>19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324</v>
      </c>
      <c r="AU212" s="247" t="s">
        <v>82</v>
      </c>
      <c r="AV212" s="13" t="s">
        <v>80</v>
      </c>
      <c r="AW212" s="13" t="s">
        <v>35</v>
      </c>
      <c r="AX212" s="13" t="s">
        <v>73</v>
      </c>
      <c r="AY212" s="247" t="s">
        <v>120</v>
      </c>
    </row>
    <row r="213" s="13" customFormat="1">
      <c r="A213" s="13"/>
      <c r="B213" s="237"/>
      <c r="C213" s="238"/>
      <c r="D213" s="239" t="s">
        <v>324</v>
      </c>
      <c r="E213" s="240" t="s">
        <v>19</v>
      </c>
      <c r="F213" s="241" t="s">
        <v>446</v>
      </c>
      <c r="G213" s="238"/>
      <c r="H213" s="240" t="s">
        <v>19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324</v>
      </c>
      <c r="AU213" s="247" t="s">
        <v>82</v>
      </c>
      <c r="AV213" s="13" t="s">
        <v>80</v>
      </c>
      <c r="AW213" s="13" t="s">
        <v>35</v>
      </c>
      <c r="AX213" s="13" t="s">
        <v>73</v>
      </c>
      <c r="AY213" s="247" t="s">
        <v>120</v>
      </c>
    </row>
    <row r="214" s="14" customFormat="1">
      <c r="A214" s="14"/>
      <c r="B214" s="248"/>
      <c r="C214" s="249"/>
      <c r="D214" s="239" t="s">
        <v>324</v>
      </c>
      <c r="E214" s="250" t="s">
        <v>19</v>
      </c>
      <c r="F214" s="251" t="s">
        <v>447</v>
      </c>
      <c r="G214" s="249"/>
      <c r="H214" s="252">
        <v>4810.0600000000004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324</v>
      </c>
      <c r="AU214" s="258" t="s">
        <v>82</v>
      </c>
      <c r="AV214" s="14" t="s">
        <v>82</v>
      </c>
      <c r="AW214" s="14" t="s">
        <v>35</v>
      </c>
      <c r="AX214" s="14" t="s">
        <v>80</v>
      </c>
      <c r="AY214" s="258" t="s">
        <v>120</v>
      </c>
    </row>
    <row r="215" s="2" customFormat="1" ht="16.5" customHeight="1">
      <c r="A215" s="39"/>
      <c r="B215" s="40"/>
      <c r="C215" s="205" t="s">
        <v>164</v>
      </c>
      <c r="D215" s="205" t="s">
        <v>122</v>
      </c>
      <c r="E215" s="206" t="s">
        <v>448</v>
      </c>
      <c r="F215" s="207" t="s">
        <v>449</v>
      </c>
      <c r="G215" s="208" t="s">
        <v>177</v>
      </c>
      <c r="H215" s="209">
        <v>5.8499999999999996</v>
      </c>
      <c r="I215" s="210"/>
      <c r="J215" s="211">
        <f>ROUND(I215*H215,2)</f>
        <v>0</v>
      </c>
      <c r="K215" s="207" t="s">
        <v>450</v>
      </c>
      <c r="L215" s="45"/>
      <c r="M215" s="212" t="s">
        <v>19</v>
      </c>
      <c r="N215" s="213" t="s">
        <v>44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127</v>
      </c>
      <c r="AT215" s="216" t="s">
        <v>122</v>
      </c>
      <c r="AU215" s="216" t="s">
        <v>82</v>
      </c>
      <c r="AY215" s="18" t="s">
        <v>120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127</v>
      </c>
      <c r="BM215" s="216" t="s">
        <v>451</v>
      </c>
    </row>
    <row r="216" s="2" customFormat="1">
      <c r="A216" s="39"/>
      <c r="B216" s="40"/>
      <c r="C216" s="41"/>
      <c r="D216" s="218" t="s">
        <v>129</v>
      </c>
      <c r="E216" s="41"/>
      <c r="F216" s="219" t="s">
        <v>452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129</v>
      </c>
      <c r="AU216" s="18" t="s">
        <v>82</v>
      </c>
    </row>
    <row r="217" s="13" customFormat="1">
      <c r="A217" s="13"/>
      <c r="B217" s="237"/>
      <c r="C217" s="238"/>
      <c r="D217" s="239" t="s">
        <v>324</v>
      </c>
      <c r="E217" s="240" t="s">
        <v>19</v>
      </c>
      <c r="F217" s="241" t="s">
        <v>453</v>
      </c>
      <c r="G217" s="238"/>
      <c r="H217" s="240" t="s">
        <v>19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324</v>
      </c>
      <c r="AU217" s="247" t="s">
        <v>82</v>
      </c>
      <c r="AV217" s="13" t="s">
        <v>80</v>
      </c>
      <c r="AW217" s="13" t="s">
        <v>35</v>
      </c>
      <c r="AX217" s="13" t="s">
        <v>73</v>
      </c>
      <c r="AY217" s="247" t="s">
        <v>120</v>
      </c>
    </row>
    <row r="218" s="13" customFormat="1">
      <c r="A218" s="13"/>
      <c r="B218" s="237"/>
      <c r="C218" s="238"/>
      <c r="D218" s="239" t="s">
        <v>324</v>
      </c>
      <c r="E218" s="240" t="s">
        <v>19</v>
      </c>
      <c r="F218" s="241" t="s">
        <v>454</v>
      </c>
      <c r="G218" s="238"/>
      <c r="H218" s="240" t="s">
        <v>19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324</v>
      </c>
      <c r="AU218" s="247" t="s">
        <v>82</v>
      </c>
      <c r="AV218" s="13" t="s">
        <v>80</v>
      </c>
      <c r="AW218" s="13" t="s">
        <v>35</v>
      </c>
      <c r="AX218" s="13" t="s">
        <v>73</v>
      </c>
      <c r="AY218" s="247" t="s">
        <v>120</v>
      </c>
    </row>
    <row r="219" s="14" customFormat="1">
      <c r="A219" s="14"/>
      <c r="B219" s="248"/>
      <c r="C219" s="249"/>
      <c r="D219" s="239" t="s">
        <v>324</v>
      </c>
      <c r="E219" s="250" t="s">
        <v>19</v>
      </c>
      <c r="F219" s="251" t="s">
        <v>455</v>
      </c>
      <c r="G219" s="249"/>
      <c r="H219" s="252">
        <v>5.8499999999999996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8" t="s">
        <v>324</v>
      </c>
      <c r="AU219" s="258" t="s">
        <v>82</v>
      </c>
      <c r="AV219" s="14" t="s">
        <v>82</v>
      </c>
      <c r="AW219" s="14" t="s">
        <v>35</v>
      </c>
      <c r="AX219" s="14" t="s">
        <v>80</v>
      </c>
      <c r="AY219" s="258" t="s">
        <v>120</v>
      </c>
    </row>
    <row r="220" s="2" customFormat="1" ht="24.15" customHeight="1">
      <c r="A220" s="39"/>
      <c r="B220" s="40"/>
      <c r="C220" s="205" t="s">
        <v>169</v>
      </c>
      <c r="D220" s="205" t="s">
        <v>122</v>
      </c>
      <c r="E220" s="206" t="s">
        <v>456</v>
      </c>
      <c r="F220" s="207" t="s">
        <v>457</v>
      </c>
      <c r="G220" s="208" t="s">
        <v>177</v>
      </c>
      <c r="H220" s="209">
        <v>1581.29</v>
      </c>
      <c r="I220" s="210"/>
      <c r="J220" s="211">
        <f>ROUND(I220*H220,2)</f>
        <v>0</v>
      </c>
      <c r="K220" s="207" t="s">
        <v>186</v>
      </c>
      <c r="L220" s="45"/>
      <c r="M220" s="212" t="s">
        <v>19</v>
      </c>
      <c r="N220" s="213" t="s">
        <v>44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127</v>
      </c>
      <c r="AT220" s="216" t="s">
        <v>122</v>
      </c>
      <c r="AU220" s="216" t="s">
        <v>82</v>
      </c>
      <c r="AY220" s="18" t="s">
        <v>120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127</v>
      </c>
      <c r="BM220" s="216" t="s">
        <v>458</v>
      </c>
    </row>
    <row r="221" s="2" customFormat="1">
      <c r="A221" s="39"/>
      <c r="B221" s="40"/>
      <c r="C221" s="41"/>
      <c r="D221" s="218" t="s">
        <v>129</v>
      </c>
      <c r="E221" s="41"/>
      <c r="F221" s="219" t="s">
        <v>459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129</v>
      </c>
      <c r="AU221" s="18" t="s">
        <v>82</v>
      </c>
    </row>
    <row r="222" s="13" customFormat="1">
      <c r="A222" s="13"/>
      <c r="B222" s="237"/>
      <c r="C222" s="238"/>
      <c r="D222" s="239" t="s">
        <v>324</v>
      </c>
      <c r="E222" s="240" t="s">
        <v>19</v>
      </c>
      <c r="F222" s="241" t="s">
        <v>460</v>
      </c>
      <c r="G222" s="238"/>
      <c r="H222" s="240" t="s">
        <v>19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324</v>
      </c>
      <c r="AU222" s="247" t="s">
        <v>82</v>
      </c>
      <c r="AV222" s="13" t="s">
        <v>80</v>
      </c>
      <c r="AW222" s="13" t="s">
        <v>35</v>
      </c>
      <c r="AX222" s="13" t="s">
        <v>73</v>
      </c>
      <c r="AY222" s="247" t="s">
        <v>120</v>
      </c>
    </row>
    <row r="223" s="13" customFormat="1">
      <c r="A223" s="13"/>
      <c r="B223" s="237"/>
      <c r="C223" s="238"/>
      <c r="D223" s="239" t="s">
        <v>324</v>
      </c>
      <c r="E223" s="240" t="s">
        <v>19</v>
      </c>
      <c r="F223" s="241" t="s">
        <v>461</v>
      </c>
      <c r="G223" s="238"/>
      <c r="H223" s="240" t="s">
        <v>19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324</v>
      </c>
      <c r="AU223" s="247" t="s">
        <v>82</v>
      </c>
      <c r="AV223" s="13" t="s">
        <v>80</v>
      </c>
      <c r="AW223" s="13" t="s">
        <v>35</v>
      </c>
      <c r="AX223" s="13" t="s">
        <v>73</v>
      </c>
      <c r="AY223" s="247" t="s">
        <v>120</v>
      </c>
    </row>
    <row r="224" s="13" customFormat="1">
      <c r="A224" s="13"/>
      <c r="B224" s="237"/>
      <c r="C224" s="238"/>
      <c r="D224" s="239" t="s">
        <v>324</v>
      </c>
      <c r="E224" s="240" t="s">
        <v>19</v>
      </c>
      <c r="F224" s="241" t="s">
        <v>462</v>
      </c>
      <c r="G224" s="238"/>
      <c r="H224" s="240" t="s">
        <v>19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324</v>
      </c>
      <c r="AU224" s="247" t="s">
        <v>82</v>
      </c>
      <c r="AV224" s="13" t="s">
        <v>80</v>
      </c>
      <c r="AW224" s="13" t="s">
        <v>35</v>
      </c>
      <c r="AX224" s="13" t="s">
        <v>73</v>
      </c>
      <c r="AY224" s="247" t="s">
        <v>120</v>
      </c>
    </row>
    <row r="225" s="14" customFormat="1">
      <c r="A225" s="14"/>
      <c r="B225" s="248"/>
      <c r="C225" s="249"/>
      <c r="D225" s="239" t="s">
        <v>324</v>
      </c>
      <c r="E225" s="250" t="s">
        <v>19</v>
      </c>
      <c r="F225" s="251" t="s">
        <v>463</v>
      </c>
      <c r="G225" s="249"/>
      <c r="H225" s="252">
        <v>614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8" t="s">
        <v>324</v>
      </c>
      <c r="AU225" s="258" t="s">
        <v>82</v>
      </c>
      <c r="AV225" s="14" t="s">
        <v>82</v>
      </c>
      <c r="AW225" s="14" t="s">
        <v>35</v>
      </c>
      <c r="AX225" s="14" t="s">
        <v>73</v>
      </c>
      <c r="AY225" s="258" t="s">
        <v>120</v>
      </c>
    </row>
    <row r="226" s="13" customFormat="1">
      <c r="A226" s="13"/>
      <c r="B226" s="237"/>
      <c r="C226" s="238"/>
      <c r="D226" s="239" t="s">
        <v>324</v>
      </c>
      <c r="E226" s="240" t="s">
        <v>19</v>
      </c>
      <c r="F226" s="241" t="s">
        <v>464</v>
      </c>
      <c r="G226" s="238"/>
      <c r="H226" s="240" t="s">
        <v>19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324</v>
      </c>
      <c r="AU226" s="247" t="s">
        <v>82</v>
      </c>
      <c r="AV226" s="13" t="s">
        <v>80</v>
      </c>
      <c r="AW226" s="13" t="s">
        <v>35</v>
      </c>
      <c r="AX226" s="13" t="s">
        <v>73</v>
      </c>
      <c r="AY226" s="247" t="s">
        <v>120</v>
      </c>
    </row>
    <row r="227" s="14" customFormat="1">
      <c r="A227" s="14"/>
      <c r="B227" s="248"/>
      <c r="C227" s="249"/>
      <c r="D227" s="239" t="s">
        <v>324</v>
      </c>
      <c r="E227" s="250" t="s">
        <v>19</v>
      </c>
      <c r="F227" s="251" t="s">
        <v>465</v>
      </c>
      <c r="G227" s="249"/>
      <c r="H227" s="252">
        <v>50.689999999999998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8" t="s">
        <v>324</v>
      </c>
      <c r="AU227" s="258" t="s">
        <v>82</v>
      </c>
      <c r="AV227" s="14" t="s">
        <v>82</v>
      </c>
      <c r="AW227" s="14" t="s">
        <v>35</v>
      </c>
      <c r="AX227" s="14" t="s">
        <v>73</v>
      </c>
      <c r="AY227" s="258" t="s">
        <v>120</v>
      </c>
    </row>
    <row r="228" s="13" customFormat="1">
      <c r="A228" s="13"/>
      <c r="B228" s="237"/>
      <c r="C228" s="238"/>
      <c r="D228" s="239" t="s">
        <v>324</v>
      </c>
      <c r="E228" s="240" t="s">
        <v>19</v>
      </c>
      <c r="F228" s="241" t="s">
        <v>466</v>
      </c>
      <c r="G228" s="238"/>
      <c r="H228" s="240" t="s">
        <v>19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324</v>
      </c>
      <c r="AU228" s="247" t="s">
        <v>82</v>
      </c>
      <c r="AV228" s="13" t="s">
        <v>80</v>
      </c>
      <c r="AW228" s="13" t="s">
        <v>35</v>
      </c>
      <c r="AX228" s="13" t="s">
        <v>73</v>
      </c>
      <c r="AY228" s="247" t="s">
        <v>120</v>
      </c>
    </row>
    <row r="229" s="14" customFormat="1">
      <c r="A229" s="14"/>
      <c r="B229" s="248"/>
      <c r="C229" s="249"/>
      <c r="D229" s="239" t="s">
        <v>324</v>
      </c>
      <c r="E229" s="250" t="s">
        <v>19</v>
      </c>
      <c r="F229" s="251" t="s">
        <v>467</v>
      </c>
      <c r="G229" s="249"/>
      <c r="H229" s="252">
        <v>75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324</v>
      </c>
      <c r="AU229" s="258" t="s">
        <v>82</v>
      </c>
      <c r="AV229" s="14" t="s">
        <v>82</v>
      </c>
      <c r="AW229" s="14" t="s">
        <v>35</v>
      </c>
      <c r="AX229" s="14" t="s">
        <v>73</v>
      </c>
      <c r="AY229" s="258" t="s">
        <v>120</v>
      </c>
    </row>
    <row r="230" s="13" customFormat="1">
      <c r="A230" s="13"/>
      <c r="B230" s="237"/>
      <c r="C230" s="238"/>
      <c r="D230" s="239" t="s">
        <v>324</v>
      </c>
      <c r="E230" s="240" t="s">
        <v>19</v>
      </c>
      <c r="F230" s="241" t="s">
        <v>468</v>
      </c>
      <c r="G230" s="238"/>
      <c r="H230" s="240" t="s">
        <v>19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324</v>
      </c>
      <c r="AU230" s="247" t="s">
        <v>82</v>
      </c>
      <c r="AV230" s="13" t="s">
        <v>80</v>
      </c>
      <c r="AW230" s="13" t="s">
        <v>35</v>
      </c>
      <c r="AX230" s="13" t="s">
        <v>73</v>
      </c>
      <c r="AY230" s="247" t="s">
        <v>120</v>
      </c>
    </row>
    <row r="231" s="14" customFormat="1">
      <c r="A231" s="14"/>
      <c r="B231" s="248"/>
      <c r="C231" s="249"/>
      <c r="D231" s="239" t="s">
        <v>324</v>
      </c>
      <c r="E231" s="250" t="s">
        <v>19</v>
      </c>
      <c r="F231" s="251" t="s">
        <v>469</v>
      </c>
      <c r="G231" s="249"/>
      <c r="H231" s="252">
        <v>841.60000000000002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8" t="s">
        <v>324</v>
      </c>
      <c r="AU231" s="258" t="s">
        <v>82</v>
      </c>
      <c r="AV231" s="14" t="s">
        <v>82</v>
      </c>
      <c r="AW231" s="14" t="s">
        <v>35</v>
      </c>
      <c r="AX231" s="14" t="s">
        <v>73</v>
      </c>
      <c r="AY231" s="258" t="s">
        <v>120</v>
      </c>
    </row>
    <row r="232" s="15" customFormat="1">
      <c r="A232" s="15"/>
      <c r="B232" s="259"/>
      <c r="C232" s="260"/>
      <c r="D232" s="239" t="s">
        <v>324</v>
      </c>
      <c r="E232" s="261" t="s">
        <v>19</v>
      </c>
      <c r="F232" s="262" t="s">
        <v>470</v>
      </c>
      <c r="G232" s="260"/>
      <c r="H232" s="263">
        <v>1581.29</v>
      </c>
      <c r="I232" s="264"/>
      <c r="J232" s="260"/>
      <c r="K232" s="260"/>
      <c r="L232" s="265"/>
      <c r="M232" s="266"/>
      <c r="N232" s="267"/>
      <c r="O232" s="267"/>
      <c r="P232" s="267"/>
      <c r="Q232" s="267"/>
      <c r="R232" s="267"/>
      <c r="S232" s="267"/>
      <c r="T232" s="26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9" t="s">
        <v>324</v>
      </c>
      <c r="AU232" s="269" t="s">
        <v>82</v>
      </c>
      <c r="AV232" s="15" t="s">
        <v>127</v>
      </c>
      <c r="AW232" s="15" t="s">
        <v>35</v>
      </c>
      <c r="AX232" s="15" t="s">
        <v>80</v>
      </c>
      <c r="AY232" s="269" t="s">
        <v>120</v>
      </c>
    </row>
    <row r="233" s="2" customFormat="1" ht="33" customHeight="1">
      <c r="A233" s="39"/>
      <c r="B233" s="40"/>
      <c r="C233" s="205" t="s">
        <v>291</v>
      </c>
      <c r="D233" s="205" t="s">
        <v>122</v>
      </c>
      <c r="E233" s="206" t="s">
        <v>471</v>
      </c>
      <c r="F233" s="207" t="s">
        <v>472</v>
      </c>
      <c r="G233" s="208" t="s">
        <v>177</v>
      </c>
      <c r="H233" s="209">
        <v>12</v>
      </c>
      <c r="I233" s="210"/>
      <c r="J233" s="211">
        <f>ROUND(I233*H233,2)</f>
        <v>0</v>
      </c>
      <c r="K233" s="207" t="s">
        <v>186</v>
      </c>
      <c r="L233" s="45"/>
      <c r="M233" s="212" t="s">
        <v>19</v>
      </c>
      <c r="N233" s="213" t="s">
        <v>44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127</v>
      </c>
      <c r="AT233" s="216" t="s">
        <v>122</v>
      </c>
      <c r="AU233" s="216" t="s">
        <v>82</v>
      </c>
      <c r="AY233" s="18" t="s">
        <v>120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80</v>
      </c>
      <c r="BK233" s="217">
        <f>ROUND(I233*H233,2)</f>
        <v>0</v>
      </c>
      <c r="BL233" s="18" t="s">
        <v>127</v>
      </c>
      <c r="BM233" s="216" t="s">
        <v>473</v>
      </c>
    </row>
    <row r="234" s="2" customFormat="1">
      <c r="A234" s="39"/>
      <c r="B234" s="40"/>
      <c r="C234" s="41"/>
      <c r="D234" s="218" t="s">
        <v>129</v>
      </c>
      <c r="E234" s="41"/>
      <c r="F234" s="219" t="s">
        <v>474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129</v>
      </c>
      <c r="AU234" s="18" t="s">
        <v>82</v>
      </c>
    </row>
    <row r="235" s="13" customFormat="1">
      <c r="A235" s="13"/>
      <c r="B235" s="237"/>
      <c r="C235" s="238"/>
      <c r="D235" s="239" t="s">
        <v>324</v>
      </c>
      <c r="E235" s="240" t="s">
        <v>19</v>
      </c>
      <c r="F235" s="241" t="s">
        <v>475</v>
      </c>
      <c r="G235" s="238"/>
      <c r="H235" s="240" t="s">
        <v>19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324</v>
      </c>
      <c r="AU235" s="247" t="s">
        <v>82</v>
      </c>
      <c r="AV235" s="13" t="s">
        <v>80</v>
      </c>
      <c r="AW235" s="13" t="s">
        <v>35</v>
      </c>
      <c r="AX235" s="13" t="s">
        <v>73</v>
      </c>
      <c r="AY235" s="247" t="s">
        <v>120</v>
      </c>
    </row>
    <row r="236" s="14" customFormat="1">
      <c r="A236" s="14"/>
      <c r="B236" s="248"/>
      <c r="C236" s="249"/>
      <c r="D236" s="239" t="s">
        <v>324</v>
      </c>
      <c r="E236" s="250" t="s">
        <v>19</v>
      </c>
      <c r="F236" s="251" t="s">
        <v>246</v>
      </c>
      <c r="G236" s="249"/>
      <c r="H236" s="252">
        <v>12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8" t="s">
        <v>324</v>
      </c>
      <c r="AU236" s="258" t="s">
        <v>82</v>
      </c>
      <c r="AV236" s="14" t="s">
        <v>82</v>
      </c>
      <c r="AW236" s="14" t="s">
        <v>35</v>
      </c>
      <c r="AX236" s="14" t="s">
        <v>80</v>
      </c>
      <c r="AY236" s="258" t="s">
        <v>120</v>
      </c>
    </row>
    <row r="237" s="2" customFormat="1" ht="24.15" customHeight="1">
      <c r="A237" s="39"/>
      <c r="B237" s="40"/>
      <c r="C237" s="205" t="s">
        <v>296</v>
      </c>
      <c r="D237" s="205" t="s">
        <v>122</v>
      </c>
      <c r="E237" s="206" t="s">
        <v>476</v>
      </c>
      <c r="F237" s="207" t="s">
        <v>477</v>
      </c>
      <c r="G237" s="208" t="s">
        <v>177</v>
      </c>
      <c r="H237" s="209">
        <v>72.316999999999993</v>
      </c>
      <c r="I237" s="210"/>
      <c r="J237" s="211">
        <f>ROUND(I237*H237,2)</f>
        <v>0</v>
      </c>
      <c r="K237" s="207" t="s">
        <v>186</v>
      </c>
      <c r="L237" s="45"/>
      <c r="M237" s="212" t="s">
        <v>19</v>
      </c>
      <c r="N237" s="213" t="s">
        <v>44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127</v>
      </c>
      <c r="AT237" s="216" t="s">
        <v>122</v>
      </c>
      <c r="AU237" s="216" t="s">
        <v>82</v>
      </c>
      <c r="AY237" s="18" t="s">
        <v>120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127</v>
      </c>
      <c r="BM237" s="216" t="s">
        <v>478</v>
      </c>
    </row>
    <row r="238" s="2" customFormat="1">
      <c r="A238" s="39"/>
      <c r="B238" s="40"/>
      <c r="C238" s="41"/>
      <c r="D238" s="218" t="s">
        <v>129</v>
      </c>
      <c r="E238" s="41"/>
      <c r="F238" s="219" t="s">
        <v>479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129</v>
      </c>
      <c r="AU238" s="18" t="s">
        <v>82</v>
      </c>
    </row>
    <row r="239" s="13" customFormat="1">
      <c r="A239" s="13"/>
      <c r="B239" s="237"/>
      <c r="C239" s="238"/>
      <c r="D239" s="239" t="s">
        <v>324</v>
      </c>
      <c r="E239" s="240" t="s">
        <v>19</v>
      </c>
      <c r="F239" s="241" t="s">
        <v>480</v>
      </c>
      <c r="G239" s="238"/>
      <c r="H239" s="240" t="s">
        <v>19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324</v>
      </c>
      <c r="AU239" s="247" t="s">
        <v>82</v>
      </c>
      <c r="AV239" s="13" t="s">
        <v>80</v>
      </c>
      <c r="AW239" s="13" t="s">
        <v>35</v>
      </c>
      <c r="AX239" s="13" t="s">
        <v>73</v>
      </c>
      <c r="AY239" s="247" t="s">
        <v>120</v>
      </c>
    </row>
    <row r="240" s="13" customFormat="1">
      <c r="A240" s="13"/>
      <c r="B240" s="237"/>
      <c r="C240" s="238"/>
      <c r="D240" s="239" t="s">
        <v>324</v>
      </c>
      <c r="E240" s="240" t="s">
        <v>19</v>
      </c>
      <c r="F240" s="241" t="s">
        <v>481</v>
      </c>
      <c r="G240" s="238"/>
      <c r="H240" s="240" t="s">
        <v>19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324</v>
      </c>
      <c r="AU240" s="247" t="s">
        <v>82</v>
      </c>
      <c r="AV240" s="13" t="s">
        <v>80</v>
      </c>
      <c r="AW240" s="13" t="s">
        <v>35</v>
      </c>
      <c r="AX240" s="13" t="s">
        <v>73</v>
      </c>
      <c r="AY240" s="247" t="s">
        <v>120</v>
      </c>
    </row>
    <row r="241" s="14" customFormat="1">
      <c r="A241" s="14"/>
      <c r="B241" s="248"/>
      <c r="C241" s="249"/>
      <c r="D241" s="239" t="s">
        <v>324</v>
      </c>
      <c r="E241" s="250" t="s">
        <v>19</v>
      </c>
      <c r="F241" s="251" t="s">
        <v>482</v>
      </c>
      <c r="G241" s="249"/>
      <c r="H241" s="252">
        <v>28.280000000000001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8" t="s">
        <v>324</v>
      </c>
      <c r="AU241" s="258" t="s">
        <v>82</v>
      </c>
      <c r="AV241" s="14" t="s">
        <v>82</v>
      </c>
      <c r="AW241" s="14" t="s">
        <v>35</v>
      </c>
      <c r="AX241" s="14" t="s">
        <v>73</v>
      </c>
      <c r="AY241" s="258" t="s">
        <v>120</v>
      </c>
    </row>
    <row r="242" s="13" customFormat="1">
      <c r="A242" s="13"/>
      <c r="B242" s="237"/>
      <c r="C242" s="238"/>
      <c r="D242" s="239" t="s">
        <v>324</v>
      </c>
      <c r="E242" s="240" t="s">
        <v>19</v>
      </c>
      <c r="F242" s="241" t="s">
        <v>483</v>
      </c>
      <c r="G242" s="238"/>
      <c r="H242" s="240" t="s">
        <v>19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324</v>
      </c>
      <c r="AU242" s="247" t="s">
        <v>82</v>
      </c>
      <c r="AV242" s="13" t="s">
        <v>80</v>
      </c>
      <c r="AW242" s="13" t="s">
        <v>35</v>
      </c>
      <c r="AX242" s="13" t="s">
        <v>73</v>
      </c>
      <c r="AY242" s="247" t="s">
        <v>120</v>
      </c>
    </row>
    <row r="243" s="14" customFormat="1">
      <c r="A243" s="14"/>
      <c r="B243" s="248"/>
      <c r="C243" s="249"/>
      <c r="D243" s="239" t="s">
        <v>324</v>
      </c>
      <c r="E243" s="250" t="s">
        <v>19</v>
      </c>
      <c r="F243" s="251" t="s">
        <v>484</v>
      </c>
      <c r="G243" s="249"/>
      <c r="H243" s="252">
        <v>15.173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8" t="s">
        <v>324</v>
      </c>
      <c r="AU243" s="258" t="s">
        <v>82</v>
      </c>
      <c r="AV243" s="14" t="s">
        <v>82</v>
      </c>
      <c r="AW243" s="14" t="s">
        <v>35</v>
      </c>
      <c r="AX243" s="14" t="s">
        <v>73</v>
      </c>
      <c r="AY243" s="258" t="s">
        <v>120</v>
      </c>
    </row>
    <row r="244" s="13" customFormat="1">
      <c r="A244" s="13"/>
      <c r="B244" s="237"/>
      <c r="C244" s="238"/>
      <c r="D244" s="239" t="s">
        <v>324</v>
      </c>
      <c r="E244" s="240" t="s">
        <v>19</v>
      </c>
      <c r="F244" s="241" t="s">
        <v>485</v>
      </c>
      <c r="G244" s="238"/>
      <c r="H244" s="240" t="s">
        <v>19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324</v>
      </c>
      <c r="AU244" s="247" t="s">
        <v>82</v>
      </c>
      <c r="AV244" s="13" t="s">
        <v>80</v>
      </c>
      <c r="AW244" s="13" t="s">
        <v>35</v>
      </c>
      <c r="AX244" s="13" t="s">
        <v>73</v>
      </c>
      <c r="AY244" s="247" t="s">
        <v>120</v>
      </c>
    </row>
    <row r="245" s="14" customFormat="1">
      <c r="A245" s="14"/>
      <c r="B245" s="248"/>
      <c r="C245" s="249"/>
      <c r="D245" s="239" t="s">
        <v>324</v>
      </c>
      <c r="E245" s="250" t="s">
        <v>19</v>
      </c>
      <c r="F245" s="251" t="s">
        <v>486</v>
      </c>
      <c r="G245" s="249"/>
      <c r="H245" s="252">
        <v>25.637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8" t="s">
        <v>324</v>
      </c>
      <c r="AU245" s="258" t="s">
        <v>82</v>
      </c>
      <c r="AV245" s="14" t="s">
        <v>82</v>
      </c>
      <c r="AW245" s="14" t="s">
        <v>35</v>
      </c>
      <c r="AX245" s="14" t="s">
        <v>73</v>
      </c>
      <c r="AY245" s="258" t="s">
        <v>120</v>
      </c>
    </row>
    <row r="246" s="13" customFormat="1">
      <c r="A246" s="13"/>
      <c r="B246" s="237"/>
      <c r="C246" s="238"/>
      <c r="D246" s="239" t="s">
        <v>324</v>
      </c>
      <c r="E246" s="240" t="s">
        <v>19</v>
      </c>
      <c r="F246" s="241" t="s">
        <v>487</v>
      </c>
      <c r="G246" s="238"/>
      <c r="H246" s="240" t="s">
        <v>19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324</v>
      </c>
      <c r="AU246" s="247" t="s">
        <v>82</v>
      </c>
      <c r="AV246" s="13" t="s">
        <v>80</v>
      </c>
      <c r="AW246" s="13" t="s">
        <v>35</v>
      </c>
      <c r="AX246" s="13" t="s">
        <v>73</v>
      </c>
      <c r="AY246" s="247" t="s">
        <v>120</v>
      </c>
    </row>
    <row r="247" s="14" customFormat="1">
      <c r="A247" s="14"/>
      <c r="B247" s="248"/>
      <c r="C247" s="249"/>
      <c r="D247" s="239" t="s">
        <v>324</v>
      </c>
      <c r="E247" s="250" t="s">
        <v>19</v>
      </c>
      <c r="F247" s="251" t="s">
        <v>488</v>
      </c>
      <c r="G247" s="249"/>
      <c r="H247" s="252">
        <v>3.2269999999999999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8" t="s">
        <v>324</v>
      </c>
      <c r="AU247" s="258" t="s">
        <v>82</v>
      </c>
      <c r="AV247" s="14" t="s">
        <v>82</v>
      </c>
      <c r="AW247" s="14" t="s">
        <v>35</v>
      </c>
      <c r="AX247" s="14" t="s">
        <v>73</v>
      </c>
      <c r="AY247" s="258" t="s">
        <v>120</v>
      </c>
    </row>
    <row r="248" s="15" customFormat="1">
      <c r="A248" s="15"/>
      <c r="B248" s="259"/>
      <c r="C248" s="260"/>
      <c r="D248" s="239" t="s">
        <v>324</v>
      </c>
      <c r="E248" s="261" t="s">
        <v>19</v>
      </c>
      <c r="F248" s="262" t="s">
        <v>470</v>
      </c>
      <c r="G248" s="260"/>
      <c r="H248" s="263">
        <v>72.316999999999993</v>
      </c>
      <c r="I248" s="264"/>
      <c r="J248" s="260"/>
      <c r="K248" s="260"/>
      <c r="L248" s="265"/>
      <c r="M248" s="266"/>
      <c r="N248" s="267"/>
      <c r="O248" s="267"/>
      <c r="P248" s="267"/>
      <c r="Q248" s="267"/>
      <c r="R248" s="267"/>
      <c r="S248" s="267"/>
      <c r="T248" s="26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9" t="s">
        <v>324</v>
      </c>
      <c r="AU248" s="269" t="s">
        <v>82</v>
      </c>
      <c r="AV248" s="15" t="s">
        <v>127</v>
      </c>
      <c r="AW248" s="15" t="s">
        <v>35</v>
      </c>
      <c r="AX248" s="15" t="s">
        <v>80</v>
      </c>
      <c r="AY248" s="269" t="s">
        <v>120</v>
      </c>
    </row>
    <row r="249" s="2" customFormat="1" ht="24.15" customHeight="1">
      <c r="A249" s="39"/>
      <c r="B249" s="40"/>
      <c r="C249" s="205" t="s">
        <v>152</v>
      </c>
      <c r="D249" s="205" t="s">
        <v>122</v>
      </c>
      <c r="E249" s="206" t="s">
        <v>489</v>
      </c>
      <c r="F249" s="207" t="s">
        <v>490</v>
      </c>
      <c r="G249" s="208" t="s">
        <v>177</v>
      </c>
      <c r="H249" s="209">
        <v>35.32</v>
      </c>
      <c r="I249" s="210"/>
      <c r="J249" s="211">
        <f>ROUND(I249*H249,2)</f>
        <v>0</v>
      </c>
      <c r="K249" s="207" t="s">
        <v>186</v>
      </c>
      <c r="L249" s="45"/>
      <c r="M249" s="212" t="s">
        <v>19</v>
      </c>
      <c r="N249" s="213" t="s">
        <v>44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127</v>
      </c>
      <c r="AT249" s="216" t="s">
        <v>122</v>
      </c>
      <c r="AU249" s="216" t="s">
        <v>82</v>
      </c>
      <c r="AY249" s="18" t="s">
        <v>120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80</v>
      </c>
      <c r="BK249" s="217">
        <f>ROUND(I249*H249,2)</f>
        <v>0</v>
      </c>
      <c r="BL249" s="18" t="s">
        <v>127</v>
      </c>
      <c r="BM249" s="216" t="s">
        <v>491</v>
      </c>
    </row>
    <row r="250" s="2" customFormat="1">
      <c r="A250" s="39"/>
      <c r="B250" s="40"/>
      <c r="C250" s="41"/>
      <c r="D250" s="218" t="s">
        <v>129</v>
      </c>
      <c r="E250" s="41"/>
      <c r="F250" s="219" t="s">
        <v>492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129</v>
      </c>
      <c r="AU250" s="18" t="s">
        <v>82</v>
      </c>
    </row>
    <row r="251" s="13" customFormat="1">
      <c r="A251" s="13"/>
      <c r="B251" s="237"/>
      <c r="C251" s="238"/>
      <c r="D251" s="239" t="s">
        <v>324</v>
      </c>
      <c r="E251" s="240" t="s">
        <v>19</v>
      </c>
      <c r="F251" s="241" t="s">
        <v>493</v>
      </c>
      <c r="G251" s="238"/>
      <c r="H251" s="240" t="s">
        <v>19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324</v>
      </c>
      <c r="AU251" s="247" t="s">
        <v>82</v>
      </c>
      <c r="AV251" s="13" t="s">
        <v>80</v>
      </c>
      <c r="AW251" s="13" t="s">
        <v>35</v>
      </c>
      <c r="AX251" s="13" t="s">
        <v>73</v>
      </c>
      <c r="AY251" s="247" t="s">
        <v>120</v>
      </c>
    </row>
    <row r="252" s="13" customFormat="1">
      <c r="A252" s="13"/>
      <c r="B252" s="237"/>
      <c r="C252" s="238"/>
      <c r="D252" s="239" t="s">
        <v>324</v>
      </c>
      <c r="E252" s="240" t="s">
        <v>19</v>
      </c>
      <c r="F252" s="241" t="s">
        <v>494</v>
      </c>
      <c r="G252" s="238"/>
      <c r="H252" s="240" t="s">
        <v>19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324</v>
      </c>
      <c r="AU252" s="247" t="s">
        <v>82</v>
      </c>
      <c r="AV252" s="13" t="s">
        <v>80</v>
      </c>
      <c r="AW252" s="13" t="s">
        <v>35</v>
      </c>
      <c r="AX252" s="13" t="s">
        <v>73</v>
      </c>
      <c r="AY252" s="247" t="s">
        <v>120</v>
      </c>
    </row>
    <row r="253" s="13" customFormat="1">
      <c r="A253" s="13"/>
      <c r="B253" s="237"/>
      <c r="C253" s="238"/>
      <c r="D253" s="239" t="s">
        <v>324</v>
      </c>
      <c r="E253" s="240" t="s">
        <v>19</v>
      </c>
      <c r="F253" s="241" t="s">
        <v>495</v>
      </c>
      <c r="G253" s="238"/>
      <c r="H253" s="240" t="s">
        <v>19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324</v>
      </c>
      <c r="AU253" s="247" t="s">
        <v>82</v>
      </c>
      <c r="AV253" s="13" t="s">
        <v>80</v>
      </c>
      <c r="AW253" s="13" t="s">
        <v>35</v>
      </c>
      <c r="AX253" s="13" t="s">
        <v>73</v>
      </c>
      <c r="AY253" s="247" t="s">
        <v>120</v>
      </c>
    </row>
    <row r="254" s="14" customFormat="1">
      <c r="A254" s="14"/>
      <c r="B254" s="248"/>
      <c r="C254" s="249"/>
      <c r="D254" s="239" t="s">
        <v>324</v>
      </c>
      <c r="E254" s="250" t="s">
        <v>19</v>
      </c>
      <c r="F254" s="251" t="s">
        <v>496</v>
      </c>
      <c r="G254" s="249"/>
      <c r="H254" s="252">
        <v>3.8399999999999999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8" t="s">
        <v>324</v>
      </c>
      <c r="AU254" s="258" t="s">
        <v>82</v>
      </c>
      <c r="AV254" s="14" t="s">
        <v>82</v>
      </c>
      <c r="AW254" s="14" t="s">
        <v>35</v>
      </c>
      <c r="AX254" s="14" t="s">
        <v>73</v>
      </c>
      <c r="AY254" s="258" t="s">
        <v>120</v>
      </c>
    </row>
    <row r="255" s="13" customFormat="1">
      <c r="A255" s="13"/>
      <c r="B255" s="237"/>
      <c r="C255" s="238"/>
      <c r="D255" s="239" t="s">
        <v>324</v>
      </c>
      <c r="E255" s="240" t="s">
        <v>19</v>
      </c>
      <c r="F255" s="241" t="s">
        <v>497</v>
      </c>
      <c r="G255" s="238"/>
      <c r="H255" s="240" t="s">
        <v>19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324</v>
      </c>
      <c r="AU255" s="247" t="s">
        <v>82</v>
      </c>
      <c r="AV255" s="13" t="s">
        <v>80</v>
      </c>
      <c r="AW255" s="13" t="s">
        <v>35</v>
      </c>
      <c r="AX255" s="13" t="s">
        <v>73</v>
      </c>
      <c r="AY255" s="247" t="s">
        <v>120</v>
      </c>
    </row>
    <row r="256" s="14" customFormat="1">
      <c r="A256" s="14"/>
      <c r="B256" s="248"/>
      <c r="C256" s="249"/>
      <c r="D256" s="239" t="s">
        <v>324</v>
      </c>
      <c r="E256" s="250" t="s">
        <v>19</v>
      </c>
      <c r="F256" s="251" t="s">
        <v>498</v>
      </c>
      <c r="G256" s="249"/>
      <c r="H256" s="252">
        <v>6.7599999999999998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324</v>
      </c>
      <c r="AU256" s="258" t="s">
        <v>82</v>
      </c>
      <c r="AV256" s="14" t="s">
        <v>82</v>
      </c>
      <c r="AW256" s="14" t="s">
        <v>35</v>
      </c>
      <c r="AX256" s="14" t="s">
        <v>73</v>
      </c>
      <c r="AY256" s="258" t="s">
        <v>120</v>
      </c>
    </row>
    <row r="257" s="13" customFormat="1">
      <c r="A257" s="13"/>
      <c r="B257" s="237"/>
      <c r="C257" s="238"/>
      <c r="D257" s="239" t="s">
        <v>324</v>
      </c>
      <c r="E257" s="240" t="s">
        <v>19</v>
      </c>
      <c r="F257" s="241" t="s">
        <v>499</v>
      </c>
      <c r="G257" s="238"/>
      <c r="H257" s="240" t="s">
        <v>19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324</v>
      </c>
      <c r="AU257" s="247" t="s">
        <v>82</v>
      </c>
      <c r="AV257" s="13" t="s">
        <v>80</v>
      </c>
      <c r="AW257" s="13" t="s">
        <v>35</v>
      </c>
      <c r="AX257" s="13" t="s">
        <v>73</v>
      </c>
      <c r="AY257" s="247" t="s">
        <v>120</v>
      </c>
    </row>
    <row r="258" s="13" customFormat="1">
      <c r="A258" s="13"/>
      <c r="B258" s="237"/>
      <c r="C258" s="238"/>
      <c r="D258" s="239" t="s">
        <v>324</v>
      </c>
      <c r="E258" s="240" t="s">
        <v>19</v>
      </c>
      <c r="F258" s="241" t="s">
        <v>500</v>
      </c>
      <c r="G258" s="238"/>
      <c r="H258" s="240" t="s">
        <v>19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324</v>
      </c>
      <c r="AU258" s="247" t="s">
        <v>82</v>
      </c>
      <c r="AV258" s="13" t="s">
        <v>80</v>
      </c>
      <c r="AW258" s="13" t="s">
        <v>35</v>
      </c>
      <c r="AX258" s="13" t="s">
        <v>73</v>
      </c>
      <c r="AY258" s="247" t="s">
        <v>120</v>
      </c>
    </row>
    <row r="259" s="14" customFormat="1">
      <c r="A259" s="14"/>
      <c r="B259" s="248"/>
      <c r="C259" s="249"/>
      <c r="D259" s="239" t="s">
        <v>324</v>
      </c>
      <c r="E259" s="250" t="s">
        <v>19</v>
      </c>
      <c r="F259" s="251" t="s">
        <v>501</v>
      </c>
      <c r="G259" s="249"/>
      <c r="H259" s="252">
        <v>14.4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8" t="s">
        <v>324</v>
      </c>
      <c r="AU259" s="258" t="s">
        <v>82</v>
      </c>
      <c r="AV259" s="14" t="s">
        <v>82</v>
      </c>
      <c r="AW259" s="14" t="s">
        <v>35</v>
      </c>
      <c r="AX259" s="14" t="s">
        <v>73</v>
      </c>
      <c r="AY259" s="258" t="s">
        <v>120</v>
      </c>
    </row>
    <row r="260" s="13" customFormat="1">
      <c r="A260" s="13"/>
      <c r="B260" s="237"/>
      <c r="C260" s="238"/>
      <c r="D260" s="239" t="s">
        <v>324</v>
      </c>
      <c r="E260" s="240" t="s">
        <v>19</v>
      </c>
      <c r="F260" s="241" t="s">
        <v>502</v>
      </c>
      <c r="G260" s="238"/>
      <c r="H260" s="240" t="s">
        <v>19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324</v>
      </c>
      <c r="AU260" s="247" t="s">
        <v>82</v>
      </c>
      <c r="AV260" s="13" t="s">
        <v>80</v>
      </c>
      <c r="AW260" s="13" t="s">
        <v>35</v>
      </c>
      <c r="AX260" s="13" t="s">
        <v>73</v>
      </c>
      <c r="AY260" s="247" t="s">
        <v>120</v>
      </c>
    </row>
    <row r="261" s="14" customFormat="1">
      <c r="A261" s="14"/>
      <c r="B261" s="248"/>
      <c r="C261" s="249"/>
      <c r="D261" s="239" t="s">
        <v>324</v>
      </c>
      <c r="E261" s="250" t="s">
        <v>19</v>
      </c>
      <c r="F261" s="251" t="s">
        <v>503</v>
      </c>
      <c r="G261" s="249"/>
      <c r="H261" s="252">
        <v>10.32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8" t="s">
        <v>324</v>
      </c>
      <c r="AU261" s="258" t="s">
        <v>82</v>
      </c>
      <c r="AV261" s="14" t="s">
        <v>82</v>
      </c>
      <c r="AW261" s="14" t="s">
        <v>35</v>
      </c>
      <c r="AX261" s="14" t="s">
        <v>73</v>
      </c>
      <c r="AY261" s="258" t="s">
        <v>120</v>
      </c>
    </row>
    <row r="262" s="15" customFormat="1">
      <c r="A262" s="15"/>
      <c r="B262" s="259"/>
      <c r="C262" s="260"/>
      <c r="D262" s="239" t="s">
        <v>324</v>
      </c>
      <c r="E262" s="261" t="s">
        <v>19</v>
      </c>
      <c r="F262" s="262" t="s">
        <v>470</v>
      </c>
      <c r="G262" s="260"/>
      <c r="H262" s="263">
        <v>35.32</v>
      </c>
      <c r="I262" s="264"/>
      <c r="J262" s="260"/>
      <c r="K262" s="260"/>
      <c r="L262" s="265"/>
      <c r="M262" s="266"/>
      <c r="N262" s="267"/>
      <c r="O262" s="267"/>
      <c r="P262" s="267"/>
      <c r="Q262" s="267"/>
      <c r="R262" s="267"/>
      <c r="S262" s="267"/>
      <c r="T262" s="26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9" t="s">
        <v>324</v>
      </c>
      <c r="AU262" s="269" t="s">
        <v>82</v>
      </c>
      <c r="AV262" s="15" t="s">
        <v>127</v>
      </c>
      <c r="AW262" s="15" t="s">
        <v>35</v>
      </c>
      <c r="AX262" s="15" t="s">
        <v>80</v>
      </c>
      <c r="AY262" s="269" t="s">
        <v>120</v>
      </c>
    </row>
    <row r="263" s="2" customFormat="1" ht="24.15" customHeight="1">
      <c r="A263" s="39"/>
      <c r="B263" s="40"/>
      <c r="C263" s="205" t="s">
        <v>174</v>
      </c>
      <c r="D263" s="205" t="s">
        <v>122</v>
      </c>
      <c r="E263" s="206" t="s">
        <v>504</v>
      </c>
      <c r="F263" s="207" t="s">
        <v>505</v>
      </c>
      <c r="G263" s="208" t="s">
        <v>177</v>
      </c>
      <c r="H263" s="209">
        <v>338.08199999999999</v>
      </c>
      <c r="I263" s="210"/>
      <c r="J263" s="211">
        <f>ROUND(I263*H263,2)</f>
        <v>0</v>
      </c>
      <c r="K263" s="207" t="s">
        <v>186</v>
      </c>
      <c r="L263" s="45"/>
      <c r="M263" s="212" t="s">
        <v>19</v>
      </c>
      <c r="N263" s="213" t="s">
        <v>44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127</v>
      </c>
      <c r="AT263" s="216" t="s">
        <v>122</v>
      </c>
      <c r="AU263" s="216" t="s">
        <v>82</v>
      </c>
      <c r="AY263" s="18" t="s">
        <v>120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127</v>
      </c>
      <c r="BM263" s="216" t="s">
        <v>506</v>
      </c>
    </row>
    <row r="264" s="2" customFormat="1">
      <c r="A264" s="39"/>
      <c r="B264" s="40"/>
      <c r="C264" s="41"/>
      <c r="D264" s="218" t="s">
        <v>129</v>
      </c>
      <c r="E264" s="41"/>
      <c r="F264" s="219" t="s">
        <v>507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129</v>
      </c>
      <c r="AU264" s="18" t="s">
        <v>82</v>
      </c>
    </row>
    <row r="265" s="13" customFormat="1">
      <c r="A265" s="13"/>
      <c r="B265" s="237"/>
      <c r="C265" s="238"/>
      <c r="D265" s="239" t="s">
        <v>324</v>
      </c>
      <c r="E265" s="240" t="s">
        <v>19</v>
      </c>
      <c r="F265" s="241" t="s">
        <v>508</v>
      </c>
      <c r="G265" s="238"/>
      <c r="H265" s="240" t="s">
        <v>19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324</v>
      </c>
      <c r="AU265" s="247" t="s">
        <v>82</v>
      </c>
      <c r="AV265" s="13" t="s">
        <v>80</v>
      </c>
      <c r="AW265" s="13" t="s">
        <v>35</v>
      </c>
      <c r="AX265" s="13" t="s">
        <v>73</v>
      </c>
      <c r="AY265" s="247" t="s">
        <v>120</v>
      </c>
    </row>
    <row r="266" s="13" customFormat="1">
      <c r="A266" s="13"/>
      <c r="B266" s="237"/>
      <c r="C266" s="238"/>
      <c r="D266" s="239" t="s">
        <v>324</v>
      </c>
      <c r="E266" s="240" t="s">
        <v>19</v>
      </c>
      <c r="F266" s="241" t="s">
        <v>509</v>
      </c>
      <c r="G266" s="238"/>
      <c r="H266" s="240" t="s">
        <v>19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324</v>
      </c>
      <c r="AU266" s="247" t="s">
        <v>82</v>
      </c>
      <c r="AV266" s="13" t="s">
        <v>80</v>
      </c>
      <c r="AW266" s="13" t="s">
        <v>35</v>
      </c>
      <c r="AX266" s="13" t="s">
        <v>73</v>
      </c>
      <c r="AY266" s="247" t="s">
        <v>120</v>
      </c>
    </row>
    <row r="267" s="14" customFormat="1">
      <c r="A267" s="14"/>
      <c r="B267" s="248"/>
      <c r="C267" s="249"/>
      <c r="D267" s="239" t="s">
        <v>324</v>
      </c>
      <c r="E267" s="250" t="s">
        <v>19</v>
      </c>
      <c r="F267" s="251" t="s">
        <v>510</v>
      </c>
      <c r="G267" s="249"/>
      <c r="H267" s="252">
        <v>152.09999999999999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8" t="s">
        <v>324</v>
      </c>
      <c r="AU267" s="258" t="s">
        <v>82</v>
      </c>
      <c r="AV267" s="14" t="s">
        <v>82</v>
      </c>
      <c r="AW267" s="14" t="s">
        <v>35</v>
      </c>
      <c r="AX267" s="14" t="s">
        <v>73</v>
      </c>
      <c r="AY267" s="258" t="s">
        <v>120</v>
      </c>
    </row>
    <row r="268" s="13" customFormat="1">
      <c r="A268" s="13"/>
      <c r="B268" s="237"/>
      <c r="C268" s="238"/>
      <c r="D268" s="239" t="s">
        <v>324</v>
      </c>
      <c r="E268" s="240" t="s">
        <v>19</v>
      </c>
      <c r="F268" s="241" t="s">
        <v>511</v>
      </c>
      <c r="G268" s="238"/>
      <c r="H268" s="240" t="s">
        <v>19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324</v>
      </c>
      <c r="AU268" s="247" t="s">
        <v>82</v>
      </c>
      <c r="AV268" s="13" t="s">
        <v>80</v>
      </c>
      <c r="AW268" s="13" t="s">
        <v>35</v>
      </c>
      <c r="AX268" s="13" t="s">
        <v>73</v>
      </c>
      <c r="AY268" s="247" t="s">
        <v>120</v>
      </c>
    </row>
    <row r="269" s="13" customFormat="1">
      <c r="A269" s="13"/>
      <c r="B269" s="237"/>
      <c r="C269" s="238"/>
      <c r="D269" s="239" t="s">
        <v>324</v>
      </c>
      <c r="E269" s="240" t="s">
        <v>19</v>
      </c>
      <c r="F269" s="241" t="s">
        <v>512</v>
      </c>
      <c r="G269" s="238"/>
      <c r="H269" s="240" t="s">
        <v>19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324</v>
      </c>
      <c r="AU269" s="247" t="s">
        <v>82</v>
      </c>
      <c r="AV269" s="13" t="s">
        <v>80</v>
      </c>
      <c r="AW269" s="13" t="s">
        <v>35</v>
      </c>
      <c r="AX269" s="13" t="s">
        <v>73</v>
      </c>
      <c r="AY269" s="247" t="s">
        <v>120</v>
      </c>
    </row>
    <row r="270" s="14" customFormat="1">
      <c r="A270" s="14"/>
      <c r="B270" s="248"/>
      <c r="C270" s="249"/>
      <c r="D270" s="239" t="s">
        <v>324</v>
      </c>
      <c r="E270" s="250" t="s">
        <v>19</v>
      </c>
      <c r="F270" s="251" t="s">
        <v>513</v>
      </c>
      <c r="G270" s="249"/>
      <c r="H270" s="252">
        <v>185.982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324</v>
      </c>
      <c r="AU270" s="258" t="s">
        <v>82</v>
      </c>
      <c r="AV270" s="14" t="s">
        <v>82</v>
      </c>
      <c r="AW270" s="14" t="s">
        <v>35</v>
      </c>
      <c r="AX270" s="14" t="s">
        <v>73</v>
      </c>
      <c r="AY270" s="258" t="s">
        <v>120</v>
      </c>
    </row>
    <row r="271" s="15" customFormat="1">
      <c r="A271" s="15"/>
      <c r="B271" s="259"/>
      <c r="C271" s="260"/>
      <c r="D271" s="239" t="s">
        <v>324</v>
      </c>
      <c r="E271" s="261" t="s">
        <v>19</v>
      </c>
      <c r="F271" s="262" t="s">
        <v>470</v>
      </c>
      <c r="G271" s="260"/>
      <c r="H271" s="263">
        <v>338.08199999999999</v>
      </c>
      <c r="I271" s="264"/>
      <c r="J271" s="260"/>
      <c r="K271" s="260"/>
      <c r="L271" s="265"/>
      <c r="M271" s="266"/>
      <c r="N271" s="267"/>
      <c r="O271" s="267"/>
      <c r="P271" s="267"/>
      <c r="Q271" s="267"/>
      <c r="R271" s="267"/>
      <c r="S271" s="267"/>
      <c r="T271" s="26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9" t="s">
        <v>324</v>
      </c>
      <c r="AU271" s="269" t="s">
        <v>82</v>
      </c>
      <c r="AV271" s="15" t="s">
        <v>127</v>
      </c>
      <c r="AW271" s="15" t="s">
        <v>35</v>
      </c>
      <c r="AX271" s="15" t="s">
        <v>80</v>
      </c>
      <c r="AY271" s="269" t="s">
        <v>120</v>
      </c>
    </row>
    <row r="272" s="2" customFormat="1" ht="21.75" customHeight="1">
      <c r="A272" s="39"/>
      <c r="B272" s="40"/>
      <c r="C272" s="205" t="s">
        <v>182</v>
      </c>
      <c r="D272" s="205" t="s">
        <v>122</v>
      </c>
      <c r="E272" s="206" t="s">
        <v>514</v>
      </c>
      <c r="F272" s="207" t="s">
        <v>515</v>
      </c>
      <c r="G272" s="208" t="s">
        <v>155</v>
      </c>
      <c r="H272" s="209">
        <v>232.59999999999999</v>
      </c>
      <c r="I272" s="210"/>
      <c r="J272" s="211">
        <f>ROUND(I272*H272,2)</f>
        <v>0</v>
      </c>
      <c r="K272" s="207" t="s">
        <v>186</v>
      </c>
      <c r="L272" s="45"/>
      <c r="M272" s="212" t="s">
        <v>19</v>
      </c>
      <c r="N272" s="213" t="s">
        <v>44</v>
      </c>
      <c r="O272" s="85"/>
      <c r="P272" s="214">
        <f>O272*H272</f>
        <v>0</v>
      </c>
      <c r="Q272" s="214">
        <v>0.00084000000000000003</v>
      </c>
      <c r="R272" s="214">
        <f>Q272*H272</f>
        <v>0.195384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127</v>
      </c>
      <c r="AT272" s="216" t="s">
        <v>122</v>
      </c>
      <c r="AU272" s="216" t="s">
        <v>82</v>
      </c>
      <c r="AY272" s="18" t="s">
        <v>120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127</v>
      </c>
      <c r="BM272" s="216" t="s">
        <v>516</v>
      </c>
    </row>
    <row r="273" s="2" customFormat="1">
      <c r="A273" s="39"/>
      <c r="B273" s="40"/>
      <c r="C273" s="41"/>
      <c r="D273" s="218" t="s">
        <v>129</v>
      </c>
      <c r="E273" s="41"/>
      <c r="F273" s="219" t="s">
        <v>517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129</v>
      </c>
      <c r="AU273" s="18" t="s">
        <v>82</v>
      </c>
    </row>
    <row r="274" s="13" customFormat="1">
      <c r="A274" s="13"/>
      <c r="B274" s="237"/>
      <c r="C274" s="238"/>
      <c r="D274" s="239" t="s">
        <v>324</v>
      </c>
      <c r="E274" s="240" t="s">
        <v>19</v>
      </c>
      <c r="F274" s="241" t="s">
        <v>518</v>
      </c>
      <c r="G274" s="238"/>
      <c r="H274" s="240" t="s">
        <v>19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324</v>
      </c>
      <c r="AU274" s="247" t="s">
        <v>82</v>
      </c>
      <c r="AV274" s="13" t="s">
        <v>80</v>
      </c>
      <c r="AW274" s="13" t="s">
        <v>35</v>
      </c>
      <c r="AX274" s="13" t="s">
        <v>73</v>
      </c>
      <c r="AY274" s="247" t="s">
        <v>120</v>
      </c>
    </row>
    <row r="275" s="13" customFormat="1">
      <c r="A275" s="13"/>
      <c r="B275" s="237"/>
      <c r="C275" s="238"/>
      <c r="D275" s="239" t="s">
        <v>324</v>
      </c>
      <c r="E275" s="240" t="s">
        <v>19</v>
      </c>
      <c r="F275" s="241" t="s">
        <v>519</v>
      </c>
      <c r="G275" s="238"/>
      <c r="H275" s="240" t="s">
        <v>19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324</v>
      </c>
      <c r="AU275" s="247" t="s">
        <v>82</v>
      </c>
      <c r="AV275" s="13" t="s">
        <v>80</v>
      </c>
      <c r="AW275" s="13" t="s">
        <v>35</v>
      </c>
      <c r="AX275" s="13" t="s">
        <v>73</v>
      </c>
      <c r="AY275" s="247" t="s">
        <v>120</v>
      </c>
    </row>
    <row r="276" s="13" customFormat="1">
      <c r="A276" s="13"/>
      <c r="B276" s="237"/>
      <c r="C276" s="238"/>
      <c r="D276" s="239" t="s">
        <v>324</v>
      </c>
      <c r="E276" s="240" t="s">
        <v>19</v>
      </c>
      <c r="F276" s="241" t="s">
        <v>520</v>
      </c>
      <c r="G276" s="238"/>
      <c r="H276" s="240" t="s">
        <v>19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324</v>
      </c>
      <c r="AU276" s="247" t="s">
        <v>82</v>
      </c>
      <c r="AV276" s="13" t="s">
        <v>80</v>
      </c>
      <c r="AW276" s="13" t="s">
        <v>35</v>
      </c>
      <c r="AX276" s="13" t="s">
        <v>73</v>
      </c>
      <c r="AY276" s="247" t="s">
        <v>120</v>
      </c>
    </row>
    <row r="277" s="13" customFormat="1">
      <c r="A277" s="13"/>
      <c r="B277" s="237"/>
      <c r="C277" s="238"/>
      <c r="D277" s="239" t="s">
        <v>324</v>
      </c>
      <c r="E277" s="240" t="s">
        <v>19</v>
      </c>
      <c r="F277" s="241" t="s">
        <v>521</v>
      </c>
      <c r="G277" s="238"/>
      <c r="H277" s="240" t="s">
        <v>19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324</v>
      </c>
      <c r="AU277" s="247" t="s">
        <v>82</v>
      </c>
      <c r="AV277" s="13" t="s">
        <v>80</v>
      </c>
      <c r="AW277" s="13" t="s">
        <v>35</v>
      </c>
      <c r="AX277" s="13" t="s">
        <v>73</v>
      </c>
      <c r="AY277" s="247" t="s">
        <v>120</v>
      </c>
    </row>
    <row r="278" s="14" customFormat="1">
      <c r="A278" s="14"/>
      <c r="B278" s="248"/>
      <c r="C278" s="249"/>
      <c r="D278" s="239" t="s">
        <v>324</v>
      </c>
      <c r="E278" s="250" t="s">
        <v>19</v>
      </c>
      <c r="F278" s="251" t="s">
        <v>522</v>
      </c>
      <c r="G278" s="249"/>
      <c r="H278" s="252">
        <v>232.59999999999999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8" t="s">
        <v>324</v>
      </c>
      <c r="AU278" s="258" t="s">
        <v>82</v>
      </c>
      <c r="AV278" s="14" t="s">
        <v>82</v>
      </c>
      <c r="AW278" s="14" t="s">
        <v>35</v>
      </c>
      <c r="AX278" s="14" t="s">
        <v>80</v>
      </c>
      <c r="AY278" s="258" t="s">
        <v>120</v>
      </c>
    </row>
    <row r="279" s="2" customFormat="1" ht="24.15" customHeight="1">
      <c r="A279" s="39"/>
      <c r="B279" s="40"/>
      <c r="C279" s="205" t="s">
        <v>523</v>
      </c>
      <c r="D279" s="205" t="s">
        <v>122</v>
      </c>
      <c r="E279" s="206" t="s">
        <v>524</v>
      </c>
      <c r="F279" s="207" t="s">
        <v>525</v>
      </c>
      <c r="G279" s="208" t="s">
        <v>134</v>
      </c>
      <c r="H279" s="209">
        <v>21</v>
      </c>
      <c r="I279" s="210"/>
      <c r="J279" s="211">
        <f>ROUND(I279*H279,2)</f>
        <v>0</v>
      </c>
      <c r="K279" s="207" t="s">
        <v>186</v>
      </c>
      <c r="L279" s="45"/>
      <c r="M279" s="212" t="s">
        <v>19</v>
      </c>
      <c r="N279" s="213" t="s">
        <v>44</v>
      </c>
      <c r="O279" s="85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127</v>
      </c>
      <c r="AT279" s="216" t="s">
        <v>122</v>
      </c>
      <c r="AU279" s="216" t="s">
        <v>82</v>
      </c>
      <c r="AY279" s="18" t="s">
        <v>120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80</v>
      </c>
      <c r="BK279" s="217">
        <f>ROUND(I279*H279,2)</f>
        <v>0</v>
      </c>
      <c r="BL279" s="18" t="s">
        <v>127</v>
      </c>
      <c r="BM279" s="216" t="s">
        <v>526</v>
      </c>
    </row>
    <row r="280" s="2" customFormat="1">
      <c r="A280" s="39"/>
      <c r="B280" s="40"/>
      <c r="C280" s="41"/>
      <c r="D280" s="218" t="s">
        <v>129</v>
      </c>
      <c r="E280" s="41"/>
      <c r="F280" s="219" t="s">
        <v>527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129</v>
      </c>
      <c r="AU280" s="18" t="s">
        <v>82</v>
      </c>
    </row>
    <row r="281" s="13" customFormat="1">
      <c r="A281" s="13"/>
      <c r="B281" s="237"/>
      <c r="C281" s="238"/>
      <c r="D281" s="239" t="s">
        <v>324</v>
      </c>
      <c r="E281" s="240" t="s">
        <v>19</v>
      </c>
      <c r="F281" s="241" t="s">
        <v>528</v>
      </c>
      <c r="G281" s="238"/>
      <c r="H281" s="240" t="s">
        <v>19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324</v>
      </c>
      <c r="AU281" s="247" t="s">
        <v>82</v>
      </c>
      <c r="AV281" s="13" t="s">
        <v>80</v>
      </c>
      <c r="AW281" s="13" t="s">
        <v>35</v>
      </c>
      <c r="AX281" s="13" t="s">
        <v>73</v>
      </c>
      <c r="AY281" s="247" t="s">
        <v>120</v>
      </c>
    </row>
    <row r="282" s="14" customFormat="1">
      <c r="A282" s="14"/>
      <c r="B282" s="248"/>
      <c r="C282" s="249"/>
      <c r="D282" s="239" t="s">
        <v>324</v>
      </c>
      <c r="E282" s="250" t="s">
        <v>19</v>
      </c>
      <c r="F282" s="251" t="s">
        <v>7</v>
      </c>
      <c r="G282" s="249"/>
      <c r="H282" s="252">
        <v>21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8" t="s">
        <v>324</v>
      </c>
      <c r="AU282" s="258" t="s">
        <v>82</v>
      </c>
      <c r="AV282" s="14" t="s">
        <v>82</v>
      </c>
      <c r="AW282" s="14" t="s">
        <v>35</v>
      </c>
      <c r="AX282" s="14" t="s">
        <v>80</v>
      </c>
      <c r="AY282" s="258" t="s">
        <v>120</v>
      </c>
    </row>
    <row r="283" s="2" customFormat="1" ht="24.15" customHeight="1">
      <c r="A283" s="39"/>
      <c r="B283" s="40"/>
      <c r="C283" s="205" t="s">
        <v>529</v>
      </c>
      <c r="D283" s="205" t="s">
        <v>122</v>
      </c>
      <c r="E283" s="206" t="s">
        <v>530</v>
      </c>
      <c r="F283" s="207" t="s">
        <v>531</v>
      </c>
      <c r="G283" s="208" t="s">
        <v>134</v>
      </c>
      <c r="H283" s="209">
        <v>4</v>
      </c>
      <c r="I283" s="210"/>
      <c r="J283" s="211">
        <f>ROUND(I283*H283,2)</f>
        <v>0</v>
      </c>
      <c r="K283" s="207" t="s">
        <v>186</v>
      </c>
      <c r="L283" s="45"/>
      <c r="M283" s="212" t="s">
        <v>19</v>
      </c>
      <c r="N283" s="213" t="s">
        <v>44</v>
      </c>
      <c r="O283" s="85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127</v>
      </c>
      <c r="AT283" s="216" t="s">
        <v>122</v>
      </c>
      <c r="AU283" s="216" t="s">
        <v>82</v>
      </c>
      <c r="AY283" s="18" t="s">
        <v>120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80</v>
      </c>
      <c r="BK283" s="217">
        <f>ROUND(I283*H283,2)</f>
        <v>0</v>
      </c>
      <c r="BL283" s="18" t="s">
        <v>127</v>
      </c>
      <c r="BM283" s="216" t="s">
        <v>532</v>
      </c>
    </row>
    <row r="284" s="2" customFormat="1">
      <c r="A284" s="39"/>
      <c r="B284" s="40"/>
      <c r="C284" s="41"/>
      <c r="D284" s="218" t="s">
        <v>129</v>
      </c>
      <c r="E284" s="41"/>
      <c r="F284" s="219" t="s">
        <v>533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129</v>
      </c>
      <c r="AU284" s="18" t="s">
        <v>82</v>
      </c>
    </row>
    <row r="285" s="13" customFormat="1">
      <c r="A285" s="13"/>
      <c r="B285" s="237"/>
      <c r="C285" s="238"/>
      <c r="D285" s="239" t="s">
        <v>324</v>
      </c>
      <c r="E285" s="240" t="s">
        <v>19</v>
      </c>
      <c r="F285" s="241" t="s">
        <v>528</v>
      </c>
      <c r="G285" s="238"/>
      <c r="H285" s="240" t="s">
        <v>19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324</v>
      </c>
      <c r="AU285" s="247" t="s">
        <v>82</v>
      </c>
      <c r="AV285" s="13" t="s">
        <v>80</v>
      </c>
      <c r="AW285" s="13" t="s">
        <v>35</v>
      </c>
      <c r="AX285" s="13" t="s">
        <v>73</v>
      </c>
      <c r="AY285" s="247" t="s">
        <v>120</v>
      </c>
    </row>
    <row r="286" s="14" customFormat="1">
      <c r="A286" s="14"/>
      <c r="B286" s="248"/>
      <c r="C286" s="249"/>
      <c r="D286" s="239" t="s">
        <v>324</v>
      </c>
      <c r="E286" s="250" t="s">
        <v>19</v>
      </c>
      <c r="F286" s="251" t="s">
        <v>127</v>
      </c>
      <c r="G286" s="249"/>
      <c r="H286" s="252">
        <v>4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8" t="s">
        <v>324</v>
      </c>
      <c r="AU286" s="258" t="s">
        <v>82</v>
      </c>
      <c r="AV286" s="14" t="s">
        <v>82</v>
      </c>
      <c r="AW286" s="14" t="s">
        <v>35</v>
      </c>
      <c r="AX286" s="14" t="s">
        <v>80</v>
      </c>
      <c r="AY286" s="258" t="s">
        <v>120</v>
      </c>
    </row>
    <row r="287" s="2" customFormat="1" ht="24.15" customHeight="1">
      <c r="A287" s="39"/>
      <c r="B287" s="40"/>
      <c r="C287" s="205" t="s">
        <v>534</v>
      </c>
      <c r="D287" s="205" t="s">
        <v>122</v>
      </c>
      <c r="E287" s="206" t="s">
        <v>535</v>
      </c>
      <c r="F287" s="207" t="s">
        <v>536</v>
      </c>
      <c r="G287" s="208" t="s">
        <v>134</v>
      </c>
      <c r="H287" s="209">
        <v>7</v>
      </c>
      <c r="I287" s="210"/>
      <c r="J287" s="211">
        <f>ROUND(I287*H287,2)</f>
        <v>0</v>
      </c>
      <c r="K287" s="207" t="s">
        <v>186</v>
      </c>
      <c r="L287" s="45"/>
      <c r="M287" s="212" t="s">
        <v>19</v>
      </c>
      <c r="N287" s="213" t="s">
        <v>44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127</v>
      </c>
      <c r="AT287" s="216" t="s">
        <v>122</v>
      </c>
      <c r="AU287" s="216" t="s">
        <v>82</v>
      </c>
      <c r="AY287" s="18" t="s">
        <v>120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80</v>
      </c>
      <c r="BK287" s="217">
        <f>ROUND(I287*H287,2)</f>
        <v>0</v>
      </c>
      <c r="BL287" s="18" t="s">
        <v>127</v>
      </c>
      <c r="BM287" s="216" t="s">
        <v>537</v>
      </c>
    </row>
    <row r="288" s="2" customFormat="1">
      <c r="A288" s="39"/>
      <c r="B288" s="40"/>
      <c r="C288" s="41"/>
      <c r="D288" s="218" t="s">
        <v>129</v>
      </c>
      <c r="E288" s="41"/>
      <c r="F288" s="219" t="s">
        <v>538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129</v>
      </c>
      <c r="AU288" s="18" t="s">
        <v>82</v>
      </c>
    </row>
    <row r="289" s="13" customFormat="1">
      <c r="A289" s="13"/>
      <c r="B289" s="237"/>
      <c r="C289" s="238"/>
      <c r="D289" s="239" t="s">
        <v>324</v>
      </c>
      <c r="E289" s="240" t="s">
        <v>19</v>
      </c>
      <c r="F289" s="241" t="s">
        <v>528</v>
      </c>
      <c r="G289" s="238"/>
      <c r="H289" s="240" t="s">
        <v>19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324</v>
      </c>
      <c r="AU289" s="247" t="s">
        <v>82</v>
      </c>
      <c r="AV289" s="13" t="s">
        <v>80</v>
      </c>
      <c r="AW289" s="13" t="s">
        <v>35</v>
      </c>
      <c r="AX289" s="13" t="s">
        <v>73</v>
      </c>
      <c r="AY289" s="247" t="s">
        <v>120</v>
      </c>
    </row>
    <row r="290" s="14" customFormat="1">
      <c r="A290" s="14"/>
      <c r="B290" s="248"/>
      <c r="C290" s="249"/>
      <c r="D290" s="239" t="s">
        <v>324</v>
      </c>
      <c r="E290" s="250" t="s">
        <v>19</v>
      </c>
      <c r="F290" s="251" t="s">
        <v>131</v>
      </c>
      <c r="G290" s="249"/>
      <c r="H290" s="252">
        <v>7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324</v>
      </c>
      <c r="AU290" s="258" t="s">
        <v>82</v>
      </c>
      <c r="AV290" s="14" t="s">
        <v>82</v>
      </c>
      <c r="AW290" s="14" t="s">
        <v>35</v>
      </c>
      <c r="AX290" s="14" t="s">
        <v>80</v>
      </c>
      <c r="AY290" s="258" t="s">
        <v>120</v>
      </c>
    </row>
    <row r="291" s="2" customFormat="1" ht="24.15" customHeight="1">
      <c r="A291" s="39"/>
      <c r="B291" s="40"/>
      <c r="C291" s="205" t="s">
        <v>539</v>
      </c>
      <c r="D291" s="205" t="s">
        <v>122</v>
      </c>
      <c r="E291" s="206" t="s">
        <v>540</v>
      </c>
      <c r="F291" s="207" t="s">
        <v>541</v>
      </c>
      <c r="G291" s="208" t="s">
        <v>134</v>
      </c>
      <c r="H291" s="209">
        <v>1</v>
      </c>
      <c r="I291" s="210"/>
      <c r="J291" s="211">
        <f>ROUND(I291*H291,2)</f>
        <v>0</v>
      </c>
      <c r="K291" s="207" t="s">
        <v>186</v>
      </c>
      <c r="L291" s="45"/>
      <c r="M291" s="212" t="s">
        <v>19</v>
      </c>
      <c r="N291" s="213" t="s">
        <v>44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127</v>
      </c>
      <c r="AT291" s="216" t="s">
        <v>122</v>
      </c>
      <c r="AU291" s="216" t="s">
        <v>82</v>
      </c>
      <c r="AY291" s="18" t="s">
        <v>120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80</v>
      </c>
      <c r="BK291" s="217">
        <f>ROUND(I291*H291,2)</f>
        <v>0</v>
      </c>
      <c r="BL291" s="18" t="s">
        <v>127</v>
      </c>
      <c r="BM291" s="216" t="s">
        <v>542</v>
      </c>
    </row>
    <row r="292" s="2" customFormat="1">
      <c r="A292" s="39"/>
      <c r="B292" s="40"/>
      <c r="C292" s="41"/>
      <c r="D292" s="218" t="s">
        <v>129</v>
      </c>
      <c r="E292" s="41"/>
      <c r="F292" s="219" t="s">
        <v>543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129</v>
      </c>
      <c r="AU292" s="18" t="s">
        <v>82</v>
      </c>
    </row>
    <row r="293" s="13" customFormat="1">
      <c r="A293" s="13"/>
      <c r="B293" s="237"/>
      <c r="C293" s="238"/>
      <c r="D293" s="239" t="s">
        <v>324</v>
      </c>
      <c r="E293" s="240" t="s">
        <v>19</v>
      </c>
      <c r="F293" s="241" t="s">
        <v>528</v>
      </c>
      <c r="G293" s="238"/>
      <c r="H293" s="240" t="s">
        <v>19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324</v>
      </c>
      <c r="AU293" s="247" t="s">
        <v>82</v>
      </c>
      <c r="AV293" s="13" t="s">
        <v>80</v>
      </c>
      <c r="AW293" s="13" t="s">
        <v>35</v>
      </c>
      <c r="AX293" s="13" t="s">
        <v>73</v>
      </c>
      <c r="AY293" s="247" t="s">
        <v>120</v>
      </c>
    </row>
    <row r="294" s="14" customFormat="1">
      <c r="A294" s="14"/>
      <c r="B294" s="248"/>
      <c r="C294" s="249"/>
      <c r="D294" s="239" t="s">
        <v>324</v>
      </c>
      <c r="E294" s="250" t="s">
        <v>19</v>
      </c>
      <c r="F294" s="251" t="s">
        <v>80</v>
      </c>
      <c r="G294" s="249"/>
      <c r="H294" s="252">
        <v>1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8" t="s">
        <v>324</v>
      </c>
      <c r="AU294" s="258" t="s">
        <v>82</v>
      </c>
      <c r="AV294" s="14" t="s">
        <v>82</v>
      </c>
      <c r="AW294" s="14" t="s">
        <v>35</v>
      </c>
      <c r="AX294" s="14" t="s">
        <v>80</v>
      </c>
      <c r="AY294" s="258" t="s">
        <v>120</v>
      </c>
    </row>
    <row r="295" s="2" customFormat="1" ht="37.8" customHeight="1">
      <c r="A295" s="39"/>
      <c r="B295" s="40"/>
      <c r="C295" s="205" t="s">
        <v>544</v>
      </c>
      <c r="D295" s="205" t="s">
        <v>122</v>
      </c>
      <c r="E295" s="206" t="s">
        <v>545</v>
      </c>
      <c r="F295" s="207" t="s">
        <v>546</v>
      </c>
      <c r="G295" s="208" t="s">
        <v>177</v>
      </c>
      <c r="H295" s="209">
        <v>2625.8099999999999</v>
      </c>
      <c r="I295" s="210"/>
      <c r="J295" s="211">
        <f>ROUND(I295*H295,2)</f>
        <v>0</v>
      </c>
      <c r="K295" s="207" t="s">
        <v>186</v>
      </c>
      <c r="L295" s="45"/>
      <c r="M295" s="212" t="s">
        <v>19</v>
      </c>
      <c r="N295" s="213" t="s">
        <v>44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127</v>
      </c>
      <c r="AT295" s="216" t="s">
        <v>122</v>
      </c>
      <c r="AU295" s="216" t="s">
        <v>82</v>
      </c>
      <c r="AY295" s="18" t="s">
        <v>120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127</v>
      </c>
      <c r="BM295" s="216" t="s">
        <v>547</v>
      </c>
    </row>
    <row r="296" s="2" customFormat="1">
      <c r="A296" s="39"/>
      <c r="B296" s="40"/>
      <c r="C296" s="41"/>
      <c r="D296" s="218" t="s">
        <v>129</v>
      </c>
      <c r="E296" s="41"/>
      <c r="F296" s="219" t="s">
        <v>548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129</v>
      </c>
      <c r="AU296" s="18" t="s">
        <v>82</v>
      </c>
    </row>
    <row r="297" s="13" customFormat="1">
      <c r="A297" s="13"/>
      <c r="B297" s="237"/>
      <c r="C297" s="238"/>
      <c r="D297" s="239" t="s">
        <v>324</v>
      </c>
      <c r="E297" s="240" t="s">
        <v>19</v>
      </c>
      <c r="F297" s="241" t="s">
        <v>549</v>
      </c>
      <c r="G297" s="238"/>
      <c r="H297" s="240" t="s">
        <v>19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324</v>
      </c>
      <c r="AU297" s="247" t="s">
        <v>82</v>
      </c>
      <c r="AV297" s="13" t="s">
        <v>80</v>
      </c>
      <c r="AW297" s="13" t="s">
        <v>35</v>
      </c>
      <c r="AX297" s="13" t="s">
        <v>73</v>
      </c>
      <c r="AY297" s="247" t="s">
        <v>120</v>
      </c>
    </row>
    <row r="298" s="14" customFormat="1">
      <c r="A298" s="14"/>
      <c r="B298" s="248"/>
      <c r="C298" s="249"/>
      <c r="D298" s="239" t="s">
        <v>324</v>
      </c>
      <c r="E298" s="250" t="s">
        <v>19</v>
      </c>
      <c r="F298" s="251" t="s">
        <v>550</v>
      </c>
      <c r="G298" s="249"/>
      <c r="H298" s="252">
        <v>481.00999999999999</v>
      </c>
      <c r="I298" s="253"/>
      <c r="J298" s="249"/>
      <c r="K298" s="249"/>
      <c r="L298" s="254"/>
      <c r="M298" s="255"/>
      <c r="N298" s="256"/>
      <c r="O298" s="256"/>
      <c r="P298" s="256"/>
      <c r="Q298" s="256"/>
      <c r="R298" s="256"/>
      <c r="S298" s="256"/>
      <c r="T298" s="25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8" t="s">
        <v>324</v>
      </c>
      <c r="AU298" s="258" t="s">
        <v>82</v>
      </c>
      <c r="AV298" s="14" t="s">
        <v>82</v>
      </c>
      <c r="AW298" s="14" t="s">
        <v>35</v>
      </c>
      <c r="AX298" s="14" t="s">
        <v>73</v>
      </c>
      <c r="AY298" s="258" t="s">
        <v>120</v>
      </c>
    </row>
    <row r="299" s="13" customFormat="1">
      <c r="A299" s="13"/>
      <c r="B299" s="237"/>
      <c r="C299" s="238"/>
      <c r="D299" s="239" t="s">
        <v>324</v>
      </c>
      <c r="E299" s="240" t="s">
        <v>19</v>
      </c>
      <c r="F299" s="241" t="s">
        <v>551</v>
      </c>
      <c r="G299" s="238"/>
      <c r="H299" s="240" t="s">
        <v>19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324</v>
      </c>
      <c r="AU299" s="247" t="s">
        <v>82</v>
      </c>
      <c r="AV299" s="13" t="s">
        <v>80</v>
      </c>
      <c r="AW299" s="13" t="s">
        <v>35</v>
      </c>
      <c r="AX299" s="13" t="s">
        <v>73</v>
      </c>
      <c r="AY299" s="247" t="s">
        <v>120</v>
      </c>
    </row>
    <row r="300" s="14" customFormat="1">
      <c r="A300" s="14"/>
      <c r="B300" s="248"/>
      <c r="C300" s="249"/>
      <c r="D300" s="239" t="s">
        <v>324</v>
      </c>
      <c r="E300" s="250" t="s">
        <v>19</v>
      </c>
      <c r="F300" s="251" t="s">
        <v>552</v>
      </c>
      <c r="G300" s="249"/>
      <c r="H300" s="252">
        <v>105.8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8" t="s">
        <v>324</v>
      </c>
      <c r="AU300" s="258" t="s">
        <v>82</v>
      </c>
      <c r="AV300" s="14" t="s">
        <v>82</v>
      </c>
      <c r="AW300" s="14" t="s">
        <v>35</v>
      </c>
      <c r="AX300" s="14" t="s">
        <v>73</v>
      </c>
      <c r="AY300" s="258" t="s">
        <v>120</v>
      </c>
    </row>
    <row r="301" s="13" customFormat="1">
      <c r="A301" s="13"/>
      <c r="B301" s="237"/>
      <c r="C301" s="238"/>
      <c r="D301" s="239" t="s">
        <v>324</v>
      </c>
      <c r="E301" s="240" t="s">
        <v>19</v>
      </c>
      <c r="F301" s="241" t="s">
        <v>553</v>
      </c>
      <c r="G301" s="238"/>
      <c r="H301" s="240" t="s">
        <v>19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324</v>
      </c>
      <c r="AU301" s="247" t="s">
        <v>82</v>
      </c>
      <c r="AV301" s="13" t="s">
        <v>80</v>
      </c>
      <c r="AW301" s="13" t="s">
        <v>35</v>
      </c>
      <c r="AX301" s="13" t="s">
        <v>73</v>
      </c>
      <c r="AY301" s="247" t="s">
        <v>120</v>
      </c>
    </row>
    <row r="302" s="14" customFormat="1">
      <c r="A302" s="14"/>
      <c r="B302" s="248"/>
      <c r="C302" s="249"/>
      <c r="D302" s="239" t="s">
        <v>324</v>
      </c>
      <c r="E302" s="250" t="s">
        <v>19</v>
      </c>
      <c r="F302" s="251" t="s">
        <v>554</v>
      </c>
      <c r="G302" s="249"/>
      <c r="H302" s="252">
        <v>2039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8" t="s">
        <v>324</v>
      </c>
      <c r="AU302" s="258" t="s">
        <v>82</v>
      </c>
      <c r="AV302" s="14" t="s">
        <v>82</v>
      </c>
      <c r="AW302" s="14" t="s">
        <v>35</v>
      </c>
      <c r="AX302" s="14" t="s">
        <v>73</v>
      </c>
      <c r="AY302" s="258" t="s">
        <v>120</v>
      </c>
    </row>
    <row r="303" s="15" customFormat="1">
      <c r="A303" s="15"/>
      <c r="B303" s="259"/>
      <c r="C303" s="260"/>
      <c r="D303" s="239" t="s">
        <v>324</v>
      </c>
      <c r="E303" s="261" t="s">
        <v>19</v>
      </c>
      <c r="F303" s="262" t="s">
        <v>470</v>
      </c>
      <c r="G303" s="260"/>
      <c r="H303" s="263">
        <v>2625.8099999999999</v>
      </c>
      <c r="I303" s="264"/>
      <c r="J303" s="260"/>
      <c r="K303" s="260"/>
      <c r="L303" s="265"/>
      <c r="M303" s="266"/>
      <c r="N303" s="267"/>
      <c r="O303" s="267"/>
      <c r="P303" s="267"/>
      <c r="Q303" s="267"/>
      <c r="R303" s="267"/>
      <c r="S303" s="267"/>
      <c r="T303" s="268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9" t="s">
        <v>324</v>
      </c>
      <c r="AU303" s="269" t="s">
        <v>82</v>
      </c>
      <c r="AV303" s="15" t="s">
        <v>127</v>
      </c>
      <c r="AW303" s="15" t="s">
        <v>35</v>
      </c>
      <c r="AX303" s="15" t="s">
        <v>80</v>
      </c>
      <c r="AY303" s="269" t="s">
        <v>120</v>
      </c>
    </row>
    <row r="304" s="2" customFormat="1" ht="24.15" customHeight="1">
      <c r="A304" s="39"/>
      <c r="B304" s="40"/>
      <c r="C304" s="205" t="s">
        <v>555</v>
      </c>
      <c r="D304" s="205" t="s">
        <v>122</v>
      </c>
      <c r="E304" s="206" t="s">
        <v>556</v>
      </c>
      <c r="F304" s="207" t="s">
        <v>557</v>
      </c>
      <c r="G304" s="208" t="s">
        <v>177</v>
      </c>
      <c r="H304" s="209">
        <v>2144.8000000000002</v>
      </c>
      <c r="I304" s="210"/>
      <c r="J304" s="211">
        <f>ROUND(I304*H304,2)</f>
        <v>0</v>
      </c>
      <c r="K304" s="207" t="s">
        <v>186</v>
      </c>
      <c r="L304" s="45"/>
      <c r="M304" s="212" t="s">
        <v>19</v>
      </c>
      <c r="N304" s="213" t="s">
        <v>44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127</v>
      </c>
      <c r="AT304" s="216" t="s">
        <v>122</v>
      </c>
      <c r="AU304" s="216" t="s">
        <v>82</v>
      </c>
      <c r="AY304" s="18" t="s">
        <v>120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127</v>
      </c>
      <c r="BM304" s="216" t="s">
        <v>558</v>
      </c>
    </row>
    <row r="305" s="2" customFormat="1">
      <c r="A305" s="39"/>
      <c r="B305" s="40"/>
      <c r="C305" s="41"/>
      <c r="D305" s="218" t="s">
        <v>129</v>
      </c>
      <c r="E305" s="41"/>
      <c r="F305" s="219" t="s">
        <v>559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129</v>
      </c>
      <c r="AU305" s="18" t="s">
        <v>82</v>
      </c>
    </row>
    <row r="306" s="13" customFormat="1">
      <c r="A306" s="13"/>
      <c r="B306" s="237"/>
      <c r="C306" s="238"/>
      <c r="D306" s="239" t="s">
        <v>324</v>
      </c>
      <c r="E306" s="240" t="s">
        <v>19</v>
      </c>
      <c r="F306" s="241" t="s">
        <v>551</v>
      </c>
      <c r="G306" s="238"/>
      <c r="H306" s="240" t="s">
        <v>19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324</v>
      </c>
      <c r="AU306" s="247" t="s">
        <v>82</v>
      </c>
      <c r="AV306" s="13" t="s">
        <v>80</v>
      </c>
      <c r="AW306" s="13" t="s">
        <v>35</v>
      </c>
      <c r="AX306" s="13" t="s">
        <v>73</v>
      </c>
      <c r="AY306" s="247" t="s">
        <v>120</v>
      </c>
    </row>
    <row r="307" s="14" customFormat="1">
      <c r="A307" s="14"/>
      <c r="B307" s="248"/>
      <c r="C307" s="249"/>
      <c r="D307" s="239" t="s">
        <v>324</v>
      </c>
      <c r="E307" s="250" t="s">
        <v>19</v>
      </c>
      <c r="F307" s="251" t="s">
        <v>552</v>
      </c>
      <c r="G307" s="249"/>
      <c r="H307" s="252">
        <v>105.8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324</v>
      </c>
      <c r="AU307" s="258" t="s">
        <v>82</v>
      </c>
      <c r="AV307" s="14" t="s">
        <v>82</v>
      </c>
      <c r="AW307" s="14" t="s">
        <v>35</v>
      </c>
      <c r="AX307" s="14" t="s">
        <v>73</v>
      </c>
      <c r="AY307" s="258" t="s">
        <v>120</v>
      </c>
    </row>
    <row r="308" s="13" customFormat="1">
      <c r="A308" s="13"/>
      <c r="B308" s="237"/>
      <c r="C308" s="238"/>
      <c r="D308" s="239" t="s">
        <v>324</v>
      </c>
      <c r="E308" s="240" t="s">
        <v>19</v>
      </c>
      <c r="F308" s="241" t="s">
        <v>560</v>
      </c>
      <c r="G308" s="238"/>
      <c r="H308" s="240" t="s">
        <v>19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324</v>
      </c>
      <c r="AU308" s="247" t="s">
        <v>82</v>
      </c>
      <c r="AV308" s="13" t="s">
        <v>80</v>
      </c>
      <c r="AW308" s="13" t="s">
        <v>35</v>
      </c>
      <c r="AX308" s="13" t="s">
        <v>73</v>
      </c>
      <c r="AY308" s="247" t="s">
        <v>120</v>
      </c>
    </row>
    <row r="309" s="14" customFormat="1">
      <c r="A309" s="14"/>
      <c r="B309" s="248"/>
      <c r="C309" s="249"/>
      <c r="D309" s="239" t="s">
        <v>324</v>
      </c>
      <c r="E309" s="250" t="s">
        <v>19</v>
      </c>
      <c r="F309" s="251" t="s">
        <v>554</v>
      </c>
      <c r="G309" s="249"/>
      <c r="H309" s="252">
        <v>2039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8" t="s">
        <v>324</v>
      </c>
      <c r="AU309" s="258" t="s">
        <v>82</v>
      </c>
      <c r="AV309" s="14" t="s">
        <v>82</v>
      </c>
      <c r="AW309" s="14" t="s">
        <v>35</v>
      </c>
      <c r="AX309" s="14" t="s">
        <v>73</v>
      </c>
      <c r="AY309" s="258" t="s">
        <v>120</v>
      </c>
    </row>
    <row r="310" s="15" customFormat="1">
      <c r="A310" s="15"/>
      <c r="B310" s="259"/>
      <c r="C310" s="260"/>
      <c r="D310" s="239" t="s">
        <v>324</v>
      </c>
      <c r="E310" s="261" t="s">
        <v>19</v>
      </c>
      <c r="F310" s="262" t="s">
        <v>470</v>
      </c>
      <c r="G310" s="260"/>
      <c r="H310" s="263">
        <v>2144.8000000000002</v>
      </c>
      <c r="I310" s="264"/>
      <c r="J310" s="260"/>
      <c r="K310" s="260"/>
      <c r="L310" s="265"/>
      <c r="M310" s="266"/>
      <c r="N310" s="267"/>
      <c r="O310" s="267"/>
      <c r="P310" s="267"/>
      <c r="Q310" s="267"/>
      <c r="R310" s="267"/>
      <c r="S310" s="267"/>
      <c r="T310" s="268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9" t="s">
        <v>324</v>
      </c>
      <c r="AU310" s="269" t="s">
        <v>82</v>
      </c>
      <c r="AV310" s="15" t="s">
        <v>127</v>
      </c>
      <c r="AW310" s="15" t="s">
        <v>35</v>
      </c>
      <c r="AX310" s="15" t="s">
        <v>80</v>
      </c>
      <c r="AY310" s="269" t="s">
        <v>120</v>
      </c>
    </row>
    <row r="311" s="2" customFormat="1" ht="24.15" customHeight="1">
      <c r="A311" s="39"/>
      <c r="B311" s="40"/>
      <c r="C311" s="205" t="s">
        <v>561</v>
      </c>
      <c r="D311" s="205" t="s">
        <v>122</v>
      </c>
      <c r="E311" s="206" t="s">
        <v>562</v>
      </c>
      <c r="F311" s="207" t="s">
        <v>563</v>
      </c>
      <c r="G311" s="208" t="s">
        <v>177</v>
      </c>
      <c r="H311" s="209">
        <v>481.00599999999997</v>
      </c>
      <c r="I311" s="210"/>
      <c r="J311" s="211">
        <f>ROUND(I311*H311,2)</f>
        <v>0</v>
      </c>
      <c r="K311" s="207" t="s">
        <v>186</v>
      </c>
      <c r="L311" s="45"/>
      <c r="M311" s="212" t="s">
        <v>19</v>
      </c>
      <c r="N311" s="213" t="s">
        <v>44</v>
      </c>
      <c r="O311" s="85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127</v>
      </c>
      <c r="AT311" s="216" t="s">
        <v>122</v>
      </c>
      <c r="AU311" s="216" t="s">
        <v>82</v>
      </c>
      <c r="AY311" s="18" t="s">
        <v>120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80</v>
      </c>
      <c r="BK311" s="217">
        <f>ROUND(I311*H311,2)</f>
        <v>0</v>
      </c>
      <c r="BL311" s="18" t="s">
        <v>127</v>
      </c>
      <c r="BM311" s="216" t="s">
        <v>564</v>
      </c>
    </row>
    <row r="312" s="2" customFormat="1">
      <c r="A312" s="39"/>
      <c r="B312" s="40"/>
      <c r="C312" s="41"/>
      <c r="D312" s="218" t="s">
        <v>129</v>
      </c>
      <c r="E312" s="41"/>
      <c r="F312" s="219" t="s">
        <v>565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129</v>
      </c>
      <c r="AU312" s="18" t="s">
        <v>82</v>
      </c>
    </row>
    <row r="313" s="13" customFormat="1">
      <c r="A313" s="13"/>
      <c r="B313" s="237"/>
      <c r="C313" s="238"/>
      <c r="D313" s="239" t="s">
        <v>324</v>
      </c>
      <c r="E313" s="240" t="s">
        <v>19</v>
      </c>
      <c r="F313" s="241" t="s">
        <v>443</v>
      </c>
      <c r="G313" s="238"/>
      <c r="H313" s="240" t="s">
        <v>19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324</v>
      </c>
      <c r="AU313" s="247" t="s">
        <v>82</v>
      </c>
      <c r="AV313" s="13" t="s">
        <v>80</v>
      </c>
      <c r="AW313" s="13" t="s">
        <v>35</v>
      </c>
      <c r="AX313" s="13" t="s">
        <v>73</v>
      </c>
      <c r="AY313" s="247" t="s">
        <v>120</v>
      </c>
    </row>
    <row r="314" s="13" customFormat="1">
      <c r="A314" s="13"/>
      <c r="B314" s="237"/>
      <c r="C314" s="238"/>
      <c r="D314" s="239" t="s">
        <v>324</v>
      </c>
      <c r="E314" s="240" t="s">
        <v>19</v>
      </c>
      <c r="F314" s="241" t="s">
        <v>444</v>
      </c>
      <c r="G314" s="238"/>
      <c r="H314" s="240" t="s">
        <v>19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324</v>
      </c>
      <c r="AU314" s="247" t="s">
        <v>82</v>
      </c>
      <c r="AV314" s="13" t="s">
        <v>80</v>
      </c>
      <c r="AW314" s="13" t="s">
        <v>35</v>
      </c>
      <c r="AX314" s="13" t="s">
        <v>73</v>
      </c>
      <c r="AY314" s="247" t="s">
        <v>120</v>
      </c>
    </row>
    <row r="315" s="13" customFormat="1">
      <c r="A315" s="13"/>
      <c r="B315" s="237"/>
      <c r="C315" s="238"/>
      <c r="D315" s="239" t="s">
        <v>324</v>
      </c>
      <c r="E315" s="240" t="s">
        <v>19</v>
      </c>
      <c r="F315" s="241" t="s">
        <v>445</v>
      </c>
      <c r="G315" s="238"/>
      <c r="H315" s="240" t="s">
        <v>19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324</v>
      </c>
      <c r="AU315" s="247" t="s">
        <v>82</v>
      </c>
      <c r="AV315" s="13" t="s">
        <v>80</v>
      </c>
      <c r="AW315" s="13" t="s">
        <v>35</v>
      </c>
      <c r="AX315" s="13" t="s">
        <v>73</v>
      </c>
      <c r="AY315" s="247" t="s">
        <v>120</v>
      </c>
    </row>
    <row r="316" s="13" customFormat="1">
      <c r="A316" s="13"/>
      <c r="B316" s="237"/>
      <c r="C316" s="238"/>
      <c r="D316" s="239" t="s">
        <v>324</v>
      </c>
      <c r="E316" s="240" t="s">
        <v>19</v>
      </c>
      <c r="F316" s="241" t="s">
        <v>446</v>
      </c>
      <c r="G316" s="238"/>
      <c r="H316" s="240" t="s">
        <v>19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324</v>
      </c>
      <c r="AU316" s="247" t="s">
        <v>82</v>
      </c>
      <c r="AV316" s="13" t="s">
        <v>80</v>
      </c>
      <c r="AW316" s="13" t="s">
        <v>35</v>
      </c>
      <c r="AX316" s="13" t="s">
        <v>73</v>
      </c>
      <c r="AY316" s="247" t="s">
        <v>120</v>
      </c>
    </row>
    <row r="317" s="14" customFormat="1">
      <c r="A317" s="14"/>
      <c r="B317" s="248"/>
      <c r="C317" s="249"/>
      <c r="D317" s="239" t="s">
        <v>324</v>
      </c>
      <c r="E317" s="250" t="s">
        <v>19</v>
      </c>
      <c r="F317" s="251" t="s">
        <v>566</v>
      </c>
      <c r="G317" s="249"/>
      <c r="H317" s="252">
        <v>481.00599999999997</v>
      </c>
      <c r="I317" s="253"/>
      <c r="J317" s="249"/>
      <c r="K317" s="249"/>
      <c r="L317" s="254"/>
      <c r="M317" s="255"/>
      <c r="N317" s="256"/>
      <c r="O317" s="256"/>
      <c r="P317" s="256"/>
      <c r="Q317" s="256"/>
      <c r="R317" s="256"/>
      <c r="S317" s="256"/>
      <c r="T317" s="25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8" t="s">
        <v>324</v>
      </c>
      <c r="AU317" s="258" t="s">
        <v>82</v>
      </c>
      <c r="AV317" s="14" t="s">
        <v>82</v>
      </c>
      <c r="AW317" s="14" t="s">
        <v>35</v>
      </c>
      <c r="AX317" s="14" t="s">
        <v>80</v>
      </c>
      <c r="AY317" s="258" t="s">
        <v>120</v>
      </c>
    </row>
    <row r="318" s="2" customFormat="1" ht="37.8" customHeight="1">
      <c r="A318" s="39"/>
      <c r="B318" s="40"/>
      <c r="C318" s="205" t="s">
        <v>567</v>
      </c>
      <c r="D318" s="205" t="s">
        <v>122</v>
      </c>
      <c r="E318" s="206" t="s">
        <v>568</v>
      </c>
      <c r="F318" s="207" t="s">
        <v>569</v>
      </c>
      <c r="G318" s="208" t="s">
        <v>177</v>
      </c>
      <c r="H318" s="209">
        <v>671</v>
      </c>
      <c r="I318" s="210"/>
      <c r="J318" s="211">
        <f>ROUND(I318*H318,2)</f>
        <v>0</v>
      </c>
      <c r="K318" s="207" t="s">
        <v>186</v>
      </c>
      <c r="L318" s="45"/>
      <c r="M318" s="212" t="s">
        <v>19</v>
      </c>
      <c r="N318" s="213" t="s">
        <v>44</v>
      </c>
      <c r="O318" s="85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127</v>
      </c>
      <c r="AT318" s="216" t="s">
        <v>122</v>
      </c>
      <c r="AU318" s="216" t="s">
        <v>82</v>
      </c>
      <c r="AY318" s="18" t="s">
        <v>120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80</v>
      </c>
      <c r="BK318" s="217">
        <f>ROUND(I318*H318,2)</f>
        <v>0</v>
      </c>
      <c r="BL318" s="18" t="s">
        <v>127</v>
      </c>
      <c r="BM318" s="216" t="s">
        <v>570</v>
      </c>
    </row>
    <row r="319" s="2" customFormat="1">
      <c r="A319" s="39"/>
      <c r="B319" s="40"/>
      <c r="C319" s="41"/>
      <c r="D319" s="218" t="s">
        <v>129</v>
      </c>
      <c r="E319" s="41"/>
      <c r="F319" s="219" t="s">
        <v>571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129</v>
      </c>
      <c r="AU319" s="18" t="s">
        <v>82</v>
      </c>
    </row>
    <row r="320" s="13" customFormat="1">
      <c r="A320" s="13"/>
      <c r="B320" s="237"/>
      <c r="C320" s="238"/>
      <c r="D320" s="239" t="s">
        <v>324</v>
      </c>
      <c r="E320" s="240" t="s">
        <v>19</v>
      </c>
      <c r="F320" s="241" t="s">
        <v>572</v>
      </c>
      <c r="G320" s="238"/>
      <c r="H320" s="240" t="s">
        <v>19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324</v>
      </c>
      <c r="AU320" s="247" t="s">
        <v>82</v>
      </c>
      <c r="AV320" s="13" t="s">
        <v>80</v>
      </c>
      <c r="AW320" s="13" t="s">
        <v>35</v>
      </c>
      <c r="AX320" s="13" t="s">
        <v>73</v>
      </c>
      <c r="AY320" s="247" t="s">
        <v>120</v>
      </c>
    </row>
    <row r="321" s="14" customFormat="1">
      <c r="A321" s="14"/>
      <c r="B321" s="248"/>
      <c r="C321" s="249"/>
      <c r="D321" s="239" t="s">
        <v>324</v>
      </c>
      <c r="E321" s="250" t="s">
        <v>19</v>
      </c>
      <c r="F321" s="251" t="s">
        <v>573</v>
      </c>
      <c r="G321" s="249"/>
      <c r="H321" s="252">
        <v>671</v>
      </c>
      <c r="I321" s="253"/>
      <c r="J321" s="249"/>
      <c r="K321" s="249"/>
      <c r="L321" s="254"/>
      <c r="M321" s="255"/>
      <c r="N321" s="256"/>
      <c r="O321" s="256"/>
      <c r="P321" s="256"/>
      <c r="Q321" s="256"/>
      <c r="R321" s="256"/>
      <c r="S321" s="256"/>
      <c r="T321" s="25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8" t="s">
        <v>324</v>
      </c>
      <c r="AU321" s="258" t="s">
        <v>82</v>
      </c>
      <c r="AV321" s="14" t="s">
        <v>82</v>
      </c>
      <c r="AW321" s="14" t="s">
        <v>35</v>
      </c>
      <c r="AX321" s="14" t="s">
        <v>80</v>
      </c>
      <c r="AY321" s="258" t="s">
        <v>120</v>
      </c>
    </row>
    <row r="322" s="2" customFormat="1" ht="33" customHeight="1">
      <c r="A322" s="39"/>
      <c r="B322" s="40"/>
      <c r="C322" s="205" t="s">
        <v>574</v>
      </c>
      <c r="D322" s="205" t="s">
        <v>122</v>
      </c>
      <c r="E322" s="206" t="s">
        <v>575</v>
      </c>
      <c r="F322" s="207" t="s">
        <v>576</v>
      </c>
      <c r="G322" s="208" t="s">
        <v>177</v>
      </c>
      <c r="H322" s="209">
        <v>815.89999999999998</v>
      </c>
      <c r="I322" s="210"/>
      <c r="J322" s="211">
        <f>ROUND(I322*H322,2)</f>
        <v>0</v>
      </c>
      <c r="K322" s="207" t="s">
        <v>186</v>
      </c>
      <c r="L322" s="45"/>
      <c r="M322" s="212" t="s">
        <v>19</v>
      </c>
      <c r="N322" s="213" t="s">
        <v>44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127</v>
      </c>
      <c r="AT322" s="216" t="s">
        <v>122</v>
      </c>
      <c r="AU322" s="216" t="s">
        <v>82</v>
      </c>
      <c r="AY322" s="18" t="s">
        <v>120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80</v>
      </c>
      <c r="BK322" s="217">
        <f>ROUND(I322*H322,2)</f>
        <v>0</v>
      </c>
      <c r="BL322" s="18" t="s">
        <v>127</v>
      </c>
      <c r="BM322" s="216" t="s">
        <v>577</v>
      </c>
    </row>
    <row r="323" s="2" customFormat="1">
      <c r="A323" s="39"/>
      <c r="B323" s="40"/>
      <c r="C323" s="41"/>
      <c r="D323" s="218" t="s">
        <v>129</v>
      </c>
      <c r="E323" s="41"/>
      <c r="F323" s="219" t="s">
        <v>578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129</v>
      </c>
      <c r="AU323" s="18" t="s">
        <v>82</v>
      </c>
    </row>
    <row r="324" s="13" customFormat="1">
      <c r="A324" s="13"/>
      <c r="B324" s="237"/>
      <c r="C324" s="238"/>
      <c r="D324" s="239" t="s">
        <v>324</v>
      </c>
      <c r="E324" s="240" t="s">
        <v>19</v>
      </c>
      <c r="F324" s="241" t="s">
        <v>579</v>
      </c>
      <c r="G324" s="238"/>
      <c r="H324" s="240" t="s">
        <v>19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324</v>
      </c>
      <c r="AU324" s="247" t="s">
        <v>82</v>
      </c>
      <c r="AV324" s="13" t="s">
        <v>80</v>
      </c>
      <c r="AW324" s="13" t="s">
        <v>35</v>
      </c>
      <c r="AX324" s="13" t="s">
        <v>73</v>
      </c>
      <c r="AY324" s="247" t="s">
        <v>120</v>
      </c>
    </row>
    <row r="325" s="14" customFormat="1">
      <c r="A325" s="14"/>
      <c r="B325" s="248"/>
      <c r="C325" s="249"/>
      <c r="D325" s="239" t="s">
        <v>324</v>
      </c>
      <c r="E325" s="250" t="s">
        <v>19</v>
      </c>
      <c r="F325" s="251" t="s">
        <v>580</v>
      </c>
      <c r="G325" s="249"/>
      <c r="H325" s="252">
        <v>815.89999999999998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8" t="s">
        <v>324</v>
      </c>
      <c r="AU325" s="258" t="s">
        <v>82</v>
      </c>
      <c r="AV325" s="14" t="s">
        <v>82</v>
      </c>
      <c r="AW325" s="14" t="s">
        <v>35</v>
      </c>
      <c r="AX325" s="14" t="s">
        <v>80</v>
      </c>
      <c r="AY325" s="258" t="s">
        <v>120</v>
      </c>
    </row>
    <row r="326" s="2" customFormat="1" ht="24.15" customHeight="1">
      <c r="A326" s="39"/>
      <c r="B326" s="40"/>
      <c r="C326" s="205" t="s">
        <v>581</v>
      </c>
      <c r="D326" s="205" t="s">
        <v>122</v>
      </c>
      <c r="E326" s="206" t="s">
        <v>582</v>
      </c>
      <c r="F326" s="207" t="s">
        <v>583</v>
      </c>
      <c r="G326" s="208" t="s">
        <v>177</v>
      </c>
      <c r="H326" s="209">
        <v>470.18000000000001</v>
      </c>
      <c r="I326" s="210"/>
      <c r="J326" s="211">
        <f>ROUND(I326*H326,2)</f>
        <v>0</v>
      </c>
      <c r="K326" s="207" t="s">
        <v>186</v>
      </c>
      <c r="L326" s="45"/>
      <c r="M326" s="212" t="s">
        <v>19</v>
      </c>
      <c r="N326" s="213" t="s">
        <v>44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127</v>
      </c>
      <c r="AT326" s="216" t="s">
        <v>122</v>
      </c>
      <c r="AU326" s="216" t="s">
        <v>82</v>
      </c>
      <c r="AY326" s="18" t="s">
        <v>120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80</v>
      </c>
      <c r="BK326" s="217">
        <f>ROUND(I326*H326,2)</f>
        <v>0</v>
      </c>
      <c r="BL326" s="18" t="s">
        <v>127</v>
      </c>
      <c r="BM326" s="216" t="s">
        <v>584</v>
      </c>
    </row>
    <row r="327" s="2" customFormat="1">
      <c r="A327" s="39"/>
      <c r="B327" s="40"/>
      <c r="C327" s="41"/>
      <c r="D327" s="218" t="s">
        <v>129</v>
      </c>
      <c r="E327" s="41"/>
      <c r="F327" s="219" t="s">
        <v>585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129</v>
      </c>
      <c r="AU327" s="18" t="s">
        <v>82</v>
      </c>
    </row>
    <row r="328" s="13" customFormat="1">
      <c r="A328" s="13"/>
      <c r="B328" s="237"/>
      <c r="C328" s="238"/>
      <c r="D328" s="239" t="s">
        <v>324</v>
      </c>
      <c r="E328" s="240" t="s">
        <v>19</v>
      </c>
      <c r="F328" s="241" t="s">
        <v>586</v>
      </c>
      <c r="G328" s="238"/>
      <c r="H328" s="240" t="s">
        <v>19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324</v>
      </c>
      <c r="AU328" s="247" t="s">
        <v>82</v>
      </c>
      <c r="AV328" s="13" t="s">
        <v>80</v>
      </c>
      <c r="AW328" s="13" t="s">
        <v>35</v>
      </c>
      <c r="AX328" s="13" t="s">
        <v>73</v>
      </c>
      <c r="AY328" s="247" t="s">
        <v>120</v>
      </c>
    </row>
    <row r="329" s="13" customFormat="1">
      <c r="A329" s="13"/>
      <c r="B329" s="237"/>
      <c r="C329" s="238"/>
      <c r="D329" s="239" t="s">
        <v>324</v>
      </c>
      <c r="E329" s="240" t="s">
        <v>19</v>
      </c>
      <c r="F329" s="241" t="s">
        <v>509</v>
      </c>
      <c r="G329" s="238"/>
      <c r="H329" s="240" t="s">
        <v>19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324</v>
      </c>
      <c r="AU329" s="247" t="s">
        <v>82</v>
      </c>
      <c r="AV329" s="13" t="s">
        <v>80</v>
      </c>
      <c r="AW329" s="13" t="s">
        <v>35</v>
      </c>
      <c r="AX329" s="13" t="s">
        <v>73</v>
      </c>
      <c r="AY329" s="247" t="s">
        <v>120</v>
      </c>
    </row>
    <row r="330" s="14" customFormat="1">
      <c r="A330" s="14"/>
      <c r="B330" s="248"/>
      <c r="C330" s="249"/>
      <c r="D330" s="239" t="s">
        <v>324</v>
      </c>
      <c r="E330" s="250" t="s">
        <v>19</v>
      </c>
      <c r="F330" s="251" t="s">
        <v>510</v>
      </c>
      <c r="G330" s="249"/>
      <c r="H330" s="252">
        <v>152.09999999999999</v>
      </c>
      <c r="I330" s="253"/>
      <c r="J330" s="249"/>
      <c r="K330" s="249"/>
      <c r="L330" s="254"/>
      <c r="M330" s="255"/>
      <c r="N330" s="256"/>
      <c r="O330" s="256"/>
      <c r="P330" s="256"/>
      <c r="Q330" s="256"/>
      <c r="R330" s="256"/>
      <c r="S330" s="256"/>
      <c r="T330" s="25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8" t="s">
        <v>324</v>
      </c>
      <c r="AU330" s="258" t="s">
        <v>82</v>
      </c>
      <c r="AV330" s="14" t="s">
        <v>82</v>
      </c>
      <c r="AW330" s="14" t="s">
        <v>35</v>
      </c>
      <c r="AX330" s="14" t="s">
        <v>73</v>
      </c>
      <c r="AY330" s="258" t="s">
        <v>120</v>
      </c>
    </row>
    <row r="331" s="13" customFormat="1">
      <c r="A331" s="13"/>
      <c r="B331" s="237"/>
      <c r="C331" s="238"/>
      <c r="D331" s="239" t="s">
        <v>324</v>
      </c>
      <c r="E331" s="240" t="s">
        <v>19</v>
      </c>
      <c r="F331" s="241" t="s">
        <v>587</v>
      </c>
      <c r="G331" s="238"/>
      <c r="H331" s="240" t="s">
        <v>19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324</v>
      </c>
      <c r="AU331" s="247" t="s">
        <v>82</v>
      </c>
      <c r="AV331" s="13" t="s">
        <v>80</v>
      </c>
      <c r="AW331" s="13" t="s">
        <v>35</v>
      </c>
      <c r="AX331" s="13" t="s">
        <v>73</v>
      </c>
      <c r="AY331" s="247" t="s">
        <v>120</v>
      </c>
    </row>
    <row r="332" s="14" customFormat="1">
      <c r="A332" s="14"/>
      <c r="B332" s="248"/>
      <c r="C332" s="249"/>
      <c r="D332" s="239" t="s">
        <v>324</v>
      </c>
      <c r="E332" s="250" t="s">
        <v>19</v>
      </c>
      <c r="F332" s="251" t="s">
        <v>467</v>
      </c>
      <c r="G332" s="249"/>
      <c r="H332" s="252">
        <v>75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8" t="s">
        <v>324</v>
      </c>
      <c r="AU332" s="258" t="s">
        <v>82</v>
      </c>
      <c r="AV332" s="14" t="s">
        <v>82</v>
      </c>
      <c r="AW332" s="14" t="s">
        <v>35</v>
      </c>
      <c r="AX332" s="14" t="s">
        <v>73</v>
      </c>
      <c r="AY332" s="258" t="s">
        <v>120</v>
      </c>
    </row>
    <row r="333" s="13" customFormat="1">
      <c r="A333" s="13"/>
      <c r="B333" s="237"/>
      <c r="C333" s="238"/>
      <c r="D333" s="239" t="s">
        <v>324</v>
      </c>
      <c r="E333" s="240" t="s">
        <v>19</v>
      </c>
      <c r="F333" s="241" t="s">
        <v>588</v>
      </c>
      <c r="G333" s="238"/>
      <c r="H333" s="240" t="s">
        <v>19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324</v>
      </c>
      <c r="AU333" s="247" t="s">
        <v>82</v>
      </c>
      <c r="AV333" s="13" t="s">
        <v>80</v>
      </c>
      <c r="AW333" s="13" t="s">
        <v>35</v>
      </c>
      <c r="AX333" s="13" t="s">
        <v>73</v>
      </c>
      <c r="AY333" s="247" t="s">
        <v>120</v>
      </c>
    </row>
    <row r="334" s="14" customFormat="1">
      <c r="A334" s="14"/>
      <c r="B334" s="248"/>
      <c r="C334" s="249"/>
      <c r="D334" s="239" t="s">
        <v>324</v>
      </c>
      <c r="E334" s="250" t="s">
        <v>19</v>
      </c>
      <c r="F334" s="251" t="s">
        <v>482</v>
      </c>
      <c r="G334" s="249"/>
      <c r="H334" s="252">
        <v>28.280000000000001</v>
      </c>
      <c r="I334" s="253"/>
      <c r="J334" s="249"/>
      <c r="K334" s="249"/>
      <c r="L334" s="254"/>
      <c r="M334" s="255"/>
      <c r="N334" s="256"/>
      <c r="O334" s="256"/>
      <c r="P334" s="256"/>
      <c r="Q334" s="256"/>
      <c r="R334" s="256"/>
      <c r="S334" s="256"/>
      <c r="T334" s="25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8" t="s">
        <v>324</v>
      </c>
      <c r="AU334" s="258" t="s">
        <v>82</v>
      </c>
      <c r="AV334" s="14" t="s">
        <v>82</v>
      </c>
      <c r="AW334" s="14" t="s">
        <v>35</v>
      </c>
      <c r="AX334" s="14" t="s">
        <v>73</v>
      </c>
      <c r="AY334" s="258" t="s">
        <v>120</v>
      </c>
    </row>
    <row r="335" s="13" customFormat="1">
      <c r="A335" s="13"/>
      <c r="B335" s="237"/>
      <c r="C335" s="238"/>
      <c r="D335" s="239" t="s">
        <v>324</v>
      </c>
      <c r="E335" s="240" t="s">
        <v>19</v>
      </c>
      <c r="F335" s="241" t="s">
        <v>589</v>
      </c>
      <c r="G335" s="238"/>
      <c r="H335" s="240" t="s">
        <v>19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324</v>
      </c>
      <c r="AU335" s="247" t="s">
        <v>82</v>
      </c>
      <c r="AV335" s="13" t="s">
        <v>80</v>
      </c>
      <c r="AW335" s="13" t="s">
        <v>35</v>
      </c>
      <c r="AX335" s="13" t="s">
        <v>73</v>
      </c>
      <c r="AY335" s="247" t="s">
        <v>120</v>
      </c>
    </row>
    <row r="336" s="14" customFormat="1">
      <c r="A336" s="14"/>
      <c r="B336" s="248"/>
      <c r="C336" s="249"/>
      <c r="D336" s="239" t="s">
        <v>324</v>
      </c>
      <c r="E336" s="250" t="s">
        <v>19</v>
      </c>
      <c r="F336" s="251" t="s">
        <v>590</v>
      </c>
      <c r="G336" s="249"/>
      <c r="H336" s="252">
        <v>214.80000000000001</v>
      </c>
      <c r="I336" s="253"/>
      <c r="J336" s="249"/>
      <c r="K336" s="249"/>
      <c r="L336" s="254"/>
      <c r="M336" s="255"/>
      <c r="N336" s="256"/>
      <c r="O336" s="256"/>
      <c r="P336" s="256"/>
      <c r="Q336" s="256"/>
      <c r="R336" s="256"/>
      <c r="S336" s="256"/>
      <c r="T336" s="25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8" t="s">
        <v>324</v>
      </c>
      <c r="AU336" s="258" t="s">
        <v>82</v>
      </c>
      <c r="AV336" s="14" t="s">
        <v>82</v>
      </c>
      <c r="AW336" s="14" t="s">
        <v>35</v>
      </c>
      <c r="AX336" s="14" t="s">
        <v>73</v>
      </c>
      <c r="AY336" s="258" t="s">
        <v>120</v>
      </c>
    </row>
    <row r="337" s="15" customFormat="1">
      <c r="A337" s="15"/>
      <c r="B337" s="259"/>
      <c r="C337" s="260"/>
      <c r="D337" s="239" t="s">
        <v>324</v>
      </c>
      <c r="E337" s="261" t="s">
        <v>19</v>
      </c>
      <c r="F337" s="262" t="s">
        <v>470</v>
      </c>
      <c r="G337" s="260"/>
      <c r="H337" s="263">
        <v>470.18000000000001</v>
      </c>
      <c r="I337" s="264"/>
      <c r="J337" s="260"/>
      <c r="K337" s="260"/>
      <c r="L337" s="265"/>
      <c r="M337" s="266"/>
      <c r="N337" s="267"/>
      <c r="O337" s="267"/>
      <c r="P337" s="267"/>
      <c r="Q337" s="267"/>
      <c r="R337" s="267"/>
      <c r="S337" s="267"/>
      <c r="T337" s="268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9" t="s">
        <v>324</v>
      </c>
      <c r="AU337" s="269" t="s">
        <v>82</v>
      </c>
      <c r="AV337" s="15" t="s">
        <v>127</v>
      </c>
      <c r="AW337" s="15" t="s">
        <v>35</v>
      </c>
      <c r="AX337" s="15" t="s">
        <v>80</v>
      </c>
      <c r="AY337" s="269" t="s">
        <v>120</v>
      </c>
    </row>
    <row r="338" s="2" customFormat="1" ht="37.8" customHeight="1">
      <c r="A338" s="39"/>
      <c r="B338" s="40"/>
      <c r="C338" s="205" t="s">
        <v>591</v>
      </c>
      <c r="D338" s="205" t="s">
        <v>122</v>
      </c>
      <c r="E338" s="206" t="s">
        <v>592</v>
      </c>
      <c r="F338" s="207" t="s">
        <v>593</v>
      </c>
      <c r="G338" s="208" t="s">
        <v>177</v>
      </c>
      <c r="H338" s="209">
        <v>5.8499999999999996</v>
      </c>
      <c r="I338" s="210"/>
      <c r="J338" s="211">
        <f>ROUND(I338*H338,2)</f>
        <v>0</v>
      </c>
      <c r="K338" s="207" t="s">
        <v>450</v>
      </c>
      <c r="L338" s="45"/>
      <c r="M338" s="212" t="s">
        <v>19</v>
      </c>
      <c r="N338" s="213" t="s">
        <v>44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127</v>
      </c>
      <c r="AT338" s="216" t="s">
        <v>122</v>
      </c>
      <c r="AU338" s="216" t="s">
        <v>82</v>
      </c>
      <c r="AY338" s="18" t="s">
        <v>120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127</v>
      </c>
      <c r="BM338" s="216" t="s">
        <v>594</v>
      </c>
    </row>
    <row r="339" s="2" customFormat="1">
      <c r="A339" s="39"/>
      <c r="B339" s="40"/>
      <c r="C339" s="41"/>
      <c r="D339" s="218" t="s">
        <v>129</v>
      </c>
      <c r="E339" s="41"/>
      <c r="F339" s="219" t="s">
        <v>595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129</v>
      </c>
      <c r="AU339" s="18" t="s">
        <v>82</v>
      </c>
    </row>
    <row r="340" s="13" customFormat="1">
      <c r="A340" s="13"/>
      <c r="B340" s="237"/>
      <c r="C340" s="238"/>
      <c r="D340" s="239" t="s">
        <v>324</v>
      </c>
      <c r="E340" s="240" t="s">
        <v>19</v>
      </c>
      <c r="F340" s="241" t="s">
        <v>453</v>
      </c>
      <c r="G340" s="238"/>
      <c r="H340" s="240" t="s">
        <v>19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324</v>
      </c>
      <c r="AU340" s="247" t="s">
        <v>82</v>
      </c>
      <c r="AV340" s="13" t="s">
        <v>80</v>
      </c>
      <c r="AW340" s="13" t="s">
        <v>35</v>
      </c>
      <c r="AX340" s="13" t="s">
        <v>73</v>
      </c>
      <c r="AY340" s="247" t="s">
        <v>120</v>
      </c>
    </row>
    <row r="341" s="13" customFormat="1">
      <c r="A341" s="13"/>
      <c r="B341" s="237"/>
      <c r="C341" s="238"/>
      <c r="D341" s="239" t="s">
        <v>324</v>
      </c>
      <c r="E341" s="240" t="s">
        <v>19</v>
      </c>
      <c r="F341" s="241" t="s">
        <v>454</v>
      </c>
      <c r="G341" s="238"/>
      <c r="H341" s="240" t="s">
        <v>19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324</v>
      </c>
      <c r="AU341" s="247" t="s">
        <v>82</v>
      </c>
      <c r="AV341" s="13" t="s">
        <v>80</v>
      </c>
      <c r="AW341" s="13" t="s">
        <v>35</v>
      </c>
      <c r="AX341" s="13" t="s">
        <v>73</v>
      </c>
      <c r="AY341" s="247" t="s">
        <v>120</v>
      </c>
    </row>
    <row r="342" s="14" customFormat="1">
      <c r="A342" s="14"/>
      <c r="B342" s="248"/>
      <c r="C342" s="249"/>
      <c r="D342" s="239" t="s">
        <v>324</v>
      </c>
      <c r="E342" s="250" t="s">
        <v>19</v>
      </c>
      <c r="F342" s="251" t="s">
        <v>455</v>
      </c>
      <c r="G342" s="249"/>
      <c r="H342" s="252">
        <v>5.8499999999999996</v>
      </c>
      <c r="I342" s="253"/>
      <c r="J342" s="249"/>
      <c r="K342" s="249"/>
      <c r="L342" s="254"/>
      <c r="M342" s="255"/>
      <c r="N342" s="256"/>
      <c r="O342" s="256"/>
      <c r="P342" s="256"/>
      <c r="Q342" s="256"/>
      <c r="R342" s="256"/>
      <c r="S342" s="256"/>
      <c r="T342" s="25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8" t="s">
        <v>324</v>
      </c>
      <c r="AU342" s="258" t="s">
        <v>82</v>
      </c>
      <c r="AV342" s="14" t="s">
        <v>82</v>
      </c>
      <c r="AW342" s="14" t="s">
        <v>35</v>
      </c>
      <c r="AX342" s="14" t="s">
        <v>80</v>
      </c>
      <c r="AY342" s="258" t="s">
        <v>120</v>
      </c>
    </row>
    <row r="343" s="2" customFormat="1" ht="37.8" customHeight="1">
      <c r="A343" s="39"/>
      <c r="B343" s="40"/>
      <c r="C343" s="205" t="s">
        <v>596</v>
      </c>
      <c r="D343" s="205" t="s">
        <v>122</v>
      </c>
      <c r="E343" s="206" t="s">
        <v>597</v>
      </c>
      <c r="F343" s="207" t="s">
        <v>598</v>
      </c>
      <c r="G343" s="208" t="s">
        <v>177</v>
      </c>
      <c r="H343" s="209">
        <v>5.8499999999999996</v>
      </c>
      <c r="I343" s="210"/>
      <c r="J343" s="211">
        <f>ROUND(I343*H343,2)</f>
        <v>0</v>
      </c>
      <c r="K343" s="207" t="s">
        <v>450</v>
      </c>
      <c r="L343" s="45"/>
      <c r="M343" s="212" t="s">
        <v>19</v>
      </c>
      <c r="N343" s="213" t="s">
        <v>44</v>
      </c>
      <c r="O343" s="85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127</v>
      </c>
      <c r="AT343" s="216" t="s">
        <v>122</v>
      </c>
      <c r="AU343" s="216" t="s">
        <v>82</v>
      </c>
      <c r="AY343" s="18" t="s">
        <v>120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80</v>
      </c>
      <c r="BK343" s="217">
        <f>ROUND(I343*H343,2)</f>
        <v>0</v>
      </c>
      <c r="BL343" s="18" t="s">
        <v>127</v>
      </c>
      <c r="BM343" s="216" t="s">
        <v>599</v>
      </c>
    </row>
    <row r="344" s="2" customFormat="1">
      <c r="A344" s="39"/>
      <c r="B344" s="40"/>
      <c r="C344" s="41"/>
      <c r="D344" s="218" t="s">
        <v>129</v>
      </c>
      <c r="E344" s="41"/>
      <c r="F344" s="219" t="s">
        <v>600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129</v>
      </c>
      <c r="AU344" s="18" t="s">
        <v>82</v>
      </c>
    </row>
    <row r="345" s="13" customFormat="1">
      <c r="A345" s="13"/>
      <c r="B345" s="237"/>
      <c r="C345" s="238"/>
      <c r="D345" s="239" t="s">
        <v>324</v>
      </c>
      <c r="E345" s="240" t="s">
        <v>19</v>
      </c>
      <c r="F345" s="241" t="s">
        <v>453</v>
      </c>
      <c r="G345" s="238"/>
      <c r="H345" s="240" t="s">
        <v>19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324</v>
      </c>
      <c r="AU345" s="247" t="s">
        <v>82</v>
      </c>
      <c r="AV345" s="13" t="s">
        <v>80</v>
      </c>
      <c r="AW345" s="13" t="s">
        <v>35</v>
      </c>
      <c r="AX345" s="13" t="s">
        <v>73</v>
      </c>
      <c r="AY345" s="247" t="s">
        <v>120</v>
      </c>
    </row>
    <row r="346" s="13" customFormat="1">
      <c r="A346" s="13"/>
      <c r="B346" s="237"/>
      <c r="C346" s="238"/>
      <c r="D346" s="239" t="s">
        <v>324</v>
      </c>
      <c r="E346" s="240" t="s">
        <v>19</v>
      </c>
      <c r="F346" s="241" t="s">
        <v>454</v>
      </c>
      <c r="G346" s="238"/>
      <c r="H346" s="240" t="s">
        <v>19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324</v>
      </c>
      <c r="AU346" s="247" t="s">
        <v>82</v>
      </c>
      <c r="AV346" s="13" t="s">
        <v>80</v>
      </c>
      <c r="AW346" s="13" t="s">
        <v>35</v>
      </c>
      <c r="AX346" s="13" t="s">
        <v>73</v>
      </c>
      <c r="AY346" s="247" t="s">
        <v>120</v>
      </c>
    </row>
    <row r="347" s="14" customFormat="1">
      <c r="A347" s="14"/>
      <c r="B347" s="248"/>
      <c r="C347" s="249"/>
      <c r="D347" s="239" t="s">
        <v>324</v>
      </c>
      <c r="E347" s="250" t="s">
        <v>19</v>
      </c>
      <c r="F347" s="251" t="s">
        <v>455</v>
      </c>
      <c r="G347" s="249"/>
      <c r="H347" s="252">
        <v>5.8499999999999996</v>
      </c>
      <c r="I347" s="253"/>
      <c r="J347" s="249"/>
      <c r="K347" s="249"/>
      <c r="L347" s="254"/>
      <c r="M347" s="255"/>
      <c r="N347" s="256"/>
      <c r="O347" s="256"/>
      <c r="P347" s="256"/>
      <c r="Q347" s="256"/>
      <c r="R347" s="256"/>
      <c r="S347" s="256"/>
      <c r="T347" s="25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8" t="s">
        <v>324</v>
      </c>
      <c r="AU347" s="258" t="s">
        <v>82</v>
      </c>
      <c r="AV347" s="14" t="s">
        <v>82</v>
      </c>
      <c r="AW347" s="14" t="s">
        <v>35</v>
      </c>
      <c r="AX347" s="14" t="s">
        <v>80</v>
      </c>
      <c r="AY347" s="258" t="s">
        <v>120</v>
      </c>
    </row>
    <row r="348" s="2" customFormat="1" ht="24.15" customHeight="1">
      <c r="A348" s="39"/>
      <c r="B348" s="40"/>
      <c r="C348" s="205" t="s">
        <v>601</v>
      </c>
      <c r="D348" s="205" t="s">
        <v>122</v>
      </c>
      <c r="E348" s="206" t="s">
        <v>602</v>
      </c>
      <c r="F348" s="207" t="s">
        <v>603</v>
      </c>
      <c r="G348" s="208" t="s">
        <v>155</v>
      </c>
      <c r="H348" s="209">
        <v>1058</v>
      </c>
      <c r="I348" s="210"/>
      <c r="J348" s="211">
        <f>ROUND(I348*H348,2)</f>
        <v>0</v>
      </c>
      <c r="K348" s="207" t="s">
        <v>186</v>
      </c>
      <c r="L348" s="45"/>
      <c r="M348" s="212" t="s">
        <v>19</v>
      </c>
      <c r="N348" s="213" t="s">
        <v>44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127</v>
      </c>
      <c r="AT348" s="216" t="s">
        <v>122</v>
      </c>
      <c r="AU348" s="216" t="s">
        <v>82</v>
      </c>
      <c r="AY348" s="18" t="s">
        <v>120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127</v>
      </c>
      <c r="BM348" s="216" t="s">
        <v>604</v>
      </c>
    </row>
    <row r="349" s="2" customFormat="1">
      <c r="A349" s="39"/>
      <c r="B349" s="40"/>
      <c r="C349" s="41"/>
      <c r="D349" s="218" t="s">
        <v>129</v>
      </c>
      <c r="E349" s="41"/>
      <c r="F349" s="219" t="s">
        <v>605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129</v>
      </c>
      <c r="AU349" s="18" t="s">
        <v>82</v>
      </c>
    </row>
    <row r="350" s="13" customFormat="1">
      <c r="A350" s="13"/>
      <c r="B350" s="237"/>
      <c r="C350" s="238"/>
      <c r="D350" s="239" t="s">
        <v>324</v>
      </c>
      <c r="E350" s="240" t="s">
        <v>19</v>
      </c>
      <c r="F350" s="241" t="s">
        <v>606</v>
      </c>
      <c r="G350" s="238"/>
      <c r="H350" s="240" t="s">
        <v>19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324</v>
      </c>
      <c r="AU350" s="247" t="s">
        <v>82</v>
      </c>
      <c r="AV350" s="13" t="s">
        <v>80</v>
      </c>
      <c r="AW350" s="13" t="s">
        <v>35</v>
      </c>
      <c r="AX350" s="13" t="s">
        <v>73</v>
      </c>
      <c r="AY350" s="247" t="s">
        <v>120</v>
      </c>
    </row>
    <row r="351" s="14" customFormat="1">
      <c r="A351" s="14"/>
      <c r="B351" s="248"/>
      <c r="C351" s="249"/>
      <c r="D351" s="239" t="s">
        <v>324</v>
      </c>
      <c r="E351" s="250" t="s">
        <v>19</v>
      </c>
      <c r="F351" s="251" t="s">
        <v>607</v>
      </c>
      <c r="G351" s="249"/>
      <c r="H351" s="252">
        <v>1058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8" t="s">
        <v>324</v>
      </c>
      <c r="AU351" s="258" t="s">
        <v>82</v>
      </c>
      <c r="AV351" s="14" t="s">
        <v>82</v>
      </c>
      <c r="AW351" s="14" t="s">
        <v>35</v>
      </c>
      <c r="AX351" s="14" t="s">
        <v>80</v>
      </c>
      <c r="AY351" s="258" t="s">
        <v>120</v>
      </c>
    </row>
    <row r="352" s="2" customFormat="1" ht="21.75" customHeight="1">
      <c r="A352" s="39"/>
      <c r="B352" s="40"/>
      <c r="C352" s="205" t="s">
        <v>608</v>
      </c>
      <c r="D352" s="205" t="s">
        <v>122</v>
      </c>
      <c r="E352" s="206" t="s">
        <v>609</v>
      </c>
      <c r="F352" s="207" t="s">
        <v>610</v>
      </c>
      <c r="G352" s="208" t="s">
        <v>125</v>
      </c>
      <c r="H352" s="209">
        <v>0.51200000000000001</v>
      </c>
      <c r="I352" s="210"/>
      <c r="J352" s="211">
        <f>ROUND(I352*H352,2)</f>
        <v>0</v>
      </c>
      <c r="K352" s="207" t="s">
        <v>186</v>
      </c>
      <c r="L352" s="45"/>
      <c r="M352" s="212" t="s">
        <v>19</v>
      </c>
      <c r="N352" s="213" t="s">
        <v>44</v>
      </c>
      <c r="O352" s="85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127</v>
      </c>
      <c r="AT352" s="216" t="s">
        <v>122</v>
      </c>
      <c r="AU352" s="216" t="s">
        <v>82</v>
      </c>
      <c r="AY352" s="18" t="s">
        <v>120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80</v>
      </c>
      <c r="BK352" s="217">
        <f>ROUND(I352*H352,2)</f>
        <v>0</v>
      </c>
      <c r="BL352" s="18" t="s">
        <v>127</v>
      </c>
      <c r="BM352" s="216" t="s">
        <v>611</v>
      </c>
    </row>
    <row r="353" s="2" customFormat="1">
      <c r="A353" s="39"/>
      <c r="B353" s="40"/>
      <c r="C353" s="41"/>
      <c r="D353" s="218" t="s">
        <v>129</v>
      </c>
      <c r="E353" s="41"/>
      <c r="F353" s="219" t="s">
        <v>612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129</v>
      </c>
      <c r="AU353" s="18" t="s">
        <v>82</v>
      </c>
    </row>
    <row r="354" s="13" customFormat="1">
      <c r="A354" s="13"/>
      <c r="B354" s="237"/>
      <c r="C354" s="238"/>
      <c r="D354" s="239" t="s">
        <v>324</v>
      </c>
      <c r="E354" s="240" t="s">
        <v>19</v>
      </c>
      <c r="F354" s="241" t="s">
        <v>325</v>
      </c>
      <c r="G354" s="238"/>
      <c r="H354" s="240" t="s">
        <v>19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324</v>
      </c>
      <c r="AU354" s="247" t="s">
        <v>82</v>
      </c>
      <c r="AV354" s="13" t="s">
        <v>80</v>
      </c>
      <c r="AW354" s="13" t="s">
        <v>35</v>
      </c>
      <c r="AX354" s="13" t="s">
        <v>73</v>
      </c>
      <c r="AY354" s="247" t="s">
        <v>120</v>
      </c>
    </row>
    <row r="355" s="13" customFormat="1">
      <c r="A355" s="13"/>
      <c r="B355" s="237"/>
      <c r="C355" s="238"/>
      <c r="D355" s="239" t="s">
        <v>324</v>
      </c>
      <c r="E355" s="240" t="s">
        <v>19</v>
      </c>
      <c r="F355" s="241" t="s">
        <v>334</v>
      </c>
      <c r="G355" s="238"/>
      <c r="H355" s="240" t="s">
        <v>19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324</v>
      </c>
      <c r="AU355" s="247" t="s">
        <v>82</v>
      </c>
      <c r="AV355" s="13" t="s">
        <v>80</v>
      </c>
      <c r="AW355" s="13" t="s">
        <v>35</v>
      </c>
      <c r="AX355" s="13" t="s">
        <v>73</v>
      </c>
      <c r="AY355" s="247" t="s">
        <v>120</v>
      </c>
    </row>
    <row r="356" s="13" customFormat="1">
      <c r="A356" s="13"/>
      <c r="B356" s="237"/>
      <c r="C356" s="238"/>
      <c r="D356" s="239" t="s">
        <v>324</v>
      </c>
      <c r="E356" s="240" t="s">
        <v>19</v>
      </c>
      <c r="F356" s="241" t="s">
        <v>327</v>
      </c>
      <c r="G356" s="238"/>
      <c r="H356" s="240" t="s">
        <v>19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324</v>
      </c>
      <c r="AU356" s="247" t="s">
        <v>82</v>
      </c>
      <c r="AV356" s="13" t="s">
        <v>80</v>
      </c>
      <c r="AW356" s="13" t="s">
        <v>35</v>
      </c>
      <c r="AX356" s="13" t="s">
        <v>73</v>
      </c>
      <c r="AY356" s="247" t="s">
        <v>120</v>
      </c>
    </row>
    <row r="357" s="13" customFormat="1">
      <c r="A357" s="13"/>
      <c r="B357" s="237"/>
      <c r="C357" s="238"/>
      <c r="D357" s="239" t="s">
        <v>324</v>
      </c>
      <c r="E357" s="240" t="s">
        <v>19</v>
      </c>
      <c r="F357" s="241" t="s">
        <v>335</v>
      </c>
      <c r="G357" s="238"/>
      <c r="H357" s="240" t="s">
        <v>19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324</v>
      </c>
      <c r="AU357" s="247" t="s">
        <v>82</v>
      </c>
      <c r="AV357" s="13" t="s">
        <v>80</v>
      </c>
      <c r="AW357" s="13" t="s">
        <v>35</v>
      </c>
      <c r="AX357" s="13" t="s">
        <v>73</v>
      </c>
      <c r="AY357" s="247" t="s">
        <v>120</v>
      </c>
    </row>
    <row r="358" s="13" customFormat="1">
      <c r="A358" s="13"/>
      <c r="B358" s="237"/>
      <c r="C358" s="238"/>
      <c r="D358" s="239" t="s">
        <v>324</v>
      </c>
      <c r="E358" s="240" t="s">
        <v>19</v>
      </c>
      <c r="F358" s="241" t="s">
        <v>613</v>
      </c>
      <c r="G358" s="238"/>
      <c r="H358" s="240" t="s">
        <v>19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7" t="s">
        <v>324</v>
      </c>
      <c r="AU358" s="247" t="s">
        <v>82</v>
      </c>
      <c r="AV358" s="13" t="s">
        <v>80</v>
      </c>
      <c r="AW358" s="13" t="s">
        <v>35</v>
      </c>
      <c r="AX358" s="13" t="s">
        <v>73</v>
      </c>
      <c r="AY358" s="247" t="s">
        <v>120</v>
      </c>
    </row>
    <row r="359" s="14" customFormat="1">
      <c r="A359" s="14"/>
      <c r="B359" s="248"/>
      <c r="C359" s="249"/>
      <c r="D359" s="239" t="s">
        <v>324</v>
      </c>
      <c r="E359" s="250" t="s">
        <v>19</v>
      </c>
      <c r="F359" s="251" t="s">
        <v>614</v>
      </c>
      <c r="G359" s="249"/>
      <c r="H359" s="252">
        <v>0.51200000000000001</v>
      </c>
      <c r="I359" s="253"/>
      <c r="J359" s="249"/>
      <c r="K359" s="249"/>
      <c r="L359" s="254"/>
      <c r="M359" s="255"/>
      <c r="N359" s="256"/>
      <c r="O359" s="256"/>
      <c r="P359" s="256"/>
      <c r="Q359" s="256"/>
      <c r="R359" s="256"/>
      <c r="S359" s="256"/>
      <c r="T359" s="25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8" t="s">
        <v>324</v>
      </c>
      <c r="AU359" s="258" t="s">
        <v>82</v>
      </c>
      <c r="AV359" s="14" t="s">
        <v>82</v>
      </c>
      <c r="AW359" s="14" t="s">
        <v>35</v>
      </c>
      <c r="AX359" s="14" t="s">
        <v>80</v>
      </c>
      <c r="AY359" s="258" t="s">
        <v>120</v>
      </c>
    </row>
    <row r="360" s="2" customFormat="1" ht="24.15" customHeight="1">
      <c r="A360" s="39"/>
      <c r="B360" s="40"/>
      <c r="C360" s="205" t="s">
        <v>615</v>
      </c>
      <c r="D360" s="205" t="s">
        <v>122</v>
      </c>
      <c r="E360" s="206" t="s">
        <v>616</v>
      </c>
      <c r="F360" s="207" t="s">
        <v>617</v>
      </c>
      <c r="G360" s="208" t="s">
        <v>155</v>
      </c>
      <c r="H360" s="209">
        <v>5121</v>
      </c>
      <c r="I360" s="210"/>
      <c r="J360" s="211">
        <f>ROUND(I360*H360,2)</f>
        <v>0</v>
      </c>
      <c r="K360" s="207" t="s">
        <v>186</v>
      </c>
      <c r="L360" s="45"/>
      <c r="M360" s="212" t="s">
        <v>19</v>
      </c>
      <c r="N360" s="213" t="s">
        <v>44</v>
      </c>
      <c r="O360" s="85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127</v>
      </c>
      <c r="AT360" s="216" t="s">
        <v>122</v>
      </c>
      <c r="AU360" s="216" t="s">
        <v>82</v>
      </c>
      <c r="AY360" s="18" t="s">
        <v>120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80</v>
      </c>
      <c r="BK360" s="217">
        <f>ROUND(I360*H360,2)</f>
        <v>0</v>
      </c>
      <c r="BL360" s="18" t="s">
        <v>127</v>
      </c>
      <c r="BM360" s="216" t="s">
        <v>618</v>
      </c>
    </row>
    <row r="361" s="2" customFormat="1">
      <c r="A361" s="39"/>
      <c r="B361" s="40"/>
      <c r="C361" s="41"/>
      <c r="D361" s="218" t="s">
        <v>129</v>
      </c>
      <c r="E361" s="41"/>
      <c r="F361" s="219" t="s">
        <v>619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129</v>
      </c>
      <c r="AU361" s="18" t="s">
        <v>82</v>
      </c>
    </row>
    <row r="362" s="13" customFormat="1">
      <c r="A362" s="13"/>
      <c r="B362" s="237"/>
      <c r="C362" s="238"/>
      <c r="D362" s="239" t="s">
        <v>324</v>
      </c>
      <c r="E362" s="240" t="s">
        <v>19</v>
      </c>
      <c r="F362" s="241" t="s">
        <v>325</v>
      </c>
      <c r="G362" s="238"/>
      <c r="H362" s="240" t="s">
        <v>19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324</v>
      </c>
      <c r="AU362" s="247" t="s">
        <v>82</v>
      </c>
      <c r="AV362" s="13" t="s">
        <v>80</v>
      </c>
      <c r="AW362" s="13" t="s">
        <v>35</v>
      </c>
      <c r="AX362" s="13" t="s">
        <v>73</v>
      </c>
      <c r="AY362" s="247" t="s">
        <v>120</v>
      </c>
    </row>
    <row r="363" s="13" customFormat="1">
      <c r="A363" s="13"/>
      <c r="B363" s="237"/>
      <c r="C363" s="238"/>
      <c r="D363" s="239" t="s">
        <v>324</v>
      </c>
      <c r="E363" s="240" t="s">
        <v>19</v>
      </c>
      <c r="F363" s="241" t="s">
        <v>334</v>
      </c>
      <c r="G363" s="238"/>
      <c r="H363" s="240" t="s">
        <v>19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324</v>
      </c>
      <c r="AU363" s="247" t="s">
        <v>82</v>
      </c>
      <c r="AV363" s="13" t="s">
        <v>80</v>
      </c>
      <c r="AW363" s="13" t="s">
        <v>35</v>
      </c>
      <c r="AX363" s="13" t="s">
        <v>73</v>
      </c>
      <c r="AY363" s="247" t="s">
        <v>120</v>
      </c>
    </row>
    <row r="364" s="13" customFormat="1">
      <c r="A364" s="13"/>
      <c r="B364" s="237"/>
      <c r="C364" s="238"/>
      <c r="D364" s="239" t="s">
        <v>324</v>
      </c>
      <c r="E364" s="240" t="s">
        <v>19</v>
      </c>
      <c r="F364" s="241" t="s">
        <v>327</v>
      </c>
      <c r="G364" s="238"/>
      <c r="H364" s="240" t="s">
        <v>19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324</v>
      </c>
      <c r="AU364" s="247" t="s">
        <v>82</v>
      </c>
      <c r="AV364" s="13" t="s">
        <v>80</v>
      </c>
      <c r="AW364" s="13" t="s">
        <v>35</v>
      </c>
      <c r="AX364" s="13" t="s">
        <v>73</v>
      </c>
      <c r="AY364" s="247" t="s">
        <v>120</v>
      </c>
    </row>
    <row r="365" s="13" customFormat="1">
      <c r="A365" s="13"/>
      <c r="B365" s="237"/>
      <c r="C365" s="238"/>
      <c r="D365" s="239" t="s">
        <v>324</v>
      </c>
      <c r="E365" s="240" t="s">
        <v>19</v>
      </c>
      <c r="F365" s="241" t="s">
        <v>335</v>
      </c>
      <c r="G365" s="238"/>
      <c r="H365" s="240" t="s">
        <v>19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324</v>
      </c>
      <c r="AU365" s="247" t="s">
        <v>82</v>
      </c>
      <c r="AV365" s="13" t="s">
        <v>80</v>
      </c>
      <c r="AW365" s="13" t="s">
        <v>35</v>
      </c>
      <c r="AX365" s="13" t="s">
        <v>73</v>
      </c>
      <c r="AY365" s="247" t="s">
        <v>120</v>
      </c>
    </row>
    <row r="366" s="13" customFormat="1">
      <c r="A366" s="13"/>
      <c r="B366" s="237"/>
      <c r="C366" s="238"/>
      <c r="D366" s="239" t="s">
        <v>324</v>
      </c>
      <c r="E366" s="240" t="s">
        <v>19</v>
      </c>
      <c r="F366" s="241" t="s">
        <v>613</v>
      </c>
      <c r="G366" s="238"/>
      <c r="H366" s="240" t="s">
        <v>19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7" t="s">
        <v>324</v>
      </c>
      <c r="AU366" s="247" t="s">
        <v>82</v>
      </c>
      <c r="AV366" s="13" t="s">
        <v>80</v>
      </c>
      <c r="AW366" s="13" t="s">
        <v>35</v>
      </c>
      <c r="AX366" s="13" t="s">
        <v>73</v>
      </c>
      <c r="AY366" s="247" t="s">
        <v>120</v>
      </c>
    </row>
    <row r="367" s="14" customFormat="1">
      <c r="A367" s="14"/>
      <c r="B367" s="248"/>
      <c r="C367" s="249"/>
      <c r="D367" s="239" t="s">
        <v>324</v>
      </c>
      <c r="E367" s="250" t="s">
        <v>19</v>
      </c>
      <c r="F367" s="251" t="s">
        <v>620</v>
      </c>
      <c r="G367" s="249"/>
      <c r="H367" s="252">
        <v>5121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8" t="s">
        <v>324</v>
      </c>
      <c r="AU367" s="258" t="s">
        <v>82</v>
      </c>
      <c r="AV367" s="14" t="s">
        <v>82</v>
      </c>
      <c r="AW367" s="14" t="s">
        <v>35</v>
      </c>
      <c r="AX367" s="14" t="s">
        <v>80</v>
      </c>
      <c r="AY367" s="258" t="s">
        <v>120</v>
      </c>
    </row>
    <row r="368" s="2" customFormat="1" ht="16.5" customHeight="1">
      <c r="A368" s="39"/>
      <c r="B368" s="40"/>
      <c r="C368" s="223" t="s">
        <v>621</v>
      </c>
      <c r="D368" s="223" t="s">
        <v>138</v>
      </c>
      <c r="E368" s="224" t="s">
        <v>148</v>
      </c>
      <c r="F368" s="225" t="s">
        <v>149</v>
      </c>
      <c r="G368" s="226" t="s">
        <v>150</v>
      </c>
      <c r="H368" s="227">
        <v>2.5609999999999999</v>
      </c>
      <c r="I368" s="228"/>
      <c r="J368" s="229">
        <f>ROUND(I368*H368,2)</f>
        <v>0</v>
      </c>
      <c r="K368" s="225" t="s">
        <v>186</v>
      </c>
      <c r="L368" s="230"/>
      <c r="M368" s="231" t="s">
        <v>19</v>
      </c>
      <c r="N368" s="232" t="s">
        <v>44</v>
      </c>
      <c r="O368" s="85"/>
      <c r="P368" s="214">
        <f>O368*H368</f>
        <v>0</v>
      </c>
      <c r="Q368" s="214">
        <v>0.001</v>
      </c>
      <c r="R368" s="214">
        <f>Q368*H368</f>
        <v>0.0025609999999999999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137</v>
      </c>
      <c r="AT368" s="216" t="s">
        <v>138</v>
      </c>
      <c r="AU368" s="216" t="s">
        <v>82</v>
      </c>
      <c r="AY368" s="18" t="s">
        <v>120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80</v>
      </c>
      <c r="BK368" s="217">
        <f>ROUND(I368*H368,2)</f>
        <v>0</v>
      </c>
      <c r="BL368" s="18" t="s">
        <v>127</v>
      </c>
      <c r="BM368" s="216" t="s">
        <v>622</v>
      </c>
    </row>
    <row r="369" s="13" customFormat="1">
      <c r="A369" s="13"/>
      <c r="B369" s="237"/>
      <c r="C369" s="238"/>
      <c r="D369" s="239" t="s">
        <v>324</v>
      </c>
      <c r="E369" s="240" t="s">
        <v>19</v>
      </c>
      <c r="F369" s="241" t="s">
        <v>623</v>
      </c>
      <c r="G369" s="238"/>
      <c r="H369" s="240" t="s">
        <v>19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324</v>
      </c>
      <c r="AU369" s="247" t="s">
        <v>82</v>
      </c>
      <c r="AV369" s="13" t="s">
        <v>80</v>
      </c>
      <c r="AW369" s="13" t="s">
        <v>35</v>
      </c>
      <c r="AX369" s="13" t="s">
        <v>73</v>
      </c>
      <c r="AY369" s="247" t="s">
        <v>120</v>
      </c>
    </row>
    <row r="370" s="13" customFormat="1">
      <c r="A370" s="13"/>
      <c r="B370" s="237"/>
      <c r="C370" s="238"/>
      <c r="D370" s="239" t="s">
        <v>324</v>
      </c>
      <c r="E370" s="240" t="s">
        <v>19</v>
      </c>
      <c r="F370" s="241" t="s">
        <v>613</v>
      </c>
      <c r="G370" s="238"/>
      <c r="H370" s="240" t="s">
        <v>19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324</v>
      </c>
      <c r="AU370" s="247" t="s">
        <v>82</v>
      </c>
      <c r="AV370" s="13" t="s">
        <v>80</v>
      </c>
      <c r="AW370" s="13" t="s">
        <v>35</v>
      </c>
      <c r="AX370" s="13" t="s">
        <v>73</v>
      </c>
      <c r="AY370" s="247" t="s">
        <v>120</v>
      </c>
    </row>
    <row r="371" s="14" customFormat="1">
      <c r="A371" s="14"/>
      <c r="B371" s="248"/>
      <c r="C371" s="249"/>
      <c r="D371" s="239" t="s">
        <v>324</v>
      </c>
      <c r="E371" s="250" t="s">
        <v>19</v>
      </c>
      <c r="F371" s="251" t="s">
        <v>624</v>
      </c>
      <c r="G371" s="249"/>
      <c r="H371" s="252">
        <v>2.5609999999999999</v>
      </c>
      <c r="I371" s="253"/>
      <c r="J371" s="249"/>
      <c r="K371" s="249"/>
      <c r="L371" s="254"/>
      <c r="M371" s="255"/>
      <c r="N371" s="256"/>
      <c r="O371" s="256"/>
      <c r="P371" s="256"/>
      <c r="Q371" s="256"/>
      <c r="R371" s="256"/>
      <c r="S371" s="256"/>
      <c r="T371" s="25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8" t="s">
        <v>324</v>
      </c>
      <c r="AU371" s="258" t="s">
        <v>82</v>
      </c>
      <c r="AV371" s="14" t="s">
        <v>82</v>
      </c>
      <c r="AW371" s="14" t="s">
        <v>35</v>
      </c>
      <c r="AX371" s="14" t="s">
        <v>80</v>
      </c>
      <c r="AY371" s="258" t="s">
        <v>120</v>
      </c>
    </row>
    <row r="372" s="2" customFormat="1" ht="16.5" customHeight="1">
      <c r="A372" s="39"/>
      <c r="B372" s="40"/>
      <c r="C372" s="205" t="s">
        <v>625</v>
      </c>
      <c r="D372" s="205" t="s">
        <v>122</v>
      </c>
      <c r="E372" s="206" t="s">
        <v>626</v>
      </c>
      <c r="F372" s="207" t="s">
        <v>627</v>
      </c>
      <c r="G372" s="208" t="s">
        <v>19</v>
      </c>
      <c r="H372" s="209">
        <v>1</v>
      </c>
      <c r="I372" s="210"/>
      <c r="J372" s="211">
        <f>ROUND(I372*H372,2)</f>
        <v>0</v>
      </c>
      <c r="K372" s="207" t="s">
        <v>19</v>
      </c>
      <c r="L372" s="45"/>
      <c r="M372" s="212" t="s">
        <v>19</v>
      </c>
      <c r="N372" s="213" t="s">
        <v>44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127</v>
      </c>
      <c r="AT372" s="216" t="s">
        <v>122</v>
      </c>
      <c r="AU372" s="216" t="s">
        <v>82</v>
      </c>
      <c r="AY372" s="18" t="s">
        <v>120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80</v>
      </c>
      <c r="BK372" s="217">
        <f>ROUND(I372*H372,2)</f>
        <v>0</v>
      </c>
      <c r="BL372" s="18" t="s">
        <v>127</v>
      </c>
      <c r="BM372" s="216" t="s">
        <v>628</v>
      </c>
    </row>
    <row r="373" s="13" customFormat="1">
      <c r="A373" s="13"/>
      <c r="B373" s="237"/>
      <c r="C373" s="238"/>
      <c r="D373" s="239" t="s">
        <v>324</v>
      </c>
      <c r="E373" s="240" t="s">
        <v>19</v>
      </c>
      <c r="F373" s="241" t="s">
        <v>629</v>
      </c>
      <c r="G373" s="238"/>
      <c r="H373" s="240" t="s">
        <v>19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324</v>
      </c>
      <c r="AU373" s="247" t="s">
        <v>82</v>
      </c>
      <c r="AV373" s="13" t="s">
        <v>80</v>
      </c>
      <c r="AW373" s="13" t="s">
        <v>35</v>
      </c>
      <c r="AX373" s="13" t="s">
        <v>73</v>
      </c>
      <c r="AY373" s="247" t="s">
        <v>120</v>
      </c>
    </row>
    <row r="374" s="14" customFormat="1">
      <c r="A374" s="14"/>
      <c r="B374" s="248"/>
      <c r="C374" s="249"/>
      <c r="D374" s="239" t="s">
        <v>324</v>
      </c>
      <c r="E374" s="250" t="s">
        <v>19</v>
      </c>
      <c r="F374" s="251" t="s">
        <v>80</v>
      </c>
      <c r="G374" s="249"/>
      <c r="H374" s="252">
        <v>1</v>
      </c>
      <c r="I374" s="253"/>
      <c r="J374" s="249"/>
      <c r="K374" s="249"/>
      <c r="L374" s="254"/>
      <c r="M374" s="255"/>
      <c r="N374" s="256"/>
      <c r="O374" s="256"/>
      <c r="P374" s="256"/>
      <c r="Q374" s="256"/>
      <c r="R374" s="256"/>
      <c r="S374" s="256"/>
      <c r="T374" s="25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8" t="s">
        <v>324</v>
      </c>
      <c r="AU374" s="258" t="s">
        <v>82</v>
      </c>
      <c r="AV374" s="14" t="s">
        <v>82</v>
      </c>
      <c r="AW374" s="14" t="s">
        <v>35</v>
      </c>
      <c r="AX374" s="14" t="s">
        <v>80</v>
      </c>
      <c r="AY374" s="258" t="s">
        <v>120</v>
      </c>
    </row>
    <row r="375" s="2" customFormat="1" ht="16.5" customHeight="1">
      <c r="A375" s="39"/>
      <c r="B375" s="40"/>
      <c r="C375" s="205" t="s">
        <v>630</v>
      </c>
      <c r="D375" s="205" t="s">
        <v>122</v>
      </c>
      <c r="E375" s="206" t="s">
        <v>631</v>
      </c>
      <c r="F375" s="207" t="s">
        <v>632</v>
      </c>
      <c r="G375" s="208" t="s">
        <v>134</v>
      </c>
      <c r="H375" s="209">
        <v>21</v>
      </c>
      <c r="I375" s="210"/>
      <c r="J375" s="211">
        <f>ROUND(I375*H375,2)</f>
        <v>0</v>
      </c>
      <c r="K375" s="207" t="s">
        <v>19</v>
      </c>
      <c r="L375" s="45"/>
      <c r="M375" s="212" t="s">
        <v>19</v>
      </c>
      <c r="N375" s="213" t="s">
        <v>44</v>
      </c>
      <c r="O375" s="85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127</v>
      </c>
      <c r="AT375" s="216" t="s">
        <v>122</v>
      </c>
      <c r="AU375" s="216" t="s">
        <v>82</v>
      </c>
      <c r="AY375" s="18" t="s">
        <v>120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80</v>
      </c>
      <c r="BK375" s="217">
        <f>ROUND(I375*H375,2)</f>
        <v>0</v>
      </c>
      <c r="BL375" s="18" t="s">
        <v>127</v>
      </c>
      <c r="BM375" s="216" t="s">
        <v>633</v>
      </c>
    </row>
    <row r="376" s="13" customFormat="1">
      <c r="A376" s="13"/>
      <c r="B376" s="237"/>
      <c r="C376" s="238"/>
      <c r="D376" s="239" t="s">
        <v>324</v>
      </c>
      <c r="E376" s="240" t="s">
        <v>19</v>
      </c>
      <c r="F376" s="241" t="s">
        <v>634</v>
      </c>
      <c r="G376" s="238"/>
      <c r="H376" s="240" t="s">
        <v>19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324</v>
      </c>
      <c r="AU376" s="247" t="s">
        <v>82</v>
      </c>
      <c r="AV376" s="13" t="s">
        <v>80</v>
      </c>
      <c r="AW376" s="13" t="s">
        <v>35</v>
      </c>
      <c r="AX376" s="13" t="s">
        <v>73</v>
      </c>
      <c r="AY376" s="247" t="s">
        <v>120</v>
      </c>
    </row>
    <row r="377" s="14" customFormat="1">
      <c r="A377" s="14"/>
      <c r="B377" s="248"/>
      <c r="C377" s="249"/>
      <c r="D377" s="239" t="s">
        <v>324</v>
      </c>
      <c r="E377" s="250" t="s">
        <v>19</v>
      </c>
      <c r="F377" s="251" t="s">
        <v>7</v>
      </c>
      <c r="G377" s="249"/>
      <c r="H377" s="252">
        <v>21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8" t="s">
        <v>324</v>
      </c>
      <c r="AU377" s="258" t="s">
        <v>82</v>
      </c>
      <c r="AV377" s="14" t="s">
        <v>82</v>
      </c>
      <c r="AW377" s="14" t="s">
        <v>35</v>
      </c>
      <c r="AX377" s="14" t="s">
        <v>80</v>
      </c>
      <c r="AY377" s="258" t="s">
        <v>120</v>
      </c>
    </row>
    <row r="378" s="2" customFormat="1" ht="16.5" customHeight="1">
      <c r="A378" s="39"/>
      <c r="B378" s="40"/>
      <c r="C378" s="205" t="s">
        <v>635</v>
      </c>
      <c r="D378" s="205" t="s">
        <v>122</v>
      </c>
      <c r="E378" s="206" t="s">
        <v>636</v>
      </c>
      <c r="F378" s="207" t="s">
        <v>637</v>
      </c>
      <c r="G378" s="208" t="s">
        <v>134</v>
      </c>
      <c r="H378" s="209">
        <v>10</v>
      </c>
      <c r="I378" s="210"/>
      <c r="J378" s="211">
        <f>ROUND(I378*H378,2)</f>
        <v>0</v>
      </c>
      <c r="K378" s="207" t="s">
        <v>19</v>
      </c>
      <c r="L378" s="45"/>
      <c r="M378" s="212" t="s">
        <v>19</v>
      </c>
      <c r="N378" s="213" t="s">
        <v>44</v>
      </c>
      <c r="O378" s="85"/>
      <c r="P378" s="214">
        <f>O378*H378</f>
        <v>0</v>
      </c>
      <c r="Q378" s="214">
        <v>0.26000000000000001</v>
      </c>
      <c r="R378" s="214">
        <f>Q378*H378</f>
        <v>2.6000000000000001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127</v>
      </c>
      <c r="AT378" s="216" t="s">
        <v>122</v>
      </c>
      <c r="AU378" s="216" t="s">
        <v>82</v>
      </c>
      <c r="AY378" s="18" t="s">
        <v>120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80</v>
      </c>
      <c r="BK378" s="217">
        <f>ROUND(I378*H378,2)</f>
        <v>0</v>
      </c>
      <c r="BL378" s="18" t="s">
        <v>127</v>
      </c>
      <c r="BM378" s="216" t="s">
        <v>638</v>
      </c>
    </row>
    <row r="379" s="13" customFormat="1">
      <c r="A379" s="13"/>
      <c r="B379" s="237"/>
      <c r="C379" s="238"/>
      <c r="D379" s="239" t="s">
        <v>324</v>
      </c>
      <c r="E379" s="240" t="s">
        <v>19</v>
      </c>
      <c r="F379" s="241" t="s">
        <v>639</v>
      </c>
      <c r="G379" s="238"/>
      <c r="H379" s="240" t="s">
        <v>19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324</v>
      </c>
      <c r="AU379" s="247" t="s">
        <v>82</v>
      </c>
      <c r="AV379" s="13" t="s">
        <v>80</v>
      </c>
      <c r="AW379" s="13" t="s">
        <v>35</v>
      </c>
      <c r="AX379" s="13" t="s">
        <v>73</v>
      </c>
      <c r="AY379" s="247" t="s">
        <v>120</v>
      </c>
    </row>
    <row r="380" s="13" customFormat="1">
      <c r="A380" s="13"/>
      <c r="B380" s="237"/>
      <c r="C380" s="238"/>
      <c r="D380" s="239" t="s">
        <v>324</v>
      </c>
      <c r="E380" s="240" t="s">
        <v>19</v>
      </c>
      <c r="F380" s="241" t="s">
        <v>640</v>
      </c>
      <c r="G380" s="238"/>
      <c r="H380" s="240" t="s">
        <v>19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324</v>
      </c>
      <c r="AU380" s="247" t="s">
        <v>82</v>
      </c>
      <c r="AV380" s="13" t="s">
        <v>80</v>
      </c>
      <c r="AW380" s="13" t="s">
        <v>35</v>
      </c>
      <c r="AX380" s="13" t="s">
        <v>73</v>
      </c>
      <c r="AY380" s="247" t="s">
        <v>120</v>
      </c>
    </row>
    <row r="381" s="14" customFormat="1">
      <c r="A381" s="14"/>
      <c r="B381" s="248"/>
      <c r="C381" s="249"/>
      <c r="D381" s="239" t="s">
        <v>324</v>
      </c>
      <c r="E381" s="250" t="s">
        <v>19</v>
      </c>
      <c r="F381" s="251" t="s">
        <v>641</v>
      </c>
      <c r="G381" s="249"/>
      <c r="H381" s="252">
        <v>10</v>
      </c>
      <c r="I381" s="253"/>
      <c r="J381" s="249"/>
      <c r="K381" s="249"/>
      <c r="L381" s="254"/>
      <c r="M381" s="255"/>
      <c r="N381" s="256"/>
      <c r="O381" s="256"/>
      <c r="P381" s="256"/>
      <c r="Q381" s="256"/>
      <c r="R381" s="256"/>
      <c r="S381" s="256"/>
      <c r="T381" s="25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8" t="s">
        <v>324</v>
      </c>
      <c r="AU381" s="258" t="s">
        <v>82</v>
      </c>
      <c r="AV381" s="14" t="s">
        <v>82</v>
      </c>
      <c r="AW381" s="14" t="s">
        <v>35</v>
      </c>
      <c r="AX381" s="14" t="s">
        <v>80</v>
      </c>
      <c r="AY381" s="258" t="s">
        <v>120</v>
      </c>
    </row>
    <row r="382" s="2" customFormat="1" ht="16.5" customHeight="1">
      <c r="A382" s="39"/>
      <c r="B382" s="40"/>
      <c r="C382" s="205" t="s">
        <v>642</v>
      </c>
      <c r="D382" s="205" t="s">
        <v>122</v>
      </c>
      <c r="E382" s="206" t="s">
        <v>643</v>
      </c>
      <c r="F382" s="207" t="s">
        <v>644</v>
      </c>
      <c r="G382" s="208" t="s">
        <v>134</v>
      </c>
      <c r="H382" s="209">
        <v>10</v>
      </c>
      <c r="I382" s="210"/>
      <c r="J382" s="211">
        <f>ROUND(I382*H382,2)</f>
        <v>0</v>
      </c>
      <c r="K382" s="207" t="s">
        <v>19</v>
      </c>
      <c r="L382" s="45"/>
      <c r="M382" s="212" t="s">
        <v>19</v>
      </c>
      <c r="N382" s="213" t="s">
        <v>44</v>
      </c>
      <c r="O382" s="85"/>
      <c r="P382" s="214">
        <f>O382*H382</f>
        <v>0</v>
      </c>
      <c r="Q382" s="214">
        <v>0.26000000000000001</v>
      </c>
      <c r="R382" s="214">
        <f>Q382*H382</f>
        <v>2.6000000000000001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127</v>
      </c>
      <c r="AT382" s="216" t="s">
        <v>122</v>
      </c>
      <c r="AU382" s="216" t="s">
        <v>82</v>
      </c>
      <c r="AY382" s="18" t="s">
        <v>120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80</v>
      </c>
      <c r="BK382" s="217">
        <f>ROUND(I382*H382,2)</f>
        <v>0</v>
      </c>
      <c r="BL382" s="18" t="s">
        <v>127</v>
      </c>
      <c r="BM382" s="216" t="s">
        <v>645</v>
      </c>
    </row>
    <row r="383" s="13" customFormat="1">
      <c r="A383" s="13"/>
      <c r="B383" s="237"/>
      <c r="C383" s="238"/>
      <c r="D383" s="239" t="s">
        <v>324</v>
      </c>
      <c r="E383" s="240" t="s">
        <v>19</v>
      </c>
      <c r="F383" s="241" t="s">
        <v>639</v>
      </c>
      <c r="G383" s="238"/>
      <c r="H383" s="240" t="s">
        <v>19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324</v>
      </c>
      <c r="AU383" s="247" t="s">
        <v>82</v>
      </c>
      <c r="AV383" s="13" t="s">
        <v>80</v>
      </c>
      <c r="AW383" s="13" t="s">
        <v>35</v>
      </c>
      <c r="AX383" s="13" t="s">
        <v>73</v>
      </c>
      <c r="AY383" s="247" t="s">
        <v>120</v>
      </c>
    </row>
    <row r="384" s="13" customFormat="1">
      <c r="A384" s="13"/>
      <c r="B384" s="237"/>
      <c r="C384" s="238"/>
      <c r="D384" s="239" t="s">
        <v>324</v>
      </c>
      <c r="E384" s="240" t="s">
        <v>19</v>
      </c>
      <c r="F384" s="241" t="s">
        <v>640</v>
      </c>
      <c r="G384" s="238"/>
      <c r="H384" s="240" t="s">
        <v>19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324</v>
      </c>
      <c r="AU384" s="247" t="s">
        <v>82</v>
      </c>
      <c r="AV384" s="13" t="s">
        <v>80</v>
      </c>
      <c r="AW384" s="13" t="s">
        <v>35</v>
      </c>
      <c r="AX384" s="13" t="s">
        <v>73</v>
      </c>
      <c r="AY384" s="247" t="s">
        <v>120</v>
      </c>
    </row>
    <row r="385" s="14" customFormat="1">
      <c r="A385" s="14"/>
      <c r="B385" s="248"/>
      <c r="C385" s="249"/>
      <c r="D385" s="239" t="s">
        <v>324</v>
      </c>
      <c r="E385" s="250" t="s">
        <v>19</v>
      </c>
      <c r="F385" s="251" t="s">
        <v>641</v>
      </c>
      <c r="G385" s="249"/>
      <c r="H385" s="252">
        <v>10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8" t="s">
        <v>324</v>
      </c>
      <c r="AU385" s="258" t="s">
        <v>82</v>
      </c>
      <c r="AV385" s="14" t="s">
        <v>82</v>
      </c>
      <c r="AW385" s="14" t="s">
        <v>35</v>
      </c>
      <c r="AX385" s="14" t="s">
        <v>80</v>
      </c>
      <c r="AY385" s="258" t="s">
        <v>120</v>
      </c>
    </row>
    <row r="386" s="2" customFormat="1" ht="16.5" customHeight="1">
      <c r="A386" s="39"/>
      <c r="B386" s="40"/>
      <c r="C386" s="205" t="s">
        <v>646</v>
      </c>
      <c r="D386" s="205" t="s">
        <v>122</v>
      </c>
      <c r="E386" s="206" t="s">
        <v>647</v>
      </c>
      <c r="F386" s="207" t="s">
        <v>648</v>
      </c>
      <c r="G386" s="208" t="s">
        <v>134</v>
      </c>
      <c r="H386" s="209">
        <v>4</v>
      </c>
      <c r="I386" s="210"/>
      <c r="J386" s="211">
        <f>ROUND(I386*H386,2)</f>
        <v>0</v>
      </c>
      <c r="K386" s="207" t="s">
        <v>19</v>
      </c>
      <c r="L386" s="45"/>
      <c r="M386" s="212" t="s">
        <v>19</v>
      </c>
      <c r="N386" s="213" t="s">
        <v>44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127</v>
      </c>
      <c r="AT386" s="216" t="s">
        <v>122</v>
      </c>
      <c r="AU386" s="216" t="s">
        <v>82</v>
      </c>
      <c r="AY386" s="18" t="s">
        <v>120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80</v>
      </c>
      <c r="BK386" s="217">
        <f>ROUND(I386*H386,2)</f>
        <v>0</v>
      </c>
      <c r="BL386" s="18" t="s">
        <v>127</v>
      </c>
      <c r="BM386" s="216" t="s">
        <v>649</v>
      </c>
    </row>
    <row r="387" s="13" customFormat="1">
      <c r="A387" s="13"/>
      <c r="B387" s="237"/>
      <c r="C387" s="238"/>
      <c r="D387" s="239" t="s">
        <v>324</v>
      </c>
      <c r="E387" s="240" t="s">
        <v>19</v>
      </c>
      <c r="F387" s="241" t="s">
        <v>634</v>
      </c>
      <c r="G387" s="238"/>
      <c r="H387" s="240" t="s">
        <v>19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324</v>
      </c>
      <c r="AU387" s="247" t="s">
        <v>82</v>
      </c>
      <c r="AV387" s="13" t="s">
        <v>80</v>
      </c>
      <c r="AW387" s="13" t="s">
        <v>35</v>
      </c>
      <c r="AX387" s="13" t="s">
        <v>73</v>
      </c>
      <c r="AY387" s="247" t="s">
        <v>120</v>
      </c>
    </row>
    <row r="388" s="14" customFormat="1">
      <c r="A388" s="14"/>
      <c r="B388" s="248"/>
      <c r="C388" s="249"/>
      <c r="D388" s="239" t="s">
        <v>324</v>
      </c>
      <c r="E388" s="250" t="s">
        <v>19</v>
      </c>
      <c r="F388" s="251" t="s">
        <v>127</v>
      </c>
      <c r="G388" s="249"/>
      <c r="H388" s="252">
        <v>4</v>
      </c>
      <c r="I388" s="253"/>
      <c r="J388" s="249"/>
      <c r="K388" s="249"/>
      <c r="L388" s="254"/>
      <c r="M388" s="255"/>
      <c r="N388" s="256"/>
      <c r="O388" s="256"/>
      <c r="P388" s="256"/>
      <c r="Q388" s="256"/>
      <c r="R388" s="256"/>
      <c r="S388" s="256"/>
      <c r="T388" s="25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8" t="s">
        <v>324</v>
      </c>
      <c r="AU388" s="258" t="s">
        <v>82</v>
      </c>
      <c r="AV388" s="14" t="s">
        <v>82</v>
      </c>
      <c r="AW388" s="14" t="s">
        <v>35</v>
      </c>
      <c r="AX388" s="14" t="s">
        <v>80</v>
      </c>
      <c r="AY388" s="258" t="s">
        <v>120</v>
      </c>
    </row>
    <row r="389" s="2" customFormat="1" ht="16.5" customHeight="1">
      <c r="A389" s="39"/>
      <c r="B389" s="40"/>
      <c r="C389" s="205" t="s">
        <v>650</v>
      </c>
      <c r="D389" s="205" t="s">
        <v>122</v>
      </c>
      <c r="E389" s="206" t="s">
        <v>651</v>
      </c>
      <c r="F389" s="207" t="s">
        <v>652</v>
      </c>
      <c r="G389" s="208" t="s">
        <v>134</v>
      </c>
      <c r="H389" s="209">
        <v>7</v>
      </c>
      <c r="I389" s="210"/>
      <c r="J389" s="211">
        <f>ROUND(I389*H389,2)</f>
        <v>0</v>
      </c>
      <c r="K389" s="207" t="s">
        <v>19</v>
      </c>
      <c r="L389" s="45"/>
      <c r="M389" s="212" t="s">
        <v>19</v>
      </c>
      <c r="N389" s="213" t="s">
        <v>44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127</v>
      </c>
      <c r="AT389" s="216" t="s">
        <v>122</v>
      </c>
      <c r="AU389" s="216" t="s">
        <v>82</v>
      </c>
      <c r="AY389" s="18" t="s">
        <v>120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80</v>
      </c>
      <c r="BK389" s="217">
        <f>ROUND(I389*H389,2)</f>
        <v>0</v>
      </c>
      <c r="BL389" s="18" t="s">
        <v>127</v>
      </c>
      <c r="BM389" s="216" t="s">
        <v>653</v>
      </c>
    </row>
    <row r="390" s="13" customFormat="1">
      <c r="A390" s="13"/>
      <c r="B390" s="237"/>
      <c r="C390" s="238"/>
      <c r="D390" s="239" t="s">
        <v>324</v>
      </c>
      <c r="E390" s="240" t="s">
        <v>19</v>
      </c>
      <c r="F390" s="241" t="s">
        <v>634</v>
      </c>
      <c r="G390" s="238"/>
      <c r="H390" s="240" t="s">
        <v>19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324</v>
      </c>
      <c r="AU390" s="247" t="s">
        <v>82</v>
      </c>
      <c r="AV390" s="13" t="s">
        <v>80</v>
      </c>
      <c r="AW390" s="13" t="s">
        <v>35</v>
      </c>
      <c r="AX390" s="13" t="s">
        <v>73</v>
      </c>
      <c r="AY390" s="247" t="s">
        <v>120</v>
      </c>
    </row>
    <row r="391" s="14" customFormat="1">
      <c r="A391" s="14"/>
      <c r="B391" s="248"/>
      <c r="C391" s="249"/>
      <c r="D391" s="239" t="s">
        <v>324</v>
      </c>
      <c r="E391" s="250" t="s">
        <v>19</v>
      </c>
      <c r="F391" s="251" t="s">
        <v>131</v>
      </c>
      <c r="G391" s="249"/>
      <c r="H391" s="252">
        <v>7</v>
      </c>
      <c r="I391" s="253"/>
      <c r="J391" s="249"/>
      <c r="K391" s="249"/>
      <c r="L391" s="254"/>
      <c r="M391" s="255"/>
      <c r="N391" s="256"/>
      <c r="O391" s="256"/>
      <c r="P391" s="256"/>
      <c r="Q391" s="256"/>
      <c r="R391" s="256"/>
      <c r="S391" s="256"/>
      <c r="T391" s="25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8" t="s">
        <v>324</v>
      </c>
      <c r="AU391" s="258" t="s">
        <v>82</v>
      </c>
      <c r="AV391" s="14" t="s">
        <v>82</v>
      </c>
      <c r="AW391" s="14" t="s">
        <v>35</v>
      </c>
      <c r="AX391" s="14" t="s">
        <v>80</v>
      </c>
      <c r="AY391" s="258" t="s">
        <v>120</v>
      </c>
    </row>
    <row r="392" s="2" customFormat="1" ht="16.5" customHeight="1">
      <c r="A392" s="39"/>
      <c r="B392" s="40"/>
      <c r="C392" s="205" t="s">
        <v>654</v>
      </c>
      <c r="D392" s="205" t="s">
        <v>122</v>
      </c>
      <c r="E392" s="206" t="s">
        <v>655</v>
      </c>
      <c r="F392" s="207" t="s">
        <v>656</v>
      </c>
      <c r="G392" s="208" t="s">
        <v>134</v>
      </c>
      <c r="H392" s="209">
        <v>1</v>
      </c>
      <c r="I392" s="210"/>
      <c r="J392" s="211">
        <f>ROUND(I392*H392,2)</f>
        <v>0</v>
      </c>
      <c r="K392" s="207" t="s">
        <v>19</v>
      </c>
      <c r="L392" s="45"/>
      <c r="M392" s="212" t="s">
        <v>19</v>
      </c>
      <c r="N392" s="213" t="s">
        <v>44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127</v>
      </c>
      <c r="AT392" s="216" t="s">
        <v>122</v>
      </c>
      <c r="AU392" s="216" t="s">
        <v>82</v>
      </c>
      <c r="AY392" s="18" t="s">
        <v>120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80</v>
      </c>
      <c r="BK392" s="217">
        <f>ROUND(I392*H392,2)</f>
        <v>0</v>
      </c>
      <c r="BL392" s="18" t="s">
        <v>127</v>
      </c>
      <c r="BM392" s="216" t="s">
        <v>657</v>
      </c>
    </row>
    <row r="393" s="13" customFormat="1">
      <c r="A393" s="13"/>
      <c r="B393" s="237"/>
      <c r="C393" s="238"/>
      <c r="D393" s="239" t="s">
        <v>324</v>
      </c>
      <c r="E393" s="240" t="s">
        <v>19</v>
      </c>
      <c r="F393" s="241" t="s">
        <v>658</v>
      </c>
      <c r="G393" s="238"/>
      <c r="H393" s="240" t="s">
        <v>19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324</v>
      </c>
      <c r="AU393" s="247" t="s">
        <v>82</v>
      </c>
      <c r="AV393" s="13" t="s">
        <v>80</v>
      </c>
      <c r="AW393" s="13" t="s">
        <v>35</v>
      </c>
      <c r="AX393" s="13" t="s">
        <v>73</v>
      </c>
      <c r="AY393" s="247" t="s">
        <v>120</v>
      </c>
    </row>
    <row r="394" s="14" customFormat="1">
      <c r="A394" s="14"/>
      <c r="B394" s="248"/>
      <c r="C394" s="249"/>
      <c r="D394" s="239" t="s">
        <v>324</v>
      </c>
      <c r="E394" s="250" t="s">
        <v>19</v>
      </c>
      <c r="F394" s="251" t="s">
        <v>80</v>
      </c>
      <c r="G394" s="249"/>
      <c r="H394" s="252">
        <v>1</v>
      </c>
      <c r="I394" s="253"/>
      <c r="J394" s="249"/>
      <c r="K394" s="249"/>
      <c r="L394" s="254"/>
      <c r="M394" s="255"/>
      <c r="N394" s="256"/>
      <c r="O394" s="256"/>
      <c r="P394" s="256"/>
      <c r="Q394" s="256"/>
      <c r="R394" s="256"/>
      <c r="S394" s="256"/>
      <c r="T394" s="25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8" t="s">
        <v>324</v>
      </c>
      <c r="AU394" s="258" t="s">
        <v>82</v>
      </c>
      <c r="AV394" s="14" t="s">
        <v>82</v>
      </c>
      <c r="AW394" s="14" t="s">
        <v>35</v>
      </c>
      <c r="AX394" s="14" t="s">
        <v>80</v>
      </c>
      <c r="AY394" s="258" t="s">
        <v>120</v>
      </c>
    </row>
    <row r="395" s="2" customFormat="1" ht="16.5" customHeight="1">
      <c r="A395" s="39"/>
      <c r="B395" s="40"/>
      <c r="C395" s="205" t="s">
        <v>659</v>
      </c>
      <c r="D395" s="205" t="s">
        <v>122</v>
      </c>
      <c r="E395" s="206" t="s">
        <v>660</v>
      </c>
      <c r="F395" s="207" t="s">
        <v>627</v>
      </c>
      <c r="G395" s="208" t="s">
        <v>134</v>
      </c>
      <c r="H395" s="209">
        <v>10</v>
      </c>
      <c r="I395" s="210"/>
      <c r="J395" s="211">
        <f>ROUND(I395*H395,2)</f>
        <v>0</v>
      </c>
      <c r="K395" s="207" t="s">
        <v>19</v>
      </c>
      <c r="L395" s="45"/>
      <c r="M395" s="212" t="s">
        <v>19</v>
      </c>
      <c r="N395" s="213" t="s">
        <v>44</v>
      </c>
      <c r="O395" s="85"/>
      <c r="P395" s="214">
        <f>O395*H395</f>
        <v>0</v>
      </c>
      <c r="Q395" s="214">
        <v>0.26000000000000001</v>
      </c>
      <c r="R395" s="214">
        <f>Q395*H395</f>
        <v>2.6000000000000001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127</v>
      </c>
      <c r="AT395" s="216" t="s">
        <v>122</v>
      </c>
      <c r="AU395" s="216" t="s">
        <v>82</v>
      </c>
      <c r="AY395" s="18" t="s">
        <v>120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80</v>
      </c>
      <c r="BK395" s="217">
        <f>ROUND(I395*H395,2)</f>
        <v>0</v>
      </c>
      <c r="BL395" s="18" t="s">
        <v>127</v>
      </c>
      <c r="BM395" s="216" t="s">
        <v>661</v>
      </c>
    </row>
    <row r="396" s="13" customFormat="1">
      <c r="A396" s="13"/>
      <c r="B396" s="237"/>
      <c r="C396" s="238"/>
      <c r="D396" s="239" t="s">
        <v>324</v>
      </c>
      <c r="E396" s="240" t="s">
        <v>19</v>
      </c>
      <c r="F396" s="241" t="s">
        <v>662</v>
      </c>
      <c r="G396" s="238"/>
      <c r="H396" s="240" t="s">
        <v>19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324</v>
      </c>
      <c r="AU396" s="247" t="s">
        <v>82</v>
      </c>
      <c r="AV396" s="13" t="s">
        <v>80</v>
      </c>
      <c r="AW396" s="13" t="s">
        <v>35</v>
      </c>
      <c r="AX396" s="13" t="s">
        <v>73</v>
      </c>
      <c r="AY396" s="247" t="s">
        <v>120</v>
      </c>
    </row>
    <row r="397" s="13" customFormat="1">
      <c r="A397" s="13"/>
      <c r="B397" s="237"/>
      <c r="C397" s="238"/>
      <c r="D397" s="239" t="s">
        <v>324</v>
      </c>
      <c r="E397" s="240" t="s">
        <v>19</v>
      </c>
      <c r="F397" s="241" t="s">
        <v>663</v>
      </c>
      <c r="G397" s="238"/>
      <c r="H397" s="240" t="s">
        <v>19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324</v>
      </c>
      <c r="AU397" s="247" t="s">
        <v>82</v>
      </c>
      <c r="AV397" s="13" t="s">
        <v>80</v>
      </c>
      <c r="AW397" s="13" t="s">
        <v>35</v>
      </c>
      <c r="AX397" s="13" t="s">
        <v>73</v>
      </c>
      <c r="AY397" s="247" t="s">
        <v>120</v>
      </c>
    </row>
    <row r="398" s="13" customFormat="1">
      <c r="A398" s="13"/>
      <c r="B398" s="237"/>
      <c r="C398" s="238"/>
      <c r="D398" s="239" t="s">
        <v>324</v>
      </c>
      <c r="E398" s="240" t="s">
        <v>19</v>
      </c>
      <c r="F398" s="241" t="s">
        <v>664</v>
      </c>
      <c r="G398" s="238"/>
      <c r="H398" s="240" t="s">
        <v>19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324</v>
      </c>
      <c r="AU398" s="247" t="s">
        <v>82</v>
      </c>
      <c r="AV398" s="13" t="s">
        <v>80</v>
      </c>
      <c r="AW398" s="13" t="s">
        <v>35</v>
      </c>
      <c r="AX398" s="13" t="s">
        <v>73</v>
      </c>
      <c r="AY398" s="247" t="s">
        <v>120</v>
      </c>
    </row>
    <row r="399" s="13" customFormat="1">
      <c r="A399" s="13"/>
      <c r="B399" s="237"/>
      <c r="C399" s="238"/>
      <c r="D399" s="239" t="s">
        <v>324</v>
      </c>
      <c r="E399" s="240" t="s">
        <v>19</v>
      </c>
      <c r="F399" s="241" t="s">
        <v>665</v>
      </c>
      <c r="G399" s="238"/>
      <c r="H399" s="240" t="s">
        <v>19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324</v>
      </c>
      <c r="AU399" s="247" t="s">
        <v>82</v>
      </c>
      <c r="AV399" s="13" t="s">
        <v>80</v>
      </c>
      <c r="AW399" s="13" t="s">
        <v>35</v>
      </c>
      <c r="AX399" s="13" t="s">
        <v>73</v>
      </c>
      <c r="AY399" s="247" t="s">
        <v>120</v>
      </c>
    </row>
    <row r="400" s="13" customFormat="1">
      <c r="A400" s="13"/>
      <c r="B400" s="237"/>
      <c r="C400" s="238"/>
      <c r="D400" s="239" t="s">
        <v>324</v>
      </c>
      <c r="E400" s="240" t="s">
        <v>19</v>
      </c>
      <c r="F400" s="241" t="s">
        <v>666</v>
      </c>
      <c r="G400" s="238"/>
      <c r="H400" s="240" t="s">
        <v>19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324</v>
      </c>
      <c r="AU400" s="247" t="s">
        <v>82</v>
      </c>
      <c r="AV400" s="13" t="s">
        <v>80</v>
      </c>
      <c r="AW400" s="13" t="s">
        <v>35</v>
      </c>
      <c r="AX400" s="13" t="s">
        <v>73</v>
      </c>
      <c r="AY400" s="247" t="s">
        <v>120</v>
      </c>
    </row>
    <row r="401" s="14" customFormat="1">
      <c r="A401" s="14"/>
      <c r="B401" s="248"/>
      <c r="C401" s="249"/>
      <c r="D401" s="239" t="s">
        <v>324</v>
      </c>
      <c r="E401" s="250" t="s">
        <v>19</v>
      </c>
      <c r="F401" s="251" t="s">
        <v>641</v>
      </c>
      <c r="G401" s="249"/>
      <c r="H401" s="252">
        <v>10</v>
      </c>
      <c r="I401" s="253"/>
      <c r="J401" s="249"/>
      <c r="K401" s="249"/>
      <c r="L401" s="254"/>
      <c r="M401" s="255"/>
      <c r="N401" s="256"/>
      <c r="O401" s="256"/>
      <c r="P401" s="256"/>
      <c r="Q401" s="256"/>
      <c r="R401" s="256"/>
      <c r="S401" s="256"/>
      <c r="T401" s="25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8" t="s">
        <v>324</v>
      </c>
      <c r="AU401" s="258" t="s">
        <v>82</v>
      </c>
      <c r="AV401" s="14" t="s">
        <v>82</v>
      </c>
      <c r="AW401" s="14" t="s">
        <v>35</v>
      </c>
      <c r="AX401" s="14" t="s">
        <v>80</v>
      </c>
      <c r="AY401" s="258" t="s">
        <v>120</v>
      </c>
    </row>
    <row r="402" s="12" customFormat="1" ht="22.8" customHeight="1">
      <c r="A402" s="12"/>
      <c r="B402" s="189"/>
      <c r="C402" s="190"/>
      <c r="D402" s="191" t="s">
        <v>72</v>
      </c>
      <c r="E402" s="203" t="s">
        <v>82</v>
      </c>
      <c r="F402" s="203" t="s">
        <v>667</v>
      </c>
      <c r="G402" s="190"/>
      <c r="H402" s="190"/>
      <c r="I402" s="193"/>
      <c r="J402" s="204">
        <f>BK402</f>
        <v>0</v>
      </c>
      <c r="K402" s="190"/>
      <c r="L402" s="195"/>
      <c r="M402" s="196"/>
      <c r="N402" s="197"/>
      <c r="O402" s="197"/>
      <c r="P402" s="198">
        <f>SUM(P403:P406)</f>
        <v>0</v>
      </c>
      <c r="Q402" s="197"/>
      <c r="R402" s="198">
        <f>SUM(R403:R406)</f>
        <v>0.053409999999999999</v>
      </c>
      <c r="S402" s="197"/>
      <c r="T402" s="199">
        <f>SUM(T403:T406)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0" t="s">
        <v>80</v>
      </c>
      <c r="AT402" s="201" t="s">
        <v>72</v>
      </c>
      <c r="AU402" s="201" t="s">
        <v>80</v>
      </c>
      <c r="AY402" s="200" t="s">
        <v>120</v>
      </c>
      <c r="BK402" s="202">
        <f>SUM(BK403:BK406)</f>
        <v>0</v>
      </c>
    </row>
    <row r="403" s="2" customFormat="1" ht="16.5" customHeight="1">
      <c r="A403" s="39"/>
      <c r="B403" s="40"/>
      <c r="C403" s="205" t="s">
        <v>668</v>
      </c>
      <c r="D403" s="205" t="s">
        <v>122</v>
      </c>
      <c r="E403" s="206" t="s">
        <v>669</v>
      </c>
      <c r="F403" s="207" t="s">
        <v>670</v>
      </c>
      <c r="G403" s="208" t="s">
        <v>415</v>
      </c>
      <c r="H403" s="209">
        <v>109</v>
      </c>
      <c r="I403" s="210"/>
      <c r="J403" s="211">
        <f>ROUND(I403*H403,2)</f>
        <v>0</v>
      </c>
      <c r="K403" s="207" t="s">
        <v>186</v>
      </c>
      <c r="L403" s="45"/>
      <c r="M403" s="212" t="s">
        <v>19</v>
      </c>
      <c r="N403" s="213" t="s">
        <v>44</v>
      </c>
      <c r="O403" s="85"/>
      <c r="P403" s="214">
        <f>O403*H403</f>
        <v>0</v>
      </c>
      <c r="Q403" s="214">
        <v>0.00048999999999999998</v>
      </c>
      <c r="R403" s="214">
        <f>Q403*H403</f>
        <v>0.053409999999999999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127</v>
      </c>
      <c r="AT403" s="216" t="s">
        <v>122</v>
      </c>
      <c r="AU403" s="216" t="s">
        <v>82</v>
      </c>
      <c r="AY403" s="18" t="s">
        <v>120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80</v>
      </c>
      <c r="BK403" s="217">
        <f>ROUND(I403*H403,2)</f>
        <v>0</v>
      </c>
      <c r="BL403" s="18" t="s">
        <v>127</v>
      </c>
      <c r="BM403" s="216" t="s">
        <v>671</v>
      </c>
    </row>
    <row r="404" s="2" customFormat="1">
      <c r="A404" s="39"/>
      <c r="B404" s="40"/>
      <c r="C404" s="41"/>
      <c r="D404" s="218" t="s">
        <v>129</v>
      </c>
      <c r="E404" s="41"/>
      <c r="F404" s="219" t="s">
        <v>672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129</v>
      </c>
      <c r="AU404" s="18" t="s">
        <v>82</v>
      </c>
    </row>
    <row r="405" s="13" customFormat="1">
      <c r="A405" s="13"/>
      <c r="B405" s="237"/>
      <c r="C405" s="238"/>
      <c r="D405" s="239" t="s">
        <v>324</v>
      </c>
      <c r="E405" s="240" t="s">
        <v>19</v>
      </c>
      <c r="F405" s="241" t="s">
        <v>673</v>
      </c>
      <c r="G405" s="238"/>
      <c r="H405" s="240" t="s">
        <v>19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7" t="s">
        <v>324</v>
      </c>
      <c r="AU405" s="247" t="s">
        <v>82</v>
      </c>
      <c r="AV405" s="13" t="s">
        <v>80</v>
      </c>
      <c r="AW405" s="13" t="s">
        <v>35</v>
      </c>
      <c r="AX405" s="13" t="s">
        <v>73</v>
      </c>
      <c r="AY405" s="247" t="s">
        <v>120</v>
      </c>
    </row>
    <row r="406" s="14" customFormat="1">
      <c r="A406" s="14"/>
      <c r="B406" s="248"/>
      <c r="C406" s="249"/>
      <c r="D406" s="239" t="s">
        <v>324</v>
      </c>
      <c r="E406" s="250" t="s">
        <v>19</v>
      </c>
      <c r="F406" s="251" t="s">
        <v>674</v>
      </c>
      <c r="G406" s="249"/>
      <c r="H406" s="252">
        <v>109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8" t="s">
        <v>324</v>
      </c>
      <c r="AU406" s="258" t="s">
        <v>82</v>
      </c>
      <c r="AV406" s="14" t="s">
        <v>82</v>
      </c>
      <c r="AW406" s="14" t="s">
        <v>35</v>
      </c>
      <c r="AX406" s="14" t="s">
        <v>80</v>
      </c>
      <c r="AY406" s="258" t="s">
        <v>120</v>
      </c>
    </row>
    <row r="407" s="12" customFormat="1" ht="22.8" customHeight="1">
      <c r="A407" s="12"/>
      <c r="B407" s="189"/>
      <c r="C407" s="190"/>
      <c r="D407" s="191" t="s">
        <v>72</v>
      </c>
      <c r="E407" s="203" t="s">
        <v>192</v>
      </c>
      <c r="F407" s="203" t="s">
        <v>675</v>
      </c>
      <c r="G407" s="190"/>
      <c r="H407" s="190"/>
      <c r="I407" s="193"/>
      <c r="J407" s="204">
        <f>BK407</f>
        <v>0</v>
      </c>
      <c r="K407" s="190"/>
      <c r="L407" s="195"/>
      <c r="M407" s="196"/>
      <c r="N407" s="197"/>
      <c r="O407" s="197"/>
      <c r="P407" s="198">
        <f>SUM(P408:P510)</f>
        <v>0</v>
      </c>
      <c r="Q407" s="197"/>
      <c r="R407" s="198">
        <f>SUM(R408:R510)</f>
        <v>61.956371579999995</v>
      </c>
      <c r="S407" s="197"/>
      <c r="T407" s="199">
        <f>SUM(T408:T510)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00" t="s">
        <v>80</v>
      </c>
      <c r="AT407" s="201" t="s">
        <v>72</v>
      </c>
      <c r="AU407" s="201" t="s">
        <v>80</v>
      </c>
      <c r="AY407" s="200" t="s">
        <v>120</v>
      </c>
      <c r="BK407" s="202">
        <f>SUM(BK408:BK510)</f>
        <v>0</v>
      </c>
    </row>
    <row r="408" s="2" customFormat="1" ht="37.8" customHeight="1">
      <c r="A408" s="39"/>
      <c r="B408" s="40"/>
      <c r="C408" s="205" t="s">
        <v>676</v>
      </c>
      <c r="D408" s="205" t="s">
        <v>122</v>
      </c>
      <c r="E408" s="206" t="s">
        <v>677</v>
      </c>
      <c r="F408" s="207" t="s">
        <v>678</v>
      </c>
      <c r="G408" s="208" t="s">
        <v>177</v>
      </c>
      <c r="H408" s="209">
        <v>51.597999999999999</v>
      </c>
      <c r="I408" s="210"/>
      <c r="J408" s="211">
        <f>ROUND(I408*H408,2)</f>
        <v>0</v>
      </c>
      <c r="K408" s="207" t="s">
        <v>186</v>
      </c>
      <c r="L408" s="45"/>
      <c r="M408" s="212" t="s">
        <v>19</v>
      </c>
      <c r="N408" s="213" t="s">
        <v>44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127</v>
      </c>
      <c r="AT408" s="216" t="s">
        <v>122</v>
      </c>
      <c r="AU408" s="216" t="s">
        <v>82</v>
      </c>
      <c r="AY408" s="18" t="s">
        <v>120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80</v>
      </c>
      <c r="BK408" s="217">
        <f>ROUND(I408*H408,2)</f>
        <v>0</v>
      </c>
      <c r="BL408" s="18" t="s">
        <v>127</v>
      </c>
      <c r="BM408" s="216" t="s">
        <v>679</v>
      </c>
    </row>
    <row r="409" s="2" customFormat="1">
      <c r="A409" s="39"/>
      <c r="B409" s="40"/>
      <c r="C409" s="41"/>
      <c r="D409" s="218" t="s">
        <v>129</v>
      </c>
      <c r="E409" s="41"/>
      <c r="F409" s="219" t="s">
        <v>680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129</v>
      </c>
      <c r="AU409" s="18" t="s">
        <v>82</v>
      </c>
    </row>
    <row r="410" s="13" customFormat="1">
      <c r="A410" s="13"/>
      <c r="B410" s="237"/>
      <c r="C410" s="238"/>
      <c r="D410" s="239" t="s">
        <v>324</v>
      </c>
      <c r="E410" s="240" t="s">
        <v>19</v>
      </c>
      <c r="F410" s="241" t="s">
        <v>681</v>
      </c>
      <c r="G410" s="238"/>
      <c r="H410" s="240" t="s">
        <v>19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324</v>
      </c>
      <c r="AU410" s="247" t="s">
        <v>82</v>
      </c>
      <c r="AV410" s="13" t="s">
        <v>80</v>
      </c>
      <c r="AW410" s="13" t="s">
        <v>35</v>
      </c>
      <c r="AX410" s="13" t="s">
        <v>73</v>
      </c>
      <c r="AY410" s="247" t="s">
        <v>120</v>
      </c>
    </row>
    <row r="411" s="14" customFormat="1">
      <c r="A411" s="14"/>
      <c r="B411" s="248"/>
      <c r="C411" s="249"/>
      <c r="D411" s="239" t="s">
        <v>324</v>
      </c>
      <c r="E411" s="250" t="s">
        <v>19</v>
      </c>
      <c r="F411" s="251" t="s">
        <v>682</v>
      </c>
      <c r="G411" s="249"/>
      <c r="H411" s="252">
        <v>6.9119999999999999</v>
      </c>
      <c r="I411" s="253"/>
      <c r="J411" s="249"/>
      <c r="K411" s="249"/>
      <c r="L411" s="254"/>
      <c r="M411" s="255"/>
      <c r="N411" s="256"/>
      <c r="O411" s="256"/>
      <c r="P411" s="256"/>
      <c r="Q411" s="256"/>
      <c r="R411" s="256"/>
      <c r="S411" s="256"/>
      <c r="T411" s="25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8" t="s">
        <v>324</v>
      </c>
      <c r="AU411" s="258" t="s">
        <v>82</v>
      </c>
      <c r="AV411" s="14" t="s">
        <v>82</v>
      </c>
      <c r="AW411" s="14" t="s">
        <v>35</v>
      </c>
      <c r="AX411" s="14" t="s">
        <v>73</v>
      </c>
      <c r="AY411" s="258" t="s">
        <v>120</v>
      </c>
    </row>
    <row r="412" s="13" customFormat="1">
      <c r="A412" s="13"/>
      <c r="B412" s="237"/>
      <c r="C412" s="238"/>
      <c r="D412" s="239" t="s">
        <v>324</v>
      </c>
      <c r="E412" s="240" t="s">
        <v>19</v>
      </c>
      <c r="F412" s="241" t="s">
        <v>683</v>
      </c>
      <c r="G412" s="238"/>
      <c r="H412" s="240" t="s">
        <v>19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324</v>
      </c>
      <c r="AU412" s="247" t="s">
        <v>82</v>
      </c>
      <c r="AV412" s="13" t="s">
        <v>80</v>
      </c>
      <c r="AW412" s="13" t="s">
        <v>35</v>
      </c>
      <c r="AX412" s="13" t="s">
        <v>73</v>
      </c>
      <c r="AY412" s="247" t="s">
        <v>120</v>
      </c>
    </row>
    <row r="413" s="14" customFormat="1">
      <c r="A413" s="14"/>
      <c r="B413" s="248"/>
      <c r="C413" s="249"/>
      <c r="D413" s="239" t="s">
        <v>324</v>
      </c>
      <c r="E413" s="250" t="s">
        <v>19</v>
      </c>
      <c r="F413" s="251" t="s">
        <v>684</v>
      </c>
      <c r="G413" s="249"/>
      <c r="H413" s="252">
        <v>6.1079999999999997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324</v>
      </c>
      <c r="AU413" s="258" t="s">
        <v>82</v>
      </c>
      <c r="AV413" s="14" t="s">
        <v>82</v>
      </c>
      <c r="AW413" s="14" t="s">
        <v>35</v>
      </c>
      <c r="AX413" s="14" t="s">
        <v>73</v>
      </c>
      <c r="AY413" s="258" t="s">
        <v>120</v>
      </c>
    </row>
    <row r="414" s="13" customFormat="1">
      <c r="A414" s="13"/>
      <c r="B414" s="237"/>
      <c r="C414" s="238"/>
      <c r="D414" s="239" t="s">
        <v>324</v>
      </c>
      <c r="E414" s="240" t="s">
        <v>19</v>
      </c>
      <c r="F414" s="241" t="s">
        <v>685</v>
      </c>
      <c r="G414" s="238"/>
      <c r="H414" s="240" t="s">
        <v>19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324</v>
      </c>
      <c r="AU414" s="247" t="s">
        <v>82</v>
      </c>
      <c r="AV414" s="13" t="s">
        <v>80</v>
      </c>
      <c r="AW414" s="13" t="s">
        <v>35</v>
      </c>
      <c r="AX414" s="13" t="s">
        <v>73</v>
      </c>
      <c r="AY414" s="247" t="s">
        <v>120</v>
      </c>
    </row>
    <row r="415" s="14" customFormat="1">
      <c r="A415" s="14"/>
      <c r="B415" s="248"/>
      <c r="C415" s="249"/>
      <c r="D415" s="239" t="s">
        <v>324</v>
      </c>
      <c r="E415" s="250" t="s">
        <v>19</v>
      </c>
      <c r="F415" s="251" t="s">
        <v>686</v>
      </c>
      <c r="G415" s="249"/>
      <c r="H415" s="252">
        <v>14.278000000000001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8" t="s">
        <v>324</v>
      </c>
      <c r="AU415" s="258" t="s">
        <v>82</v>
      </c>
      <c r="AV415" s="14" t="s">
        <v>82</v>
      </c>
      <c r="AW415" s="14" t="s">
        <v>35</v>
      </c>
      <c r="AX415" s="14" t="s">
        <v>73</v>
      </c>
      <c r="AY415" s="258" t="s">
        <v>120</v>
      </c>
    </row>
    <row r="416" s="13" customFormat="1">
      <c r="A416" s="13"/>
      <c r="B416" s="237"/>
      <c r="C416" s="238"/>
      <c r="D416" s="239" t="s">
        <v>324</v>
      </c>
      <c r="E416" s="240" t="s">
        <v>19</v>
      </c>
      <c r="F416" s="241" t="s">
        <v>687</v>
      </c>
      <c r="G416" s="238"/>
      <c r="H416" s="240" t="s">
        <v>19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324</v>
      </c>
      <c r="AU416" s="247" t="s">
        <v>82</v>
      </c>
      <c r="AV416" s="13" t="s">
        <v>80</v>
      </c>
      <c r="AW416" s="13" t="s">
        <v>35</v>
      </c>
      <c r="AX416" s="13" t="s">
        <v>73</v>
      </c>
      <c r="AY416" s="247" t="s">
        <v>120</v>
      </c>
    </row>
    <row r="417" s="14" customFormat="1">
      <c r="A417" s="14"/>
      <c r="B417" s="248"/>
      <c r="C417" s="249"/>
      <c r="D417" s="239" t="s">
        <v>324</v>
      </c>
      <c r="E417" s="250" t="s">
        <v>19</v>
      </c>
      <c r="F417" s="251" t="s">
        <v>688</v>
      </c>
      <c r="G417" s="249"/>
      <c r="H417" s="252">
        <v>10.733000000000001</v>
      </c>
      <c r="I417" s="253"/>
      <c r="J417" s="249"/>
      <c r="K417" s="249"/>
      <c r="L417" s="254"/>
      <c r="M417" s="255"/>
      <c r="N417" s="256"/>
      <c r="O417" s="256"/>
      <c r="P417" s="256"/>
      <c r="Q417" s="256"/>
      <c r="R417" s="256"/>
      <c r="S417" s="256"/>
      <c r="T417" s="25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8" t="s">
        <v>324</v>
      </c>
      <c r="AU417" s="258" t="s">
        <v>82</v>
      </c>
      <c r="AV417" s="14" t="s">
        <v>82</v>
      </c>
      <c r="AW417" s="14" t="s">
        <v>35</v>
      </c>
      <c r="AX417" s="14" t="s">
        <v>73</v>
      </c>
      <c r="AY417" s="258" t="s">
        <v>120</v>
      </c>
    </row>
    <row r="418" s="13" customFormat="1">
      <c r="A418" s="13"/>
      <c r="B418" s="237"/>
      <c r="C418" s="238"/>
      <c r="D418" s="239" t="s">
        <v>324</v>
      </c>
      <c r="E418" s="240" t="s">
        <v>19</v>
      </c>
      <c r="F418" s="241" t="s">
        <v>689</v>
      </c>
      <c r="G418" s="238"/>
      <c r="H418" s="240" t="s">
        <v>19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324</v>
      </c>
      <c r="AU418" s="247" t="s">
        <v>82</v>
      </c>
      <c r="AV418" s="13" t="s">
        <v>80</v>
      </c>
      <c r="AW418" s="13" t="s">
        <v>35</v>
      </c>
      <c r="AX418" s="13" t="s">
        <v>73</v>
      </c>
      <c r="AY418" s="247" t="s">
        <v>120</v>
      </c>
    </row>
    <row r="419" s="14" customFormat="1">
      <c r="A419" s="14"/>
      <c r="B419" s="248"/>
      <c r="C419" s="249"/>
      <c r="D419" s="239" t="s">
        <v>324</v>
      </c>
      <c r="E419" s="250" t="s">
        <v>19</v>
      </c>
      <c r="F419" s="251" t="s">
        <v>690</v>
      </c>
      <c r="G419" s="249"/>
      <c r="H419" s="252">
        <v>7.2000000000000002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8" t="s">
        <v>324</v>
      </c>
      <c r="AU419" s="258" t="s">
        <v>82</v>
      </c>
      <c r="AV419" s="14" t="s">
        <v>82</v>
      </c>
      <c r="AW419" s="14" t="s">
        <v>35</v>
      </c>
      <c r="AX419" s="14" t="s">
        <v>73</v>
      </c>
      <c r="AY419" s="258" t="s">
        <v>120</v>
      </c>
    </row>
    <row r="420" s="13" customFormat="1">
      <c r="A420" s="13"/>
      <c r="B420" s="237"/>
      <c r="C420" s="238"/>
      <c r="D420" s="239" t="s">
        <v>324</v>
      </c>
      <c r="E420" s="240" t="s">
        <v>19</v>
      </c>
      <c r="F420" s="241" t="s">
        <v>691</v>
      </c>
      <c r="G420" s="238"/>
      <c r="H420" s="240" t="s">
        <v>19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324</v>
      </c>
      <c r="AU420" s="247" t="s">
        <v>82</v>
      </c>
      <c r="AV420" s="13" t="s">
        <v>80</v>
      </c>
      <c r="AW420" s="13" t="s">
        <v>35</v>
      </c>
      <c r="AX420" s="13" t="s">
        <v>73</v>
      </c>
      <c r="AY420" s="247" t="s">
        <v>120</v>
      </c>
    </row>
    <row r="421" s="14" customFormat="1">
      <c r="A421" s="14"/>
      <c r="B421" s="248"/>
      <c r="C421" s="249"/>
      <c r="D421" s="239" t="s">
        <v>324</v>
      </c>
      <c r="E421" s="250" t="s">
        <v>19</v>
      </c>
      <c r="F421" s="251" t="s">
        <v>692</v>
      </c>
      <c r="G421" s="249"/>
      <c r="H421" s="252">
        <v>6.367</v>
      </c>
      <c r="I421" s="253"/>
      <c r="J421" s="249"/>
      <c r="K421" s="249"/>
      <c r="L421" s="254"/>
      <c r="M421" s="255"/>
      <c r="N421" s="256"/>
      <c r="O421" s="256"/>
      <c r="P421" s="256"/>
      <c r="Q421" s="256"/>
      <c r="R421" s="256"/>
      <c r="S421" s="256"/>
      <c r="T421" s="25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8" t="s">
        <v>324</v>
      </c>
      <c r="AU421" s="258" t="s">
        <v>82</v>
      </c>
      <c r="AV421" s="14" t="s">
        <v>82</v>
      </c>
      <c r="AW421" s="14" t="s">
        <v>35</v>
      </c>
      <c r="AX421" s="14" t="s">
        <v>73</v>
      </c>
      <c r="AY421" s="258" t="s">
        <v>120</v>
      </c>
    </row>
    <row r="422" s="15" customFormat="1">
      <c r="A422" s="15"/>
      <c r="B422" s="259"/>
      <c r="C422" s="260"/>
      <c r="D422" s="239" t="s">
        <v>324</v>
      </c>
      <c r="E422" s="261" t="s">
        <v>19</v>
      </c>
      <c r="F422" s="262" t="s">
        <v>470</v>
      </c>
      <c r="G422" s="260"/>
      <c r="H422" s="263">
        <v>51.597999999999999</v>
      </c>
      <c r="I422" s="264"/>
      <c r="J422" s="260"/>
      <c r="K422" s="260"/>
      <c r="L422" s="265"/>
      <c r="M422" s="266"/>
      <c r="N422" s="267"/>
      <c r="O422" s="267"/>
      <c r="P422" s="267"/>
      <c r="Q422" s="267"/>
      <c r="R422" s="267"/>
      <c r="S422" s="267"/>
      <c r="T422" s="268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9" t="s">
        <v>324</v>
      </c>
      <c r="AU422" s="269" t="s">
        <v>82</v>
      </c>
      <c r="AV422" s="15" t="s">
        <v>127</v>
      </c>
      <c r="AW422" s="15" t="s">
        <v>35</v>
      </c>
      <c r="AX422" s="15" t="s">
        <v>80</v>
      </c>
      <c r="AY422" s="269" t="s">
        <v>120</v>
      </c>
    </row>
    <row r="423" s="2" customFormat="1" ht="37.8" customHeight="1">
      <c r="A423" s="39"/>
      <c r="B423" s="40"/>
      <c r="C423" s="205" t="s">
        <v>693</v>
      </c>
      <c r="D423" s="205" t="s">
        <v>122</v>
      </c>
      <c r="E423" s="206" t="s">
        <v>694</v>
      </c>
      <c r="F423" s="207" t="s">
        <v>695</v>
      </c>
      <c r="G423" s="208" t="s">
        <v>177</v>
      </c>
      <c r="H423" s="209">
        <v>22.09</v>
      </c>
      <c r="I423" s="210"/>
      <c r="J423" s="211">
        <f>ROUND(I423*H423,2)</f>
        <v>0</v>
      </c>
      <c r="K423" s="207" t="s">
        <v>186</v>
      </c>
      <c r="L423" s="45"/>
      <c r="M423" s="212" t="s">
        <v>19</v>
      </c>
      <c r="N423" s="213" t="s">
        <v>44</v>
      </c>
      <c r="O423" s="85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127</v>
      </c>
      <c r="AT423" s="216" t="s">
        <v>122</v>
      </c>
      <c r="AU423" s="216" t="s">
        <v>82</v>
      </c>
      <c r="AY423" s="18" t="s">
        <v>120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80</v>
      </c>
      <c r="BK423" s="217">
        <f>ROUND(I423*H423,2)</f>
        <v>0</v>
      </c>
      <c r="BL423" s="18" t="s">
        <v>127</v>
      </c>
      <c r="BM423" s="216" t="s">
        <v>696</v>
      </c>
    </row>
    <row r="424" s="2" customFormat="1">
      <c r="A424" s="39"/>
      <c r="B424" s="40"/>
      <c r="C424" s="41"/>
      <c r="D424" s="218" t="s">
        <v>129</v>
      </c>
      <c r="E424" s="41"/>
      <c r="F424" s="219" t="s">
        <v>697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129</v>
      </c>
      <c r="AU424" s="18" t="s">
        <v>82</v>
      </c>
    </row>
    <row r="425" s="13" customFormat="1">
      <c r="A425" s="13"/>
      <c r="B425" s="237"/>
      <c r="C425" s="238"/>
      <c r="D425" s="239" t="s">
        <v>324</v>
      </c>
      <c r="E425" s="240" t="s">
        <v>19</v>
      </c>
      <c r="F425" s="241" t="s">
        <v>698</v>
      </c>
      <c r="G425" s="238"/>
      <c r="H425" s="240" t="s">
        <v>19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324</v>
      </c>
      <c r="AU425" s="247" t="s">
        <v>82</v>
      </c>
      <c r="AV425" s="13" t="s">
        <v>80</v>
      </c>
      <c r="AW425" s="13" t="s">
        <v>35</v>
      </c>
      <c r="AX425" s="13" t="s">
        <v>73</v>
      </c>
      <c r="AY425" s="247" t="s">
        <v>120</v>
      </c>
    </row>
    <row r="426" s="14" customFormat="1">
      <c r="A426" s="14"/>
      <c r="B426" s="248"/>
      <c r="C426" s="249"/>
      <c r="D426" s="239" t="s">
        <v>324</v>
      </c>
      <c r="E426" s="250" t="s">
        <v>19</v>
      </c>
      <c r="F426" s="251" t="s">
        <v>699</v>
      </c>
      <c r="G426" s="249"/>
      <c r="H426" s="252">
        <v>2.8460000000000001</v>
      </c>
      <c r="I426" s="253"/>
      <c r="J426" s="249"/>
      <c r="K426" s="249"/>
      <c r="L426" s="254"/>
      <c r="M426" s="255"/>
      <c r="N426" s="256"/>
      <c r="O426" s="256"/>
      <c r="P426" s="256"/>
      <c r="Q426" s="256"/>
      <c r="R426" s="256"/>
      <c r="S426" s="256"/>
      <c r="T426" s="25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8" t="s">
        <v>324</v>
      </c>
      <c r="AU426" s="258" t="s">
        <v>82</v>
      </c>
      <c r="AV426" s="14" t="s">
        <v>82</v>
      </c>
      <c r="AW426" s="14" t="s">
        <v>35</v>
      </c>
      <c r="AX426" s="14" t="s">
        <v>73</v>
      </c>
      <c r="AY426" s="258" t="s">
        <v>120</v>
      </c>
    </row>
    <row r="427" s="13" customFormat="1">
      <c r="A427" s="13"/>
      <c r="B427" s="237"/>
      <c r="C427" s="238"/>
      <c r="D427" s="239" t="s">
        <v>324</v>
      </c>
      <c r="E427" s="240" t="s">
        <v>19</v>
      </c>
      <c r="F427" s="241" t="s">
        <v>700</v>
      </c>
      <c r="G427" s="238"/>
      <c r="H427" s="240" t="s">
        <v>19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324</v>
      </c>
      <c r="AU427" s="247" t="s">
        <v>82</v>
      </c>
      <c r="AV427" s="13" t="s">
        <v>80</v>
      </c>
      <c r="AW427" s="13" t="s">
        <v>35</v>
      </c>
      <c r="AX427" s="13" t="s">
        <v>73</v>
      </c>
      <c r="AY427" s="247" t="s">
        <v>120</v>
      </c>
    </row>
    <row r="428" s="14" customFormat="1">
      <c r="A428" s="14"/>
      <c r="B428" s="248"/>
      <c r="C428" s="249"/>
      <c r="D428" s="239" t="s">
        <v>324</v>
      </c>
      <c r="E428" s="250" t="s">
        <v>19</v>
      </c>
      <c r="F428" s="251" t="s">
        <v>701</v>
      </c>
      <c r="G428" s="249"/>
      <c r="H428" s="252">
        <v>1.0800000000000001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8" t="s">
        <v>324</v>
      </c>
      <c r="AU428" s="258" t="s">
        <v>82</v>
      </c>
      <c r="AV428" s="14" t="s">
        <v>82</v>
      </c>
      <c r="AW428" s="14" t="s">
        <v>35</v>
      </c>
      <c r="AX428" s="14" t="s">
        <v>73</v>
      </c>
      <c r="AY428" s="258" t="s">
        <v>120</v>
      </c>
    </row>
    <row r="429" s="13" customFormat="1">
      <c r="A429" s="13"/>
      <c r="B429" s="237"/>
      <c r="C429" s="238"/>
      <c r="D429" s="239" t="s">
        <v>324</v>
      </c>
      <c r="E429" s="240" t="s">
        <v>19</v>
      </c>
      <c r="F429" s="241" t="s">
        <v>702</v>
      </c>
      <c r="G429" s="238"/>
      <c r="H429" s="240" t="s">
        <v>19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324</v>
      </c>
      <c r="AU429" s="247" t="s">
        <v>82</v>
      </c>
      <c r="AV429" s="13" t="s">
        <v>80</v>
      </c>
      <c r="AW429" s="13" t="s">
        <v>35</v>
      </c>
      <c r="AX429" s="13" t="s">
        <v>73</v>
      </c>
      <c r="AY429" s="247" t="s">
        <v>120</v>
      </c>
    </row>
    <row r="430" s="14" customFormat="1">
      <c r="A430" s="14"/>
      <c r="B430" s="248"/>
      <c r="C430" s="249"/>
      <c r="D430" s="239" t="s">
        <v>324</v>
      </c>
      <c r="E430" s="250" t="s">
        <v>19</v>
      </c>
      <c r="F430" s="251" t="s">
        <v>703</v>
      </c>
      <c r="G430" s="249"/>
      <c r="H430" s="252">
        <v>3.7280000000000002</v>
      </c>
      <c r="I430" s="253"/>
      <c r="J430" s="249"/>
      <c r="K430" s="249"/>
      <c r="L430" s="254"/>
      <c r="M430" s="255"/>
      <c r="N430" s="256"/>
      <c r="O430" s="256"/>
      <c r="P430" s="256"/>
      <c r="Q430" s="256"/>
      <c r="R430" s="256"/>
      <c r="S430" s="256"/>
      <c r="T430" s="25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8" t="s">
        <v>324</v>
      </c>
      <c r="AU430" s="258" t="s">
        <v>82</v>
      </c>
      <c r="AV430" s="14" t="s">
        <v>82</v>
      </c>
      <c r="AW430" s="14" t="s">
        <v>35</v>
      </c>
      <c r="AX430" s="14" t="s">
        <v>73</v>
      </c>
      <c r="AY430" s="258" t="s">
        <v>120</v>
      </c>
    </row>
    <row r="431" s="13" customFormat="1">
      <c r="A431" s="13"/>
      <c r="B431" s="237"/>
      <c r="C431" s="238"/>
      <c r="D431" s="239" t="s">
        <v>324</v>
      </c>
      <c r="E431" s="240" t="s">
        <v>19</v>
      </c>
      <c r="F431" s="241" t="s">
        <v>704</v>
      </c>
      <c r="G431" s="238"/>
      <c r="H431" s="240" t="s">
        <v>19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324</v>
      </c>
      <c r="AU431" s="247" t="s">
        <v>82</v>
      </c>
      <c r="AV431" s="13" t="s">
        <v>80</v>
      </c>
      <c r="AW431" s="13" t="s">
        <v>35</v>
      </c>
      <c r="AX431" s="13" t="s">
        <v>73</v>
      </c>
      <c r="AY431" s="247" t="s">
        <v>120</v>
      </c>
    </row>
    <row r="432" s="14" customFormat="1">
      <c r="A432" s="14"/>
      <c r="B432" s="248"/>
      <c r="C432" s="249"/>
      <c r="D432" s="239" t="s">
        <v>324</v>
      </c>
      <c r="E432" s="250" t="s">
        <v>19</v>
      </c>
      <c r="F432" s="251" t="s">
        <v>705</v>
      </c>
      <c r="G432" s="249"/>
      <c r="H432" s="252">
        <v>3.524</v>
      </c>
      <c r="I432" s="253"/>
      <c r="J432" s="249"/>
      <c r="K432" s="249"/>
      <c r="L432" s="254"/>
      <c r="M432" s="255"/>
      <c r="N432" s="256"/>
      <c r="O432" s="256"/>
      <c r="P432" s="256"/>
      <c r="Q432" s="256"/>
      <c r="R432" s="256"/>
      <c r="S432" s="256"/>
      <c r="T432" s="25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8" t="s">
        <v>324</v>
      </c>
      <c r="AU432" s="258" t="s">
        <v>82</v>
      </c>
      <c r="AV432" s="14" t="s">
        <v>82</v>
      </c>
      <c r="AW432" s="14" t="s">
        <v>35</v>
      </c>
      <c r="AX432" s="14" t="s">
        <v>73</v>
      </c>
      <c r="AY432" s="258" t="s">
        <v>120</v>
      </c>
    </row>
    <row r="433" s="13" customFormat="1">
      <c r="A433" s="13"/>
      <c r="B433" s="237"/>
      <c r="C433" s="238"/>
      <c r="D433" s="239" t="s">
        <v>324</v>
      </c>
      <c r="E433" s="240" t="s">
        <v>19</v>
      </c>
      <c r="F433" s="241" t="s">
        <v>706</v>
      </c>
      <c r="G433" s="238"/>
      <c r="H433" s="240" t="s">
        <v>19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324</v>
      </c>
      <c r="AU433" s="247" t="s">
        <v>82</v>
      </c>
      <c r="AV433" s="13" t="s">
        <v>80</v>
      </c>
      <c r="AW433" s="13" t="s">
        <v>35</v>
      </c>
      <c r="AX433" s="13" t="s">
        <v>73</v>
      </c>
      <c r="AY433" s="247" t="s">
        <v>120</v>
      </c>
    </row>
    <row r="434" s="14" customFormat="1">
      <c r="A434" s="14"/>
      <c r="B434" s="248"/>
      <c r="C434" s="249"/>
      <c r="D434" s="239" t="s">
        <v>324</v>
      </c>
      <c r="E434" s="250" t="s">
        <v>19</v>
      </c>
      <c r="F434" s="251" t="s">
        <v>707</v>
      </c>
      <c r="G434" s="249"/>
      <c r="H434" s="252">
        <v>10.912000000000001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8" t="s">
        <v>324</v>
      </c>
      <c r="AU434" s="258" t="s">
        <v>82</v>
      </c>
      <c r="AV434" s="14" t="s">
        <v>82</v>
      </c>
      <c r="AW434" s="14" t="s">
        <v>35</v>
      </c>
      <c r="AX434" s="14" t="s">
        <v>73</v>
      </c>
      <c r="AY434" s="258" t="s">
        <v>120</v>
      </c>
    </row>
    <row r="435" s="15" customFormat="1">
      <c r="A435" s="15"/>
      <c r="B435" s="259"/>
      <c r="C435" s="260"/>
      <c r="D435" s="239" t="s">
        <v>324</v>
      </c>
      <c r="E435" s="261" t="s">
        <v>19</v>
      </c>
      <c r="F435" s="262" t="s">
        <v>470</v>
      </c>
      <c r="G435" s="260"/>
      <c r="H435" s="263">
        <v>22.09</v>
      </c>
      <c r="I435" s="264"/>
      <c r="J435" s="260"/>
      <c r="K435" s="260"/>
      <c r="L435" s="265"/>
      <c r="M435" s="266"/>
      <c r="N435" s="267"/>
      <c r="O435" s="267"/>
      <c r="P435" s="267"/>
      <c r="Q435" s="267"/>
      <c r="R435" s="267"/>
      <c r="S435" s="267"/>
      <c r="T435" s="268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9" t="s">
        <v>324</v>
      </c>
      <c r="AU435" s="269" t="s">
        <v>82</v>
      </c>
      <c r="AV435" s="15" t="s">
        <v>127</v>
      </c>
      <c r="AW435" s="15" t="s">
        <v>35</v>
      </c>
      <c r="AX435" s="15" t="s">
        <v>80</v>
      </c>
      <c r="AY435" s="269" t="s">
        <v>120</v>
      </c>
    </row>
    <row r="436" s="2" customFormat="1" ht="37.8" customHeight="1">
      <c r="A436" s="39"/>
      <c r="B436" s="40"/>
      <c r="C436" s="205" t="s">
        <v>708</v>
      </c>
      <c r="D436" s="205" t="s">
        <v>122</v>
      </c>
      <c r="E436" s="206" t="s">
        <v>709</v>
      </c>
      <c r="F436" s="207" t="s">
        <v>710</v>
      </c>
      <c r="G436" s="208" t="s">
        <v>155</v>
      </c>
      <c r="H436" s="209">
        <v>205.48400000000001</v>
      </c>
      <c r="I436" s="210"/>
      <c r="J436" s="211">
        <f>ROUND(I436*H436,2)</f>
        <v>0</v>
      </c>
      <c r="K436" s="207" t="s">
        <v>186</v>
      </c>
      <c r="L436" s="45"/>
      <c r="M436" s="212" t="s">
        <v>19</v>
      </c>
      <c r="N436" s="213" t="s">
        <v>44</v>
      </c>
      <c r="O436" s="85"/>
      <c r="P436" s="214">
        <f>O436*H436</f>
        <v>0</v>
      </c>
      <c r="Q436" s="214">
        <v>0.00726</v>
      </c>
      <c r="R436" s="214">
        <f>Q436*H436</f>
        <v>1.4918138400000001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127</v>
      </c>
      <c r="AT436" s="216" t="s">
        <v>122</v>
      </c>
      <c r="AU436" s="216" t="s">
        <v>82</v>
      </c>
      <c r="AY436" s="18" t="s">
        <v>120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80</v>
      </c>
      <c r="BK436" s="217">
        <f>ROUND(I436*H436,2)</f>
        <v>0</v>
      </c>
      <c r="BL436" s="18" t="s">
        <v>127</v>
      </c>
      <c r="BM436" s="216" t="s">
        <v>711</v>
      </c>
    </row>
    <row r="437" s="2" customFormat="1">
      <c r="A437" s="39"/>
      <c r="B437" s="40"/>
      <c r="C437" s="41"/>
      <c r="D437" s="218" t="s">
        <v>129</v>
      </c>
      <c r="E437" s="41"/>
      <c r="F437" s="219" t="s">
        <v>712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129</v>
      </c>
      <c r="AU437" s="18" t="s">
        <v>82</v>
      </c>
    </row>
    <row r="438" s="13" customFormat="1">
      <c r="A438" s="13"/>
      <c r="B438" s="237"/>
      <c r="C438" s="238"/>
      <c r="D438" s="239" t="s">
        <v>324</v>
      </c>
      <c r="E438" s="240" t="s">
        <v>19</v>
      </c>
      <c r="F438" s="241" t="s">
        <v>713</v>
      </c>
      <c r="G438" s="238"/>
      <c r="H438" s="240" t="s">
        <v>19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7" t="s">
        <v>324</v>
      </c>
      <c r="AU438" s="247" t="s">
        <v>82</v>
      </c>
      <c r="AV438" s="13" t="s">
        <v>80</v>
      </c>
      <c r="AW438" s="13" t="s">
        <v>35</v>
      </c>
      <c r="AX438" s="13" t="s">
        <v>73</v>
      </c>
      <c r="AY438" s="247" t="s">
        <v>120</v>
      </c>
    </row>
    <row r="439" s="14" customFormat="1">
      <c r="A439" s="14"/>
      <c r="B439" s="248"/>
      <c r="C439" s="249"/>
      <c r="D439" s="239" t="s">
        <v>324</v>
      </c>
      <c r="E439" s="250" t="s">
        <v>19</v>
      </c>
      <c r="F439" s="251" t="s">
        <v>714</v>
      </c>
      <c r="G439" s="249"/>
      <c r="H439" s="252">
        <v>18.5</v>
      </c>
      <c r="I439" s="253"/>
      <c r="J439" s="249"/>
      <c r="K439" s="249"/>
      <c r="L439" s="254"/>
      <c r="M439" s="255"/>
      <c r="N439" s="256"/>
      <c r="O439" s="256"/>
      <c r="P439" s="256"/>
      <c r="Q439" s="256"/>
      <c r="R439" s="256"/>
      <c r="S439" s="256"/>
      <c r="T439" s="25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8" t="s">
        <v>324</v>
      </c>
      <c r="AU439" s="258" t="s">
        <v>82</v>
      </c>
      <c r="AV439" s="14" t="s">
        <v>82</v>
      </c>
      <c r="AW439" s="14" t="s">
        <v>35</v>
      </c>
      <c r="AX439" s="14" t="s">
        <v>73</v>
      </c>
      <c r="AY439" s="258" t="s">
        <v>120</v>
      </c>
    </row>
    <row r="440" s="13" customFormat="1">
      <c r="A440" s="13"/>
      <c r="B440" s="237"/>
      <c r="C440" s="238"/>
      <c r="D440" s="239" t="s">
        <v>324</v>
      </c>
      <c r="E440" s="240" t="s">
        <v>19</v>
      </c>
      <c r="F440" s="241" t="s">
        <v>715</v>
      </c>
      <c r="G440" s="238"/>
      <c r="H440" s="240" t="s">
        <v>19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324</v>
      </c>
      <c r="AU440" s="247" t="s">
        <v>82</v>
      </c>
      <c r="AV440" s="13" t="s">
        <v>80</v>
      </c>
      <c r="AW440" s="13" t="s">
        <v>35</v>
      </c>
      <c r="AX440" s="13" t="s">
        <v>73</v>
      </c>
      <c r="AY440" s="247" t="s">
        <v>120</v>
      </c>
    </row>
    <row r="441" s="14" customFormat="1">
      <c r="A441" s="14"/>
      <c r="B441" s="248"/>
      <c r="C441" s="249"/>
      <c r="D441" s="239" t="s">
        <v>324</v>
      </c>
      <c r="E441" s="250" t="s">
        <v>19</v>
      </c>
      <c r="F441" s="251" t="s">
        <v>716</v>
      </c>
      <c r="G441" s="249"/>
      <c r="H441" s="252">
        <v>34.107999999999997</v>
      </c>
      <c r="I441" s="253"/>
      <c r="J441" s="249"/>
      <c r="K441" s="249"/>
      <c r="L441" s="254"/>
      <c r="M441" s="255"/>
      <c r="N441" s="256"/>
      <c r="O441" s="256"/>
      <c r="P441" s="256"/>
      <c r="Q441" s="256"/>
      <c r="R441" s="256"/>
      <c r="S441" s="256"/>
      <c r="T441" s="25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8" t="s">
        <v>324</v>
      </c>
      <c r="AU441" s="258" t="s">
        <v>82</v>
      </c>
      <c r="AV441" s="14" t="s">
        <v>82</v>
      </c>
      <c r="AW441" s="14" t="s">
        <v>35</v>
      </c>
      <c r="AX441" s="14" t="s">
        <v>73</v>
      </c>
      <c r="AY441" s="258" t="s">
        <v>120</v>
      </c>
    </row>
    <row r="442" s="13" customFormat="1">
      <c r="A442" s="13"/>
      <c r="B442" s="237"/>
      <c r="C442" s="238"/>
      <c r="D442" s="239" t="s">
        <v>324</v>
      </c>
      <c r="E442" s="240" t="s">
        <v>19</v>
      </c>
      <c r="F442" s="241" t="s">
        <v>717</v>
      </c>
      <c r="G442" s="238"/>
      <c r="H442" s="240" t="s">
        <v>19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324</v>
      </c>
      <c r="AU442" s="247" t="s">
        <v>82</v>
      </c>
      <c r="AV442" s="13" t="s">
        <v>80</v>
      </c>
      <c r="AW442" s="13" t="s">
        <v>35</v>
      </c>
      <c r="AX442" s="13" t="s">
        <v>73</v>
      </c>
      <c r="AY442" s="247" t="s">
        <v>120</v>
      </c>
    </row>
    <row r="443" s="14" customFormat="1">
      <c r="A443" s="14"/>
      <c r="B443" s="248"/>
      <c r="C443" s="249"/>
      <c r="D443" s="239" t="s">
        <v>324</v>
      </c>
      <c r="E443" s="250" t="s">
        <v>19</v>
      </c>
      <c r="F443" s="251" t="s">
        <v>718</v>
      </c>
      <c r="G443" s="249"/>
      <c r="H443" s="252">
        <v>24.606000000000002</v>
      </c>
      <c r="I443" s="253"/>
      <c r="J443" s="249"/>
      <c r="K443" s="249"/>
      <c r="L443" s="254"/>
      <c r="M443" s="255"/>
      <c r="N443" s="256"/>
      <c r="O443" s="256"/>
      <c r="P443" s="256"/>
      <c r="Q443" s="256"/>
      <c r="R443" s="256"/>
      <c r="S443" s="256"/>
      <c r="T443" s="25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8" t="s">
        <v>324</v>
      </c>
      <c r="AU443" s="258" t="s">
        <v>82</v>
      </c>
      <c r="AV443" s="14" t="s">
        <v>82</v>
      </c>
      <c r="AW443" s="14" t="s">
        <v>35</v>
      </c>
      <c r="AX443" s="14" t="s">
        <v>73</v>
      </c>
      <c r="AY443" s="258" t="s">
        <v>120</v>
      </c>
    </row>
    <row r="444" s="13" customFormat="1">
      <c r="A444" s="13"/>
      <c r="B444" s="237"/>
      <c r="C444" s="238"/>
      <c r="D444" s="239" t="s">
        <v>324</v>
      </c>
      <c r="E444" s="240" t="s">
        <v>19</v>
      </c>
      <c r="F444" s="241" t="s">
        <v>719</v>
      </c>
      <c r="G444" s="238"/>
      <c r="H444" s="240" t="s">
        <v>19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324</v>
      </c>
      <c r="AU444" s="247" t="s">
        <v>82</v>
      </c>
      <c r="AV444" s="13" t="s">
        <v>80</v>
      </c>
      <c r="AW444" s="13" t="s">
        <v>35</v>
      </c>
      <c r="AX444" s="13" t="s">
        <v>73</v>
      </c>
      <c r="AY444" s="247" t="s">
        <v>120</v>
      </c>
    </row>
    <row r="445" s="14" customFormat="1">
      <c r="A445" s="14"/>
      <c r="B445" s="248"/>
      <c r="C445" s="249"/>
      <c r="D445" s="239" t="s">
        <v>324</v>
      </c>
      <c r="E445" s="250" t="s">
        <v>19</v>
      </c>
      <c r="F445" s="251" t="s">
        <v>720</v>
      </c>
      <c r="G445" s="249"/>
      <c r="H445" s="252">
        <v>13.43</v>
      </c>
      <c r="I445" s="253"/>
      <c r="J445" s="249"/>
      <c r="K445" s="249"/>
      <c r="L445" s="254"/>
      <c r="M445" s="255"/>
      <c r="N445" s="256"/>
      <c r="O445" s="256"/>
      <c r="P445" s="256"/>
      <c r="Q445" s="256"/>
      <c r="R445" s="256"/>
      <c r="S445" s="256"/>
      <c r="T445" s="25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8" t="s">
        <v>324</v>
      </c>
      <c r="AU445" s="258" t="s">
        <v>82</v>
      </c>
      <c r="AV445" s="14" t="s">
        <v>82</v>
      </c>
      <c r="AW445" s="14" t="s">
        <v>35</v>
      </c>
      <c r="AX445" s="14" t="s">
        <v>73</v>
      </c>
      <c r="AY445" s="258" t="s">
        <v>120</v>
      </c>
    </row>
    <row r="446" s="13" customFormat="1">
      <c r="A446" s="13"/>
      <c r="B446" s="237"/>
      <c r="C446" s="238"/>
      <c r="D446" s="239" t="s">
        <v>324</v>
      </c>
      <c r="E446" s="240" t="s">
        <v>19</v>
      </c>
      <c r="F446" s="241" t="s">
        <v>721</v>
      </c>
      <c r="G446" s="238"/>
      <c r="H446" s="240" t="s">
        <v>19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324</v>
      </c>
      <c r="AU446" s="247" t="s">
        <v>82</v>
      </c>
      <c r="AV446" s="13" t="s">
        <v>80</v>
      </c>
      <c r="AW446" s="13" t="s">
        <v>35</v>
      </c>
      <c r="AX446" s="13" t="s">
        <v>73</v>
      </c>
      <c r="AY446" s="247" t="s">
        <v>120</v>
      </c>
    </row>
    <row r="447" s="14" customFormat="1">
      <c r="A447" s="14"/>
      <c r="B447" s="248"/>
      <c r="C447" s="249"/>
      <c r="D447" s="239" t="s">
        <v>324</v>
      </c>
      <c r="E447" s="250" t="s">
        <v>19</v>
      </c>
      <c r="F447" s="251" t="s">
        <v>722</v>
      </c>
      <c r="G447" s="249"/>
      <c r="H447" s="252">
        <v>8.7479999999999993</v>
      </c>
      <c r="I447" s="253"/>
      <c r="J447" s="249"/>
      <c r="K447" s="249"/>
      <c r="L447" s="254"/>
      <c r="M447" s="255"/>
      <c r="N447" s="256"/>
      <c r="O447" s="256"/>
      <c r="P447" s="256"/>
      <c r="Q447" s="256"/>
      <c r="R447" s="256"/>
      <c r="S447" s="256"/>
      <c r="T447" s="25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8" t="s">
        <v>324</v>
      </c>
      <c r="AU447" s="258" t="s">
        <v>82</v>
      </c>
      <c r="AV447" s="14" t="s">
        <v>82</v>
      </c>
      <c r="AW447" s="14" t="s">
        <v>35</v>
      </c>
      <c r="AX447" s="14" t="s">
        <v>73</v>
      </c>
      <c r="AY447" s="258" t="s">
        <v>120</v>
      </c>
    </row>
    <row r="448" s="13" customFormat="1">
      <c r="A448" s="13"/>
      <c r="B448" s="237"/>
      <c r="C448" s="238"/>
      <c r="D448" s="239" t="s">
        <v>324</v>
      </c>
      <c r="E448" s="240" t="s">
        <v>19</v>
      </c>
      <c r="F448" s="241" t="s">
        <v>723</v>
      </c>
      <c r="G448" s="238"/>
      <c r="H448" s="240" t="s">
        <v>19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7" t="s">
        <v>324</v>
      </c>
      <c r="AU448" s="247" t="s">
        <v>82</v>
      </c>
      <c r="AV448" s="13" t="s">
        <v>80</v>
      </c>
      <c r="AW448" s="13" t="s">
        <v>35</v>
      </c>
      <c r="AX448" s="13" t="s">
        <v>73</v>
      </c>
      <c r="AY448" s="247" t="s">
        <v>120</v>
      </c>
    </row>
    <row r="449" s="14" customFormat="1">
      <c r="A449" s="14"/>
      <c r="B449" s="248"/>
      <c r="C449" s="249"/>
      <c r="D449" s="239" t="s">
        <v>324</v>
      </c>
      <c r="E449" s="250" t="s">
        <v>19</v>
      </c>
      <c r="F449" s="251" t="s">
        <v>724</v>
      </c>
      <c r="G449" s="249"/>
      <c r="H449" s="252">
        <v>21.527999999999999</v>
      </c>
      <c r="I449" s="253"/>
      <c r="J449" s="249"/>
      <c r="K449" s="249"/>
      <c r="L449" s="254"/>
      <c r="M449" s="255"/>
      <c r="N449" s="256"/>
      <c r="O449" s="256"/>
      <c r="P449" s="256"/>
      <c r="Q449" s="256"/>
      <c r="R449" s="256"/>
      <c r="S449" s="256"/>
      <c r="T449" s="25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8" t="s">
        <v>324</v>
      </c>
      <c r="AU449" s="258" t="s">
        <v>82</v>
      </c>
      <c r="AV449" s="14" t="s">
        <v>82</v>
      </c>
      <c r="AW449" s="14" t="s">
        <v>35</v>
      </c>
      <c r="AX449" s="14" t="s">
        <v>73</v>
      </c>
      <c r="AY449" s="258" t="s">
        <v>120</v>
      </c>
    </row>
    <row r="450" s="14" customFormat="1">
      <c r="A450" s="14"/>
      <c r="B450" s="248"/>
      <c r="C450" s="249"/>
      <c r="D450" s="239" t="s">
        <v>324</v>
      </c>
      <c r="E450" s="250" t="s">
        <v>19</v>
      </c>
      <c r="F450" s="251" t="s">
        <v>725</v>
      </c>
      <c r="G450" s="249"/>
      <c r="H450" s="252">
        <v>20.771999999999998</v>
      </c>
      <c r="I450" s="253"/>
      <c r="J450" s="249"/>
      <c r="K450" s="249"/>
      <c r="L450" s="254"/>
      <c r="M450" s="255"/>
      <c r="N450" s="256"/>
      <c r="O450" s="256"/>
      <c r="P450" s="256"/>
      <c r="Q450" s="256"/>
      <c r="R450" s="256"/>
      <c r="S450" s="256"/>
      <c r="T450" s="25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8" t="s">
        <v>324</v>
      </c>
      <c r="AU450" s="258" t="s">
        <v>82</v>
      </c>
      <c r="AV450" s="14" t="s">
        <v>82</v>
      </c>
      <c r="AW450" s="14" t="s">
        <v>35</v>
      </c>
      <c r="AX450" s="14" t="s">
        <v>73</v>
      </c>
      <c r="AY450" s="258" t="s">
        <v>120</v>
      </c>
    </row>
    <row r="451" s="13" customFormat="1">
      <c r="A451" s="13"/>
      <c r="B451" s="237"/>
      <c r="C451" s="238"/>
      <c r="D451" s="239" t="s">
        <v>324</v>
      </c>
      <c r="E451" s="240" t="s">
        <v>19</v>
      </c>
      <c r="F451" s="241" t="s">
        <v>726</v>
      </c>
      <c r="G451" s="238"/>
      <c r="H451" s="240" t="s">
        <v>19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324</v>
      </c>
      <c r="AU451" s="247" t="s">
        <v>82</v>
      </c>
      <c r="AV451" s="13" t="s">
        <v>80</v>
      </c>
      <c r="AW451" s="13" t="s">
        <v>35</v>
      </c>
      <c r="AX451" s="13" t="s">
        <v>73</v>
      </c>
      <c r="AY451" s="247" t="s">
        <v>120</v>
      </c>
    </row>
    <row r="452" s="14" customFormat="1">
      <c r="A452" s="14"/>
      <c r="B452" s="248"/>
      <c r="C452" s="249"/>
      <c r="D452" s="239" t="s">
        <v>324</v>
      </c>
      <c r="E452" s="250" t="s">
        <v>19</v>
      </c>
      <c r="F452" s="251" t="s">
        <v>727</v>
      </c>
      <c r="G452" s="249"/>
      <c r="H452" s="252">
        <v>63.792000000000002</v>
      </c>
      <c r="I452" s="253"/>
      <c r="J452" s="249"/>
      <c r="K452" s="249"/>
      <c r="L452" s="254"/>
      <c r="M452" s="255"/>
      <c r="N452" s="256"/>
      <c r="O452" s="256"/>
      <c r="P452" s="256"/>
      <c r="Q452" s="256"/>
      <c r="R452" s="256"/>
      <c r="S452" s="256"/>
      <c r="T452" s="25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8" t="s">
        <v>324</v>
      </c>
      <c r="AU452" s="258" t="s">
        <v>82</v>
      </c>
      <c r="AV452" s="14" t="s">
        <v>82</v>
      </c>
      <c r="AW452" s="14" t="s">
        <v>35</v>
      </c>
      <c r="AX452" s="14" t="s">
        <v>73</v>
      </c>
      <c r="AY452" s="258" t="s">
        <v>120</v>
      </c>
    </row>
    <row r="453" s="15" customFormat="1">
      <c r="A453" s="15"/>
      <c r="B453" s="259"/>
      <c r="C453" s="260"/>
      <c r="D453" s="239" t="s">
        <v>324</v>
      </c>
      <c r="E453" s="261" t="s">
        <v>19</v>
      </c>
      <c r="F453" s="262" t="s">
        <v>470</v>
      </c>
      <c r="G453" s="260"/>
      <c r="H453" s="263">
        <v>205.48400000000001</v>
      </c>
      <c r="I453" s="264"/>
      <c r="J453" s="260"/>
      <c r="K453" s="260"/>
      <c r="L453" s="265"/>
      <c r="M453" s="266"/>
      <c r="N453" s="267"/>
      <c r="O453" s="267"/>
      <c r="P453" s="267"/>
      <c r="Q453" s="267"/>
      <c r="R453" s="267"/>
      <c r="S453" s="267"/>
      <c r="T453" s="268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9" t="s">
        <v>324</v>
      </c>
      <c r="AU453" s="269" t="s">
        <v>82</v>
      </c>
      <c r="AV453" s="15" t="s">
        <v>127</v>
      </c>
      <c r="AW453" s="15" t="s">
        <v>35</v>
      </c>
      <c r="AX453" s="15" t="s">
        <v>80</v>
      </c>
      <c r="AY453" s="269" t="s">
        <v>120</v>
      </c>
    </row>
    <row r="454" s="2" customFormat="1" ht="37.8" customHeight="1">
      <c r="A454" s="39"/>
      <c r="B454" s="40"/>
      <c r="C454" s="205" t="s">
        <v>728</v>
      </c>
      <c r="D454" s="205" t="s">
        <v>122</v>
      </c>
      <c r="E454" s="206" t="s">
        <v>729</v>
      </c>
      <c r="F454" s="207" t="s">
        <v>730</v>
      </c>
      <c r="G454" s="208" t="s">
        <v>155</v>
      </c>
      <c r="H454" s="209">
        <v>205.48400000000001</v>
      </c>
      <c r="I454" s="210"/>
      <c r="J454" s="211">
        <f>ROUND(I454*H454,2)</f>
        <v>0</v>
      </c>
      <c r="K454" s="207" t="s">
        <v>186</v>
      </c>
      <c r="L454" s="45"/>
      <c r="M454" s="212" t="s">
        <v>19</v>
      </c>
      <c r="N454" s="213" t="s">
        <v>44</v>
      </c>
      <c r="O454" s="85"/>
      <c r="P454" s="214">
        <f>O454*H454</f>
        <v>0</v>
      </c>
      <c r="Q454" s="214">
        <v>0.00085999999999999998</v>
      </c>
      <c r="R454" s="214">
        <f>Q454*H454</f>
        <v>0.17671624</v>
      </c>
      <c r="S454" s="214">
        <v>0</v>
      </c>
      <c r="T454" s="21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127</v>
      </c>
      <c r="AT454" s="216" t="s">
        <v>122</v>
      </c>
      <c r="AU454" s="216" t="s">
        <v>82</v>
      </c>
      <c r="AY454" s="18" t="s">
        <v>120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80</v>
      </c>
      <c r="BK454" s="217">
        <f>ROUND(I454*H454,2)</f>
        <v>0</v>
      </c>
      <c r="BL454" s="18" t="s">
        <v>127</v>
      </c>
      <c r="BM454" s="216" t="s">
        <v>731</v>
      </c>
    </row>
    <row r="455" s="2" customFormat="1">
      <c r="A455" s="39"/>
      <c r="B455" s="40"/>
      <c r="C455" s="41"/>
      <c r="D455" s="218" t="s">
        <v>129</v>
      </c>
      <c r="E455" s="41"/>
      <c r="F455" s="219" t="s">
        <v>732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129</v>
      </c>
      <c r="AU455" s="18" t="s">
        <v>82</v>
      </c>
    </row>
    <row r="456" s="13" customFormat="1">
      <c r="A456" s="13"/>
      <c r="B456" s="237"/>
      <c r="C456" s="238"/>
      <c r="D456" s="239" t="s">
        <v>324</v>
      </c>
      <c r="E456" s="240" t="s">
        <v>19</v>
      </c>
      <c r="F456" s="241" t="s">
        <v>713</v>
      </c>
      <c r="G456" s="238"/>
      <c r="H456" s="240" t="s">
        <v>19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324</v>
      </c>
      <c r="AU456" s="247" t="s">
        <v>82</v>
      </c>
      <c r="AV456" s="13" t="s">
        <v>80</v>
      </c>
      <c r="AW456" s="13" t="s">
        <v>35</v>
      </c>
      <c r="AX456" s="13" t="s">
        <v>73</v>
      </c>
      <c r="AY456" s="247" t="s">
        <v>120</v>
      </c>
    </row>
    <row r="457" s="14" customFormat="1">
      <c r="A457" s="14"/>
      <c r="B457" s="248"/>
      <c r="C457" s="249"/>
      <c r="D457" s="239" t="s">
        <v>324</v>
      </c>
      <c r="E457" s="250" t="s">
        <v>19</v>
      </c>
      <c r="F457" s="251" t="s">
        <v>714</v>
      </c>
      <c r="G457" s="249"/>
      <c r="H457" s="252">
        <v>18.5</v>
      </c>
      <c r="I457" s="253"/>
      <c r="J457" s="249"/>
      <c r="K457" s="249"/>
      <c r="L457" s="254"/>
      <c r="M457" s="255"/>
      <c r="N457" s="256"/>
      <c r="O457" s="256"/>
      <c r="P457" s="256"/>
      <c r="Q457" s="256"/>
      <c r="R457" s="256"/>
      <c r="S457" s="256"/>
      <c r="T457" s="25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8" t="s">
        <v>324</v>
      </c>
      <c r="AU457" s="258" t="s">
        <v>82</v>
      </c>
      <c r="AV457" s="14" t="s">
        <v>82</v>
      </c>
      <c r="AW457" s="14" t="s">
        <v>35</v>
      </c>
      <c r="AX457" s="14" t="s">
        <v>73</v>
      </c>
      <c r="AY457" s="258" t="s">
        <v>120</v>
      </c>
    </row>
    <row r="458" s="13" customFormat="1">
      <c r="A458" s="13"/>
      <c r="B458" s="237"/>
      <c r="C458" s="238"/>
      <c r="D458" s="239" t="s">
        <v>324</v>
      </c>
      <c r="E458" s="240" t="s">
        <v>19</v>
      </c>
      <c r="F458" s="241" t="s">
        <v>715</v>
      </c>
      <c r="G458" s="238"/>
      <c r="H458" s="240" t="s">
        <v>19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7" t="s">
        <v>324</v>
      </c>
      <c r="AU458" s="247" t="s">
        <v>82</v>
      </c>
      <c r="AV458" s="13" t="s">
        <v>80</v>
      </c>
      <c r="AW458" s="13" t="s">
        <v>35</v>
      </c>
      <c r="AX458" s="13" t="s">
        <v>73</v>
      </c>
      <c r="AY458" s="247" t="s">
        <v>120</v>
      </c>
    </row>
    <row r="459" s="14" customFormat="1">
      <c r="A459" s="14"/>
      <c r="B459" s="248"/>
      <c r="C459" s="249"/>
      <c r="D459" s="239" t="s">
        <v>324</v>
      </c>
      <c r="E459" s="250" t="s">
        <v>19</v>
      </c>
      <c r="F459" s="251" t="s">
        <v>716</v>
      </c>
      <c r="G459" s="249"/>
      <c r="H459" s="252">
        <v>34.107999999999997</v>
      </c>
      <c r="I459" s="253"/>
      <c r="J459" s="249"/>
      <c r="K459" s="249"/>
      <c r="L459" s="254"/>
      <c r="M459" s="255"/>
      <c r="N459" s="256"/>
      <c r="O459" s="256"/>
      <c r="P459" s="256"/>
      <c r="Q459" s="256"/>
      <c r="R459" s="256"/>
      <c r="S459" s="256"/>
      <c r="T459" s="25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8" t="s">
        <v>324</v>
      </c>
      <c r="AU459" s="258" t="s">
        <v>82</v>
      </c>
      <c r="AV459" s="14" t="s">
        <v>82</v>
      </c>
      <c r="AW459" s="14" t="s">
        <v>35</v>
      </c>
      <c r="AX459" s="14" t="s">
        <v>73</v>
      </c>
      <c r="AY459" s="258" t="s">
        <v>120</v>
      </c>
    </row>
    <row r="460" s="13" customFormat="1">
      <c r="A460" s="13"/>
      <c r="B460" s="237"/>
      <c r="C460" s="238"/>
      <c r="D460" s="239" t="s">
        <v>324</v>
      </c>
      <c r="E460" s="240" t="s">
        <v>19</v>
      </c>
      <c r="F460" s="241" t="s">
        <v>717</v>
      </c>
      <c r="G460" s="238"/>
      <c r="H460" s="240" t="s">
        <v>19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324</v>
      </c>
      <c r="AU460" s="247" t="s">
        <v>82</v>
      </c>
      <c r="AV460" s="13" t="s">
        <v>80</v>
      </c>
      <c r="AW460" s="13" t="s">
        <v>35</v>
      </c>
      <c r="AX460" s="13" t="s">
        <v>73</v>
      </c>
      <c r="AY460" s="247" t="s">
        <v>120</v>
      </c>
    </row>
    <row r="461" s="14" customFormat="1">
      <c r="A461" s="14"/>
      <c r="B461" s="248"/>
      <c r="C461" s="249"/>
      <c r="D461" s="239" t="s">
        <v>324</v>
      </c>
      <c r="E461" s="250" t="s">
        <v>19</v>
      </c>
      <c r="F461" s="251" t="s">
        <v>718</v>
      </c>
      <c r="G461" s="249"/>
      <c r="H461" s="252">
        <v>24.606000000000002</v>
      </c>
      <c r="I461" s="253"/>
      <c r="J461" s="249"/>
      <c r="K461" s="249"/>
      <c r="L461" s="254"/>
      <c r="M461" s="255"/>
      <c r="N461" s="256"/>
      <c r="O461" s="256"/>
      <c r="P461" s="256"/>
      <c r="Q461" s="256"/>
      <c r="R461" s="256"/>
      <c r="S461" s="256"/>
      <c r="T461" s="25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8" t="s">
        <v>324</v>
      </c>
      <c r="AU461" s="258" t="s">
        <v>82</v>
      </c>
      <c r="AV461" s="14" t="s">
        <v>82</v>
      </c>
      <c r="AW461" s="14" t="s">
        <v>35</v>
      </c>
      <c r="AX461" s="14" t="s">
        <v>73</v>
      </c>
      <c r="AY461" s="258" t="s">
        <v>120</v>
      </c>
    </row>
    <row r="462" s="13" customFormat="1">
      <c r="A462" s="13"/>
      <c r="B462" s="237"/>
      <c r="C462" s="238"/>
      <c r="D462" s="239" t="s">
        <v>324</v>
      </c>
      <c r="E462" s="240" t="s">
        <v>19</v>
      </c>
      <c r="F462" s="241" t="s">
        <v>719</v>
      </c>
      <c r="G462" s="238"/>
      <c r="H462" s="240" t="s">
        <v>19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324</v>
      </c>
      <c r="AU462" s="247" t="s">
        <v>82</v>
      </c>
      <c r="AV462" s="13" t="s">
        <v>80</v>
      </c>
      <c r="AW462" s="13" t="s">
        <v>35</v>
      </c>
      <c r="AX462" s="13" t="s">
        <v>73</v>
      </c>
      <c r="AY462" s="247" t="s">
        <v>120</v>
      </c>
    </row>
    <row r="463" s="14" customFormat="1">
      <c r="A463" s="14"/>
      <c r="B463" s="248"/>
      <c r="C463" s="249"/>
      <c r="D463" s="239" t="s">
        <v>324</v>
      </c>
      <c r="E463" s="250" t="s">
        <v>19</v>
      </c>
      <c r="F463" s="251" t="s">
        <v>720</v>
      </c>
      <c r="G463" s="249"/>
      <c r="H463" s="252">
        <v>13.43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8" t="s">
        <v>324</v>
      </c>
      <c r="AU463" s="258" t="s">
        <v>82</v>
      </c>
      <c r="AV463" s="14" t="s">
        <v>82</v>
      </c>
      <c r="AW463" s="14" t="s">
        <v>35</v>
      </c>
      <c r="AX463" s="14" t="s">
        <v>73</v>
      </c>
      <c r="AY463" s="258" t="s">
        <v>120</v>
      </c>
    </row>
    <row r="464" s="13" customFormat="1">
      <c r="A464" s="13"/>
      <c r="B464" s="237"/>
      <c r="C464" s="238"/>
      <c r="D464" s="239" t="s">
        <v>324</v>
      </c>
      <c r="E464" s="240" t="s">
        <v>19</v>
      </c>
      <c r="F464" s="241" t="s">
        <v>721</v>
      </c>
      <c r="G464" s="238"/>
      <c r="H464" s="240" t="s">
        <v>19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324</v>
      </c>
      <c r="AU464" s="247" t="s">
        <v>82</v>
      </c>
      <c r="AV464" s="13" t="s">
        <v>80</v>
      </c>
      <c r="AW464" s="13" t="s">
        <v>35</v>
      </c>
      <c r="AX464" s="13" t="s">
        <v>73</v>
      </c>
      <c r="AY464" s="247" t="s">
        <v>120</v>
      </c>
    </row>
    <row r="465" s="14" customFormat="1">
      <c r="A465" s="14"/>
      <c r="B465" s="248"/>
      <c r="C465" s="249"/>
      <c r="D465" s="239" t="s">
        <v>324</v>
      </c>
      <c r="E465" s="250" t="s">
        <v>19</v>
      </c>
      <c r="F465" s="251" t="s">
        <v>722</v>
      </c>
      <c r="G465" s="249"/>
      <c r="H465" s="252">
        <v>8.7479999999999993</v>
      </c>
      <c r="I465" s="253"/>
      <c r="J465" s="249"/>
      <c r="K465" s="249"/>
      <c r="L465" s="254"/>
      <c r="M465" s="255"/>
      <c r="N465" s="256"/>
      <c r="O465" s="256"/>
      <c r="P465" s="256"/>
      <c r="Q465" s="256"/>
      <c r="R465" s="256"/>
      <c r="S465" s="256"/>
      <c r="T465" s="25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8" t="s">
        <v>324</v>
      </c>
      <c r="AU465" s="258" t="s">
        <v>82</v>
      </c>
      <c r="AV465" s="14" t="s">
        <v>82</v>
      </c>
      <c r="AW465" s="14" t="s">
        <v>35</v>
      </c>
      <c r="AX465" s="14" t="s">
        <v>73</v>
      </c>
      <c r="AY465" s="258" t="s">
        <v>120</v>
      </c>
    </row>
    <row r="466" s="13" customFormat="1">
      <c r="A466" s="13"/>
      <c r="B466" s="237"/>
      <c r="C466" s="238"/>
      <c r="D466" s="239" t="s">
        <v>324</v>
      </c>
      <c r="E466" s="240" t="s">
        <v>19</v>
      </c>
      <c r="F466" s="241" t="s">
        <v>723</v>
      </c>
      <c r="G466" s="238"/>
      <c r="H466" s="240" t="s">
        <v>19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7" t="s">
        <v>324</v>
      </c>
      <c r="AU466" s="247" t="s">
        <v>82</v>
      </c>
      <c r="AV466" s="13" t="s">
        <v>80</v>
      </c>
      <c r="AW466" s="13" t="s">
        <v>35</v>
      </c>
      <c r="AX466" s="13" t="s">
        <v>73</v>
      </c>
      <c r="AY466" s="247" t="s">
        <v>120</v>
      </c>
    </row>
    <row r="467" s="14" customFormat="1">
      <c r="A467" s="14"/>
      <c r="B467" s="248"/>
      <c r="C467" s="249"/>
      <c r="D467" s="239" t="s">
        <v>324</v>
      </c>
      <c r="E467" s="250" t="s">
        <v>19</v>
      </c>
      <c r="F467" s="251" t="s">
        <v>724</v>
      </c>
      <c r="G467" s="249"/>
      <c r="H467" s="252">
        <v>21.527999999999999</v>
      </c>
      <c r="I467" s="253"/>
      <c r="J467" s="249"/>
      <c r="K467" s="249"/>
      <c r="L467" s="254"/>
      <c r="M467" s="255"/>
      <c r="N467" s="256"/>
      <c r="O467" s="256"/>
      <c r="P467" s="256"/>
      <c r="Q467" s="256"/>
      <c r="R467" s="256"/>
      <c r="S467" s="256"/>
      <c r="T467" s="25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8" t="s">
        <v>324</v>
      </c>
      <c r="AU467" s="258" t="s">
        <v>82</v>
      </c>
      <c r="AV467" s="14" t="s">
        <v>82</v>
      </c>
      <c r="AW467" s="14" t="s">
        <v>35</v>
      </c>
      <c r="AX467" s="14" t="s">
        <v>73</v>
      </c>
      <c r="AY467" s="258" t="s">
        <v>120</v>
      </c>
    </row>
    <row r="468" s="14" customFormat="1">
      <c r="A468" s="14"/>
      <c r="B468" s="248"/>
      <c r="C468" s="249"/>
      <c r="D468" s="239" t="s">
        <v>324</v>
      </c>
      <c r="E468" s="250" t="s">
        <v>19</v>
      </c>
      <c r="F468" s="251" t="s">
        <v>725</v>
      </c>
      <c r="G468" s="249"/>
      <c r="H468" s="252">
        <v>20.771999999999998</v>
      </c>
      <c r="I468" s="253"/>
      <c r="J468" s="249"/>
      <c r="K468" s="249"/>
      <c r="L468" s="254"/>
      <c r="M468" s="255"/>
      <c r="N468" s="256"/>
      <c r="O468" s="256"/>
      <c r="P468" s="256"/>
      <c r="Q468" s="256"/>
      <c r="R468" s="256"/>
      <c r="S468" s="256"/>
      <c r="T468" s="25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8" t="s">
        <v>324</v>
      </c>
      <c r="AU468" s="258" t="s">
        <v>82</v>
      </c>
      <c r="AV468" s="14" t="s">
        <v>82</v>
      </c>
      <c r="AW468" s="14" t="s">
        <v>35</v>
      </c>
      <c r="AX468" s="14" t="s">
        <v>73</v>
      </c>
      <c r="AY468" s="258" t="s">
        <v>120</v>
      </c>
    </row>
    <row r="469" s="13" customFormat="1">
      <c r="A469" s="13"/>
      <c r="B469" s="237"/>
      <c r="C469" s="238"/>
      <c r="D469" s="239" t="s">
        <v>324</v>
      </c>
      <c r="E469" s="240" t="s">
        <v>19</v>
      </c>
      <c r="F469" s="241" t="s">
        <v>726</v>
      </c>
      <c r="G469" s="238"/>
      <c r="H469" s="240" t="s">
        <v>19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324</v>
      </c>
      <c r="AU469" s="247" t="s">
        <v>82</v>
      </c>
      <c r="AV469" s="13" t="s">
        <v>80</v>
      </c>
      <c r="AW469" s="13" t="s">
        <v>35</v>
      </c>
      <c r="AX469" s="13" t="s">
        <v>73</v>
      </c>
      <c r="AY469" s="247" t="s">
        <v>120</v>
      </c>
    </row>
    <row r="470" s="14" customFormat="1">
      <c r="A470" s="14"/>
      <c r="B470" s="248"/>
      <c r="C470" s="249"/>
      <c r="D470" s="239" t="s">
        <v>324</v>
      </c>
      <c r="E470" s="250" t="s">
        <v>19</v>
      </c>
      <c r="F470" s="251" t="s">
        <v>727</v>
      </c>
      <c r="G470" s="249"/>
      <c r="H470" s="252">
        <v>63.792000000000002</v>
      </c>
      <c r="I470" s="253"/>
      <c r="J470" s="249"/>
      <c r="K470" s="249"/>
      <c r="L470" s="254"/>
      <c r="M470" s="255"/>
      <c r="N470" s="256"/>
      <c r="O470" s="256"/>
      <c r="P470" s="256"/>
      <c r="Q470" s="256"/>
      <c r="R470" s="256"/>
      <c r="S470" s="256"/>
      <c r="T470" s="25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8" t="s">
        <v>324</v>
      </c>
      <c r="AU470" s="258" t="s">
        <v>82</v>
      </c>
      <c r="AV470" s="14" t="s">
        <v>82</v>
      </c>
      <c r="AW470" s="14" t="s">
        <v>35</v>
      </c>
      <c r="AX470" s="14" t="s">
        <v>73</v>
      </c>
      <c r="AY470" s="258" t="s">
        <v>120</v>
      </c>
    </row>
    <row r="471" s="15" customFormat="1">
      <c r="A471" s="15"/>
      <c r="B471" s="259"/>
      <c r="C471" s="260"/>
      <c r="D471" s="239" t="s">
        <v>324</v>
      </c>
      <c r="E471" s="261" t="s">
        <v>19</v>
      </c>
      <c r="F471" s="262" t="s">
        <v>470</v>
      </c>
      <c r="G471" s="260"/>
      <c r="H471" s="263">
        <v>205.48400000000001</v>
      </c>
      <c r="I471" s="264"/>
      <c r="J471" s="260"/>
      <c r="K471" s="260"/>
      <c r="L471" s="265"/>
      <c r="M471" s="266"/>
      <c r="N471" s="267"/>
      <c r="O471" s="267"/>
      <c r="P471" s="267"/>
      <c r="Q471" s="267"/>
      <c r="R471" s="267"/>
      <c r="S471" s="267"/>
      <c r="T471" s="268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9" t="s">
        <v>324</v>
      </c>
      <c r="AU471" s="269" t="s">
        <v>82</v>
      </c>
      <c r="AV471" s="15" t="s">
        <v>127</v>
      </c>
      <c r="AW471" s="15" t="s">
        <v>35</v>
      </c>
      <c r="AX471" s="15" t="s">
        <v>80</v>
      </c>
      <c r="AY471" s="269" t="s">
        <v>120</v>
      </c>
    </row>
    <row r="472" s="2" customFormat="1" ht="44.25" customHeight="1">
      <c r="A472" s="39"/>
      <c r="B472" s="40"/>
      <c r="C472" s="205" t="s">
        <v>733</v>
      </c>
      <c r="D472" s="205" t="s">
        <v>122</v>
      </c>
      <c r="E472" s="206" t="s">
        <v>734</v>
      </c>
      <c r="F472" s="207" t="s">
        <v>735</v>
      </c>
      <c r="G472" s="208" t="s">
        <v>185</v>
      </c>
      <c r="H472" s="209">
        <v>1.45</v>
      </c>
      <c r="I472" s="210"/>
      <c r="J472" s="211">
        <f>ROUND(I472*H472,2)</f>
        <v>0</v>
      </c>
      <c r="K472" s="207" t="s">
        <v>186</v>
      </c>
      <c r="L472" s="45"/>
      <c r="M472" s="212" t="s">
        <v>19</v>
      </c>
      <c r="N472" s="213" t="s">
        <v>44</v>
      </c>
      <c r="O472" s="85"/>
      <c r="P472" s="214">
        <f>O472*H472</f>
        <v>0</v>
      </c>
      <c r="Q472" s="214">
        <v>1.03955</v>
      </c>
      <c r="R472" s="214">
        <f>Q472*H472</f>
        <v>1.5073474999999998</v>
      </c>
      <c r="S472" s="214">
        <v>0</v>
      </c>
      <c r="T472" s="21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127</v>
      </c>
      <c r="AT472" s="216" t="s">
        <v>122</v>
      </c>
      <c r="AU472" s="216" t="s">
        <v>82</v>
      </c>
      <c r="AY472" s="18" t="s">
        <v>120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80</v>
      </c>
      <c r="BK472" s="217">
        <f>ROUND(I472*H472,2)</f>
        <v>0</v>
      </c>
      <c r="BL472" s="18" t="s">
        <v>127</v>
      </c>
      <c r="BM472" s="216" t="s">
        <v>736</v>
      </c>
    </row>
    <row r="473" s="2" customFormat="1">
      <c r="A473" s="39"/>
      <c r="B473" s="40"/>
      <c r="C473" s="41"/>
      <c r="D473" s="218" t="s">
        <v>129</v>
      </c>
      <c r="E473" s="41"/>
      <c r="F473" s="219" t="s">
        <v>737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129</v>
      </c>
      <c r="AU473" s="18" t="s">
        <v>82</v>
      </c>
    </row>
    <row r="474" s="13" customFormat="1">
      <c r="A474" s="13"/>
      <c r="B474" s="237"/>
      <c r="C474" s="238"/>
      <c r="D474" s="239" t="s">
        <v>324</v>
      </c>
      <c r="E474" s="240" t="s">
        <v>19</v>
      </c>
      <c r="F474" s="241" t="s">
        <v>738</v>
      </c>
      <c r="G474" s="238"/>
      <c r="H474" s="240" t="s">
        <v>19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7" t="s">
        <v>324</v>
      </c>
      <c r="AU474" s="247" t="s">
        <v>82</v>
      </c>
      <c r="AV474" s="13" t="s">
        <v>80</v>
      </c>
      <c r="AW474" s="13" t="s">
        <v>35</v>
      </c>
      <c r="AX474" s="13" t="s">
        <v>73</v>
      </c>
      <c r="AY474" s="247" t="s">
        <v>120</v>
      </c>
    </row>
    <row r="475" s="13" customFormat="1">
      <c r="A475" s="13"/>
      <c r="B475" s="237"/>
      <c r="C475" s="238"/>
      <c r="D475" s="239" t="s">
        <v>324</v>
      </c>
      <c r="E475" s="240" t="s">
        <v>19</v>
      </c>
      <c r="F475" s="241" t="s">
        <v>739</v>
      </c>
      <c r="G475" s="238"/>
      <c r="H475" s="240" t="s">
        <v>19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324</v>
      </c>
      <c r="AU475" s="247" t="s">
        <v>82</v>
      </c>
      <c r="AV475" s="13" t="s">
        <v>80</v>
      </c>
      <c r="AW475" s="13" t="s">
        <v>35</v>
      </c>
      <c r="AX475" s="13" t="s">
        <v>73</v>
      </c>
      <c r="AY475" s="247" t="s">
        <v>120</v>
      </c>
    </row>
    <row r="476" s="13" customFormat="1">
      <c r="A476" s="13"/>
      <c r="B476" s="237"/>
      <c r="C476" s="238"/>
      <c r="D476" s="239" t="s">
        <v>324</v>
      </c>
      <c r="E476" s="240" t="s">
        <v>19</v>
      </c>
      <c r="F476" s="241" t="s">
        <v>740</v>
      </c>
      <c r="G476" s="238"/>
      <c r="H476" s="240" t="s">
        <v>19</v>
      </c>
      <c r="I476" s="242"/>
      <c r="J476" s="238"/>
      <c r="K476" s="238"/>
      <c r="L476" s="243"/>
      <c r="M476" s="244"/>
      <c r="N476" s="245"/>
      <c r="O476" s="245"/>
      <c r="P476" s="245"/>
      <c r="Q476" s="245"/>
      <c r="R476" s="245"/>
      <c r="S476" s="245"/>
      <c r="T476" s="24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7" t="s">
        <v>324</v>
      </c>
      <c r="AU476" s="247" t="s">
        <v>82</v>
      </c>
      <c r="AV476" s="13" t="s">
        <v>80</v>
      </c>
      <c r="AW476" s="13" t="s">
        <v>35</v>
      </c>
      <c r="AX476" s="13" t="s">
        <v>73</v>
      </c>
      <c r="AY476" s="247" t="s">
        <v>120</v>
      </c>
    </row>
    <row r="477" s="13" customFormat="1">
      <c r="A477" s="13"/>
      <c r="B477" s="237"/>
      <c r="C477" s="238"/>
      <c r="D477" s="239" t="s">
        <v>324</v>
      </c>
      <c r="E477" s="240" t="s">
        <v>19</v>
      </c>
      <c r="F477" s="241" t="s">
        <v>741</v>
      </c>
      <c r="G477" s="238"/>
      <c r="H477" s="240" t="s">
        <v>19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324</v>
      </c>
      <c r="AU477" s="247" t="s">
        <v>82</v>
      </c>
      <c r="AV477" s="13" t="s">
        <v>80</v>
      </c>
      <c r="AW477" s="13" t="s">
        <v>35</v>
      </c>
      <c r="AX477" s="13" t="s">
        <v>73</v>
      </c>
      <c r="AY477" s="247" t="s">
        <v>120</v>
      </c>
    </row>
    <row r="478" s="13" customFormat="1">
      <c r="A478" s="13"/>
      <c r="B478" s="237"/>
      <c r="C478" s="238"/>
      <c r="D478" s="239" t="s">
        <v>324</v>
      </c>
      <c r="E478" s="240" t="s">
        <v>19</v>
      </c>
      <c r="F478" s="241" t="s">
        <v>742</v>
      </c>
      <c r="G478" s="238"/>
      <c r="H478" s="240" t="s">
        <v>19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324</v>
      </c>
      <c r="AU478" s="247" t="s">
        <v>82</v>
      </c>
      <c r="AV478" s="13" t="s">
        <v>80</v>
      </c>
      <c r="AW478" s="13" t="s">
        <v>35</v>
      </c>
      <c r="AX478" s="13" t="s">
        <v>73</v>
      </c>
      <c r="AY478" s="247" t="s">
        <v>120</v>
      </c>
    </row>
    <row r="479" s="13" customFormat="1">
      <c r="A479" s="13"/>
      <c r="B479" s="237"/>
      <c r="C479" s="238"/>
      <c r="D479" s="239" t="s">
        <v>324</v>
      </c>
      <c r="E479" s="240" t="s">
        <v>19</v>
      </c>
      <c r="F479" s="241" t="s">
        <v>741</v>
      </c>
      <c r="G479" s="238"/>
      <c r="H479" s="240" t="s">
        <v>19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7" t="s">
        <v>324</v>
      </c>
      <c r="AU479" s="247" t="s">
        <v>82</v>
      </c>
      <c r="AV479" s="13" t="s">
        <v>80</v>
      </c>
      <c r="AW479" s="13" t="s">
        <v>35</v>
      </c>
      <c r="AX479" s="13" t="s">
        <v>73</v>
      </c>
      <c r="AY479" s="247" t="s">
        <v>120</v>
      </c>
    </row>
    <row r="480" s="13" customFormat="1">
      <c r="A480" s="13"/>
      <c r="B480" s="237"/>
      <c r="C480" s="238"/>
      <c r="D480" s="239" t="s">
        <v>324</v>
      </c>
      <c r="E480" s="240" t="s">
        <v>19</v>
      </c>
      <c r="F480" s="241" t="s">
        <v>743</v>
      </c>
      <c r="G480" s="238"/>
      <c r="H480" s="240" t="s">
        <v>19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324</v>
      </c>
      <c r="AU480" s="247" t="s">
        <v>82</v>
      </c>
      <c r="AV480" s="13" t="s">
        <v>80</v>
      </c>
      <c r="AW480" s="13" t="s">
        <v>35</v>
      </c>
      <c r="AX480" s="13" t="s">
        <v>73</v>
      </c>
      <c r="AY480" s="247" t="s">
        <v>120</v>
      </c>
    </row>
    <row r="481" s="13" customFormat="1">
      <c r="A481" s="13"/>
      <c r="B481" s="237"/>
      <c r="C481" s="238"/>
      <c r="D481" s="239" t="s">
        <v>324</v>
      </c>
      <c r="E481" s="240" t="s">
        <v>19</v>
      </c>
      <c r="F481" s="241" t="s">
        <v>744</v>
      </c>
      <c r="G481" s="238"/>
      <c r="H481" s="240" t="s">
        <v>19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7" t="s">
        <v>324</v>
      </c>
      <c r="AU481" s="247" t="s">
        <v>82</v>
      </c>
      <c r="AV481" s="13" t="s">
        <v>80</v>
      </c>
      <c r="AW481" s="13" t="s">
        <v>35</v>
      </c>
      <c r="AX481" s="13" t="s">
        <v>73</v>
      </c>
      <c r="AY481" s="247" t="s">
        <v>120</v>
      </c>
    </row>
    <row r="482" s="13" customFormat="1">
      <c r="A482" s="13"/>
      <c r="B482" s="237"/>
      <c r="C482" s="238"/>
      <c r="D482" s="239" t="s">
        <v>324</v>
      </c>
      <c r="E482" s="240" t="s">
        <v>19</v>
      </c>
      <c r="F482" s="241" t="s">
        <v>745</v>
      </c>
      <c r="G482" s="238"/>
      <c r="H482" s="240" t="s">
        <v>19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324</v>
      </c>
      <c r="AU482" s="247" t="s">
        <v>82</v>
      </c>
      <c r="AV482" s="13" t="s">
        <v>80</v>
      </c>
      <c r="AW482" s="13" t="s">
        <v>35</v>
      </c>
      <c r="AX482" s="13" t="s">
        <v>73</v>
      </c>
      <c r="AY482" s="247" t="s">
        <v>120</v>
      </c>
    </row>
    <row r="483" s="13" customFormat="1">
      <c r="A483" s="13"/>
      <c r="B483" s="237"/>
      <c r="C483" s="238"/>
      <c r="D483" s="239" t="s">
        <v>324</v>
      </c>
      <c r="E483" s="240" t="s">
        <v>19</v>
      </c>
      <c r="F483" s="241" t="s">
        <v>744</v>
      </c>
      <c r="G483" s="238"/>
      <c r="H483" s="240" t="s">
        <v>19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324</v>
      </c>
      <c r="AU483" s="247" t="s">
        <v>82</v>
      </c>
      <c r="AV483" s="13" t="s">
        <v>80</v>
      </c>
      <c r="AW483" s="13" t="s">
        <v>35</v>
      </c>
      <c r="AX483" s="13" t="s">
        <v>73</v>
      </c>
      <c r="AY483" s="247" t="s">
        <v>120</v>
      </c>
    </row>
    <row r="484" s="13" customFormat="1">
      <c r="A484" s="13"/>
      <c r="B484" s="237"/>
      <c r="C484" s="238"/>
      <c r="D484" s="239" t="s">
        <v>324</v>
      </c>
      <c r="E484" s="240" t="s">
        <v>19</v>
      </c>
      <c r="F484" s="241" t="s">
        <v>746</v>
      </c>
      <c r="G484" s="238"/>
      <c r="H484" s="240" t="s">
        <v>19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7" t="s">
        <v>324</v>
      </c>
      <c r="AU484" s="247" t="s">
        <v>82</v>
      </c>
      <c r="AV484" s="13" t="s">
        <v>80</v>
      </c>
      <c r="AW484" s="13" t="s">
        <v>35</v>
      </c>
      <c r="AX484" s="13" t="s">
        <v>73</v>
      </c>
      <c r="AY484" s="247" t="s">
        <v>120</v>
      </c>
    </row>
    <row r="485" s="13" customFormat="1">
      <c r="A485" s="13"/>
      <c r="B485" s="237"/>
      <c r="C485" s="238"/>
      <c r="D485" s="239" t="s">
        <v>324</v>
      </c>
      <c r="E485" s="240" t="s">
        <v>19</v>
      </c>
      <c r="F485" s="241" t="s">
        <v>747</v>
      </c>
      <c r="G485" s="238"/>
      <c r="H485" s="240" t="s">
        <v>19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324</v>
      </c>
      <c r="AU485" s="247" t="s">
        <v>82</v>
      </c>
      <c r="AV485" s="13" t="s">
        <v>80</v>
      </c>
      <c r="AW485" s="13" t="s">
        <v>35</v>
      </c>
      <c r="AX485" s="13" t="s">
        <v>73</v>
      </c>
      <c r="AY485" s="247" t="s">
        <v>120</v>
      </c>
    </row>
    <row r="486" s="13" customFormat="1">
      <c r="A486" s="13"/>
      <c r="B486" s="237"/>
      <c r="C486" s="238"/>
      <c r="D486" s="239" t="s">
        <v>324</v>
      </c>
      <c r="E486" s="240" t="s">
        <v>19</v>
      </c>
      <c r="F486" s="241" t="s">
        <v>748</v>
      </c>
      <c r="G486" s="238"/>
      <c r="H486" s="240" t="s">
        <v>19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7" t="s">
        <v>324</v>
      </c>
      <c r="AU486" s="247" t="s">
        <v>82</v>
      </c>
      <c r="AV486" s="13" t="s">
        <v>80</v>
      </c>
      <c r="AW486" s="13" t="s">
        <v>35</v>
      </c>
      <c r="AX486" s="13" t="s">
        <v>73</v>
      </c>
      <c r="AY486" s="247" t="s">
        <v>120</v>
      </c>
    </row>
    <row r="487" s="13" customFormat="1">
      <c r="A487" s="13"/>
      <c r="B487" s="237"/>
      <c r="C487" s="238"/>
      <c r="D487" s="239" t="s">
        <v>324</v>
      </c>
      <c r="E487" s="240" t="s">
        <v>19</v>
      </c>
      <c r="F487" s="241" t="s">
        <v>749</v>
      </c>
      <c r="G487" s="238"/>
      <c r="H487" s="240" t="s">
        <v>19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7" t="s">
        <v>324</v>
      </c>
      <c r="AU487" s="247" t="s">
        <v>82</v>
      </c>
      <c r="AV487" s="13" t="s">
        <v>80</v>
      </c>
      <c r="AW487" s="13" t="s">
        <v>35</v>
      </c>
      <c r="AX487" s="13" t="s">
        <v>73</v>
      </c>
      <c r="AY487" s="247" t="s">
        <v>120</v>
      </c>
    </row>
    <row r="488" s="13" customFormat="1">
      <c r="A488" s="13"/>
      <c r="B488" s="237"/>
      <c r="C488" s="238"/>
      <c r="D488" s="239" t="s">
        <v>324</v>
      </c>
      <c r="E488" s="240" t="s">
        <v>19</v>
      </c>
      <c r="F488" s="241" t="s">
        <v>750</v>
      </c>
      <c r="G488" s="238"/>
      <c r="H488" s="240" t="s">
        <v>19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324</v>
      </c>
      <c r="AU488" s="247" t="s">
        <v>82</v>
      </c>
      <c r="AV488" s="13" t="s">
        <v>80</v>
      </c>
      <c r="AW488" s="13" t="s">
        <v>35</v>
      </c>
      <c r="AX488" s="13" t="s">
        <v>73</v>
      </c>
      <c r="AY488" s="247" t="s">
        <v>120</v>
      </c>
    </row>
    <row r="489" s="13" customFormat="1">
      <c r="A489" s="13"/>
      <c r="B489" s="237"/>
      <c r="C489" s="238"/>
      <c r="D489" s="239" t="s">
        <v>324</v>
      </c>
      <c r="E489" s="240" t="s">
        <v>19</v>
      </c>
      <c r="F489" s="241" t="s">
        <v>751</v>
      </c>
      <c r="G489" s="238"/>
      <c r="H489" s="240" t="s">
        <v>19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324</v>
      </c>
      <c r="AU489" s="247" t="s">
        <v>82</v>
      </c>
      <c r="AV489" s="13" t="s">
        <v>80</v>
      </c>
      <c r="AW489" s="13" t="s">
        <v>35</v>
      </c>
      <c r="AX489" s="13" t="s">
        <v>73</v>
      </c>
      <c r="AY489" s="247" t="s">
        <v>120</v>
      </c>
    </row>
    <row r="490" s="13" customFormat="1">
      <c r="A490" s="13"/>
      <c r="B490" s="237"/>
      <c r="C490" s="238"/>
      <c r="D490" s="239" t="s">
        <v>324</v>
      </c>
      <c r="E490" s="240" t="s">
        <v>19</v>
      </c>
      <c r="F490" s="241" t="s">
        <v>752</v>
      </c>
      <c r="G490" s="238"/>
      <c r="H490" s="240" t="s">
        <v>19</v>
      </c>
      <c r="I490" s="242"/>
      <c r="J490" s="238"/>
      <c r="K490" s="238"/>
      <c r="L490" s="243"/>
      <c r="M490" s="244"/>
      <c r="N490" s="245"/>
      <c r="O490" s="245"/>
      <c r="P490" s="245"/>
      <c r="Q490" s="245"/>
      <c r="R490" s="245"/>
      <c r="S490" s="245"/>
      <c r="T490" s="24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7" t="s">
        <v>324</v>
      </c>
      <c r="AU490" s="247" t="s">
        <v>82</v>
      </c>
      <c r="AV490" s="13" t="s">
        <v>80</v>
      </c>
      <c r="AW490" s="13" t="s">
        <v>35</v>
      </c>
      <c r="AX490" s="13" t="s">
        <v>73</v>
      </c>
      <c r="AY490" s="247" t="s">
        <v>120</v>
      </c>
    </row>
    <row r="491" s="13" customFormat="1">
      <c r="A491" s="13"/>
      <c r="B491" s="237"/>
      <c r="C491" s="238"/>
      <c r="D491" s="239" t="s">
        <v>324</v>
      </c>
      <c r="E491" s="240" t="s">
        <v>19</v>
      </c>
      <c r="F491" s="241" t="s">
        <v>753</v>
      </c>
      <c r="G491" s="238"/>
      <c r="H491" s="240" t="s">
        <v>19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7" t="s">
        <v>324</v>
      </c>
      <c r="AU491" s="247" t="s">
        <v>82</v>
      </c>
      <c r="AV491" s="13" t="s">
        <v>80</v>
      </c>
      <c r="AW491" s="13" t="s">
        <v>35</v>
      </c>
      <c r="AX491" s="13" t="s">
        <v>73</v>
      </c>
      <c r="AY491" s="247" t="s">
        <v>120</v>
      </c>
    </row>
    <row r="492" s="13" customFormat="1">
      <c r="A492" s="13"/>
      <c r="B492" s="237"/>
      <c r="C492" s="238"/>
      <c r="D492" s="239" t="s">
        <v>324</v>
      </c>
      <c r="E492" s="240" t="s">
        <v>19</v>
      </c>
      <c r="F492" s="241" t="s">
        <v>754</v>
      </c>
      <c r="G492" s="238"/>
      <c r="H492" s="240" t="s">
        <v>19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324</v>
      </c>
      <c r="AU492" s="247" t="s">
        <v>82</v>
      </c>
      <c r="AV492" s="13" t="s">
        <v>80</v>
      </c>
      <c r="AW492" s="13" t="s">
        <v>35</v>
      </c>
      <c r="AX492" s="13" t="s">
        <v>73</v>
      </c>
      <c r="AY492" s="247" t="s">
        <v>120</v>
      </c>
    </row>
    <row r="493" s="13" customFormat="1">
      <c r="A493" s="13"/>
      <c r="B493" s="237"/>
      <c r="C493" s="238"/>
      <c r="D493" s="239" t="s">
        <v>324</v>
      </c>
      <c r="E493" s="240" t="s">
        <v>19</v>
      </c>
      <c r="F493" s="241" t="s">
        <v>755</v>
      </c>
      <c r="G493" s="238"/>
      <c r="H493" s="240" t="s">
        <v>19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324</v>
      </c>
      <c r="AU493" s="247" t="s">
        <v>82</v>
      </c>
      <c r="AV493" s="13" t="s">
        <v>80</v>
      </c>
      <c r="AW493" s="13" t="s">
        <v>35</v>
      </c>
      <c r="AX493" s="13" t="s">
        <v>73</v>
      </c>
      <c r="AY493" s="247" t="s">
        <v>120</v>
      </c>
    </row>
    <row r="494" s="13" customFormat="1">
      <c r="A494" s="13"/>
      <c r="B494" s="237"/>
      <c r="C494" s="238"/>
      <c r="D494" s="239" t="s">
        <v>324</v>
      </c>
      <c r="E494" s="240" t="s">
        <v>19</v>
      </c>
      <c r="F494" s="241" t="s">
        <v>756</v>
      </c>
      <c r="G494" s="238"/>
      <c r="H494" s="240" t="s">
        <v>19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324</v>
      </c>
      <c r="AU494" s="247" t="s">
        <v>82</v>
      </c>
      <c r="AV494" s="13" t="s">
        <v>80</v>
      </c>
      <c r="AW494" s="13" t="s">
        <v>35</v>
      </c>
      <c r="AX494" s="13" t="s">
        <v>73</v>
      </c>
      <c r="AY494" s="247" t="s">
        <v>120</v>
      </c>
    </row>
    <row r="495" s="13" customFormat="1">
      <c r="A495" s="13"/>
      <c r="B495" s="237"/>
      <c r="C495" s="238"/>
      <c r="D495" s="239" t="s">
        <v>324</v>
      </c>
      <c r="E495" s="240" t="s">
        <v>19</v>
      </c>
      <c r="F495" s="241" t="s">
        <v>757</v>
      </c>
      <c r="G495" s="238"/>
      <c r="H495" s="240" t="s">
        <v>19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324</v>
      </c>
      <c r="AU495" s="247" t="s">
        <v>82</v>
      </c>
      <c r="AV495" s="13" t="s">
        <v>80</v>
      </c>
      <c r="AW495" s="13" t="s">
        <v>35</v>
      </c>
      <c r="AX495" s="13" t="s">
        <v>73</v>
      </c>
      <c r="AY495" s="247" t="s">
        <v>120</v>
      </c>
    </row>
    <row r="496" s="13" customFormat="1">
      <c r="A496" s="13"/>
      <c r="B496" s="237"/>
      <c r="C496" s="238"/>
      <c r="D496" s="239" t="s">
        <v>324</v>
      </c>
      <c r="E496" s="240" t="s">
        <v>19</v>
      </c>
      <c r="F496" s="241" t="s">
        <v>758</v>
      </c>
      <c r="G496" s="238"/>
      <c r="H496" s="240" t="s">
        <v>19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324</v>
      </c>
      <c r="AU496" s="247" t="s">
        <v>82</v>
      </c>
      <c r="AV496" s="13" t="s">
        <v>80</v>
      </c>
      <c r="AW496" s="13" t="s">
        <v>35</v>
      </c>
      <c r="AX496" s="13" t="s">
        <v>73</v>
      </c>
      <c r="AY496" s="247" t="s">
        <v>120</v>
      </c>
    </row>
    <row r="497" s="13" customFormat="1">
      <c r="A497" s="13"/>
      <c r="B497" s="237"/>
      <c r="C497" s="238"/>
      <c r="D497" s="239" t="s">
        <v>324</v>
      </c>
      <c r="E497" s="240" t="s">
        <v>19</v>
      </c>
      <c r="F497" s="241" t="s">
        <v>759</v>
      </c>
      <c r="G497" s="238"/>
      <c r="H497" s="240" t="s">
        <v>19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324</v>
      </c>
      <c r="AU497" s="247" t="s">
        <v>82</v>
      </c>
      <c r="AV497" s="13" t="s">
        <v>80</v>
      </c>
      <c r="AW497" s="13" t="s">
        <v>35</v>
      </c>
      <c r="AX497" s="13" t="s">
        <v>73</v>
      </c>
      <c r="AY497" s="247" t="s">
        <v>120</v>
      </c>
    </row>
    <row r="498" s="13" customFormat="1">
      <c r="A498" s="13"/>
      <c r="B498" s="237"/>
      <c r="C498" s="238"/>
      <c r="D498" s="239" t="s">
        <v>324</v>
      </c>
      <c r="E498" s="240" t="s">
        <v>19</v>
      </c>
      <c r="F498" s="241" t="s">
        <v>760</v>
      </c>
      <c r="G498" s="238"/>
      <c r="H498" s="240" t="s">
        <v>19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7" t="s">
        <v>324</v>
      </c>
      <c r="AU498" s="247" t="s">
        <v>82</v>
      </c>
      <c r="AV498" s="13" t="s">
        <v>80</v>
      </c>
      <c r="AW498" s="13" t="s">
        <v>35</v>
      </c>
      <c r="AX498" s="13" t="s">
        <v>73</v>
      </c>
      <c r="AY498" s="247" t="s">
        <v>120</v>
      </c>
    </row>
    <row r="499" s="14" customFormat="1">
      <c r="A499" s="14"/>
      <c r="B499" s="248"/>
      <c r="C499" s="249"/>
      <c r="D499" s="239" t="s">
        <v>324</v>
      </c>
      <c r="E499" s="250" t="s">
        <v>19</v>
      </c>
      <c r="F499" s="251" t="s">
        <v>761</v>
      </c>
      <c r="G499" s="249"/>
      <c r="H499" s="252">
        <v>1.45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8" t="s">
        <v>324</v>
      </c>
      <c r="AU499" s="258" t="s">
        <v>82</v>
      </c>
      <c r="AV499" s="14" t="s">
        <v>82</v>
      </c>
      <c r="AW499" s="14" t="s">
        <v>35</v>
      </c>
      <c r="AX499" s="14" t="s">
        <v>73</v>
      </c>
      <c r="AY499" s="258" t="s">
        <v>120</v>
      </c>
    </row>
    <row r="500" s="15" customFormat="1">
      <c r="A500" s="15"/>
      <c r="B500" s="259"/>
      <c r="C500" s="260"/>
      <c r="D500" s="239" t="s">
        <v>324</v>
      </c>
      <c r="E500" s="261" t="s">
        <v>19</v>
      </c>
      <c r="F500" s="262" t="s">
        <v>470</v>
      </c>
      <c r="G500" s="260"/>
      <c r="H500" s="263">
        <v>1.45</v>
      </c>
      <c r="I500" s="264"/>
      <c r="J500" s="260"/>
      <c r="K500" s="260"/>
      <c r="L500" s="265"/>
      <c r="M500" s="266"/>
      <c r="N500" s="267"/>
      <c r="O500" s="267"/>
      <c r="P500" s="267"/>
      <c r="Q500" s="267"/>
      <c r="R500" s="267"/>
      <c r="S500" s="267"/>
      <c r="T500" s="268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69" t="s">
        <v>324</v>
      </c>
      <c r="AU500" s="269" t="s">
        <v>82</v>
      </c>
      <c r="AV500" s="15" t="s">
        <v>127</v>
      </c>
      <c r="AW500" s="15" t="s">
        <v>35</v>
      </c>
      <c r="AX500" s="15" t="s">
        <v>80</v>
      </c>
      <c r="AY500" s="269" t="s">
        <v>120</v>
      </c>
    </row>
    <row r="501" s="2" customFormat="1" ht="24.15" customHeight="1">
      <c r="A501" s="39"/>
      <c r="B501" s="40"/>
      <c r="C501" s="205" t="s">
        <v>762</v>
      </c>
      <c r="D501" s="205" t="s">
        <v>122</v>
      </c>
      <c r="E501" s="206" t="s">
        <v>763</v>
      </c>
      <c r="F501" s="207" t="s">
        <v>764</v>
      </c>
      <c r="G501" s="208" t="s">
        <v>177</v>
      </c>
      <c r="H501" s="209">
        <v>17.399999999999999</v>
      </c>
      <c r="I501" s="210"/>
      <c r="J501" s="211">
        <f>ROUND(I501*H501,2)</f>
        <v>0</v>
      </c>
      <c r="K501" s="207" t="s">
        <v>186</v>
      </c>
      <c r="L501" s="45"/>
      <c r="M501" s="212" t="s">
        <v>19</v>
      </c>
      <c r="N501" s="213" t="s">
        <v>44</v>
      </c>
      <c r="O501" s="85"/>
      <c r="P501" s="214">
        <f>O501*H501</f>
        <v>0</v>
      </c>
      <c r="Q501" s="214">
        <v>2.7068099999999999</v>
      </c>
      <c r="R501" s="214">
        <f>Q501*H501</f>
        <v>47.098493999999995</v>
      </c>
      <c r="S501" s="214">
        <v>0</v>
      </c>
      <c r="T501" s="215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6" t="s">
        <v>127</v>
      </c>
      <c r="AT501" s="216" t="s">
        <v>122</v>
      </c>
      <c r="AU501" s="216" t="s">
        <v>82</v>
      </c>
      <c r="AY501" s="18" t="s">
        <v>120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8" t="s">
        <v>80</v>
      </c>
      <c r="BK501" s="217">
        <f>ROUND(I501*H501,2)</f>
        <v>0</v>
      </c>
      <c r="BL501" s="18" t="s">
        <v>127</v>
      </c>
      <c r="BM501" s="216" t="s">
        <v>765</v>
      </c>
    </row>
    <row r="502" s="2" customFormat="1">
      <c r="A502" s="39"/>
      <c r="B502" s="40"/>
      <c r="C502" s="41"/>
      <c r="D502" s="218" t="s">
        <v>129</v>
      </c>
      <c r="E502" s="41"/>
      <c r="F502" s="219" t="s">
        <v>766</v>
      </c>
      <c r="G502" s="41"/>
      <c r="H502" s="41"/>
      <c r="I502" s="220"/>
      <c r="J502" s="41"/>
      <c r="K502" s="41"/>
      <c r="L502" s="45"/>
      <c r="M502" s="221"/>
      <c r="N502" s="222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129</v>
      </c>
      <c r="AU502" s="18" t="s">
        <v>82</v>
      </c>
    </row>
    <row r="503" s="13" customFormat="1">
      <c r="A503" s="13"/>
      <c r="B503" s="237"/>
      <c r="C503" s="238"/>
      <c r="D503" s="239" t="s">
        <v>324</v>
      </c>
      <c r="E503" s="240" t="s">
        <v>19</v>
      </c>
      <c r="F503" s="241" t="s">
        <v>767</v>
      </c>
      <c r="G503" s="238"/>
      <c r="H503" s="240" t="s">
        <v>19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7" t="s">
        <v>324</v>
      </c>
      <c r="AU503" s="247" t="s">
        <v>82</v>
      </c>
      <c r="AV503" s="13" t="s">
        <v>80</v>
      </c>
      <c r="AW503" s="13" t="s">
        <v>35</v>
      </c>
      <c r="AX503" s="13" t="s">
        <v>73</v>
      </c>
      <c r="AY503" s="247" t="s">
        <v>120</v>
      </c>
    </row>
    <row r="504" s="14" customFormat="1">
      <c r="A504" s="14"/>
      <c r="B504" s="248"/>
      <c r="C504" s="249"/>
      <c r="D504" s="239" t="s">
        <v>324</v>
      </c>
      <c r="E504" s="250" t="s">
        <v>19</v>
      </c>
      <c r="F504" s="251" t="s">
        <v>768</v>
      </c>
      <c r="G504" s="249"/>
      <c r="H504" s="252">
        <v>8.2650000000000006</v>
      </c>
      <c r="I504" s="253"/>
      <c r="J504" s="249"/>
      <c r="K504" s="249"/>
      <c r="L504" s="254"/>
      <c r="M504" s="255"/>
      <c r="N504" s="256"/>
      <c r="O504" s="256"/>
      <c r="P504" s="256"/>
      <c r="Q504" s="256"/>
      <c r="R504" s="256"/>
      <c r="S504" s="256"/>
      <c r="T504" s="25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8" t="s">
        <v>324</v>
      </c>
      <c r="AU504" s="258" t="s">
        <v>82</v>
      </c>
      <c r="AV504" s="14" t="s">
        <v>82</v>
      </c>
      <c r="AW504" s="14" t="s">
        <v>35</v>
      </c>
      <c r="AX504" s="14" t="s">
        <v>73</v>
      </c>
      <c r="AY504" s="258" t="s">
        <v>120</v>
      </c>
    </row>
    <row r="505" s="13" customFormat="1">
      <c r="A505" s="13"/>
      <c r="B505" s="237"/>
      <c r="C505" s="238"/>
      <c r="D505" s="239" t="s">
        <v>324</v>
      </c>
      <c r="E505" s="240" t="s">
        <v>19</v>
      </c>
      <c r="F505" s="241" t="s">
        <v>769</v>
      </c>
      <c r="G505" s="238"/>
      <c r="H505" s="240" t="s">
        <v>19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324</v>
      </c>
      <c r="AU505" s="247" t="s">
        <v>82</v>
      </c>
      <c r="AV505" s="13" t="s">
        <v>80</v>
      </c>
      <c r="AW505" s="13" t="s">
        <v>35</v>
      </c>
      <c r="AX505" s="13" t="s">
        <v>73</v>
      </c>
      <c r="AY505" s="247" t="s">
        <v>120</v>
      </c>
    </row>
    <row r="506" s="14" customFormat="1">
      <c r="A506" s="14"/>
      <c r="B506" s="248"/>
      <c r="C506" s="249"/>
      <c r="D506" s="239" t="s">
        <v>324</v>
      </c>
      <c r="E506" s="250" t="s">
        <v>19</v>
      </c>
      <c r="F506" s="251" t="s">
        <v>770</v>
      </c>
      <c r="G506" s="249"/>
      <c r="H506" s="252">
        <v>9.1349999999999998</v>
      </c>
      <c r="I506" s="253"/>
      <c r="J506" s="249"/>
      <c r="K506" s="249"/>
      <c r="L506" s="254"/>
      <c r="M506" s="255"/>
      <c r="N506" s="256"/>
      <c r="O506" s="256"/>
      <c r="P506" s="256"/>
      <c r="Q506" s="256"/>
      <c r="R506" s="256"/>
      <c r="S506" s="256"/>
      <c r="T506" s="257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8" t="s">
        <v>324</v>
      </c>
      <c r="AU506" s="258" t="s">
        <v>82</v>
      </c>
      <c r="AV506" s="14" t="s">
        <v>82</v>
      </c>
      <c r="AW506" s="14" t="s">
        <v>35</v>
      </c>
      <c r="AX506" s="14" t="s">
        <v>73</v>
      </c>
      <c r="AY506" s="258" t="s">
        <v>120</v>
      </c>
    </row>
    <row r="507" s="15" customFormat="1">
      <c r="A507" s="15"/>
      <c r="B507" s="259"/>
      <c r="C507" s="260"/>
      <c r="D507" s="239" t="s">
        <v>324</v>
      </c>
      <c r="E507" s="261" t="s">
        <v>19</v>
      </c>
      <c r="F507" s="262" t="s">
        <v>470</v>
      </c>
      <c r="G507" s="260"/>
      <c r="H507" s="263">
        <v>17.399999999999999</v>
      </c>
      <c r="I507" s="264"/>
      <c r="J507" s="260"/>
      <c r="K507" s="260"/>
      <c r="L507" s="265"/>
      <c r="M507" s="266"/>
      <c r="N507" s="267"/>
      <c r="O507" s="267"/>
      <c r="P507" s="267"/>
      <c r="Q507" s="267"/>
      <c r="R507" s="267"/>
      <c r="S507" s="267"/>
      <c r="T507" s="268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9" t="s">
        <v>324</v>
      </c>
      <c r="AU507" s="269" t="s">
        <v>82</v>
      </c>
      <c r="AV507" s="15" t="s">
        <v>127</v>
      </c>
      <c r="AW507" s="15" t="s">
        <v>35</v>
      </c>
      <c r="AX507" s="15" t="s">
        <v>80</v>
      </c>
      <c r="AY507" s="269" t="s">
        <v>120</v>
      </c>
    </row>
    <row r="508" s="2" customFormat="1" ht="16.5" customHeight="1">
      <c r="A508" s="39"/>
      <c r="B508" s="40"/>
      <c r="C508" s="205" t="s">
        <v>771</v>
      </c>
      <c r="D508" s="205" t="s">
        <v>122</v>
      </c>
      <c r="E508" s="206" t="s">
        <v>772</v>
      </c>
      <c r="F508" s="207" t="s">
        <v>773</v>
      </c>
      <c r="G508" s="208" t="s">
        <v>415</v>
      </c>
      <c r="H508" s="209">
        <v>5.3099999999999996</v>
      </c>
      <c r="I508" s="210"/>
      <c r="J508" s="211">
        <f>ROUND(I508*H508,2)</f>
        <v>0</v>
      </c>
      <c r="K508" s="207" t="s">
        <v>19</v>
      </c>
      <c r="L508" s="45"/>
      <c r="M508" s="212" t="s">
        <v>19</v>
      </c>
      <c r="N508" s="213" t="s">
        <v>44</v>
      </c>
      <c r="O508" s="85"/>
      <c r="P508" s="214">
        <f>O508*H508</f>
        <v>0</v>
      </c>
      <c r="Q508" s="214">
        <v>2.2000000000000002</v>
      </c>
      <c r="R508" s="214">
        <f>Q508*H508</f>
        <v>11.682</v>
      </c>
      <c r="S508" s="214">
        <v>0</v>
      </c>
      <c r="T508" s="21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6" t="s">
        <v>127</v>
      </c>
      <c r="AT508" s="216" t="s">
        <v>122</v>
      </c>
      <c r="AU508" s="216" t="s">
        <v>82</v>
      </c>
      <c r="AY508" s="18" t="s">
        <v>120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8" t="s">
        <v>80</v>
      </c>
      <c r="BK508" s="217">
        <f>ROUND(I508*H508,2)</f>
        <v>0</v>
      </c>
      <c r="BL508" s="18" t="s">
        <v>127</v>
      </c>
      <c r="BM508" s="216" t="s">
        <v>774</v>
      </c>
    </row>
    <row r="509" s="13" customFormat="1">
      <c r="A509" s="13"/>
      <c r="B509" s="237"/>
      <c r="C509" s="238"/>
      <c r="D509" s="239" t="s">
        <v>324</v>
      </c>
      <c r="E509" s="240" t="s">
        <v>19</v>
      </c>
      <c r="F509" s="241" t="s">
        <v>775</v>
      </c>
      <c r="G509" s="238"/>
      <c r="H509" s="240" t="s">
        <v>19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324</v>
      </c>
      <c r="AU509" s="247" t="s">
        <v>82</v>
      </c>
      <c r="AV509" s="13" t="s">
        <v>80</v>
      </c>
      <c r="AW509" s="13" t="s">
        <v>35</v>
      </c>
      <c r="AX509" s="13" t="s">
        <v>73</v>
      </c>
      <c r="AY509" s="247" t="s">
        <v>120</v>
      </c>
    </row>
    <row r="510" s="14" customFormat="1">
      <c r="A510" s="14"/>
      <c r="B510" s="248"/>
      <c r="C510" s="249"/>
      <c r="D510" s="239" t="s">
        <v>324</v>
      </c>
      <c r="E510" s="250" t="s">
        <v>19</v>
      </c>
      <c r="F510" s="251" t="s">
        <v>776</v>
      </c>
      <c r="G510" s="249"/>
      <c r="H510" s="252">
        <v>5.3099999999999996</v>
      </c>
      <c r="I510" s="253"/>
      <c r="J510" s="249"/>
      <c r="K510" s="249"/>
      <c r="L510" s="254"/>
      <c r="M510" s="255"/>
      <c r="N510" s="256"/>
      <c r="O510" s="256"/>
      <c r="P510" s="256"/>
      <c r="Q510" s="256"/>
      <c r="R510" s="256"/>
      <c r="S510" s="256"/>
      <c r="T510" s="25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8" t="s">
        <v>324</v>
      </c>
      <c r="AU510" s="258" t="s">
        <v>82</v>
      </c>
      <c r="AV510" s="14" t="s">
        <v>82</v>
      </c>
      <c r="AW510" s="14" t="s">
        <v>35</v>
      </c>
      <c r="AX510" s="14" t="s">
        <v>80</v>
      </c>
      <c r="AY510" s="258" t="s">
        <v>120</v>
      </c>
    </row>
    <row r="511" s="12" customFormat="1" ht="22.8" customHeight="1">
      <c r="A511" s="12"/>
      <c r="B511" s="189"/>
      <c r="C511" s="190"/>
      <c r="D511" s="191" t="s">
        <v>72</v>
      </c>
      <c r="E511" s="203" t="s">
        <v>127</v>
      </c>
      <c r="F511" s="203" t="s">
        <v>777</v>
      </c>
      <c r="G511" s="190"/>
      <c r="H511" s="190"/>
      <c r="I511" s="193"/>
      <c r="J511" s="204">
        <f>BK511</f>
        <v>0</v>
      </c>
      <c r="K511" s="190"/>
      <c r="L511" s="195"/>
      <c r="M511" s="196"/>
      <c r="N511" s="197"/>
      <c r="O511" s="197"/>
      <c r="P511" s="198">
        <f>SUM(P512:P594)</f>
        <v>0</v>
      </c>
      <c r="Q511" s="197"/>
      <c r="R511" s="198">
        <f>SUM(R512:R594)</f>
        <v>1057.0948627199998</v>
      </c>
      <c r="S511" s="197"/>
      <c r="T511" s="199">
        <f>SUM(T512:T594)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00" t="s">
        <v>80</v>
      </c>
      <c r="AT511" s="201" t="s">
        <v>72</v>
      </c>
      <c r="AU511" s="201" t="s">
        <v>80</v>
      </c>
      <c r="AY511" s="200" t="s">
        <v>120</v>
      </c>
      <c r="BK511" s="202">
        <f>SUM(BK512:BK594)</f>
        <v>0</v>
      </c>
    </row>
    <row r="512" s="2" customFormat="1" ht="21.75" customHeight="1">
      <c r="A512" s="39"/>
      <c r="B512" s="40"/>
      <c r="C512" s="205" t="s">
        <v>778</v>
      </c>
      <c r="D512" s="205" t="s">
        <v>122</v>
      </c>
      <c r="E512" s="206" t="s">
        <v>779</v>
      </c>
      <c r="F512" s="207" t="s">
        <v>780</v>
      </c>
      <c r="G512" s="208" t="s">
        <v>155</v>
      </c>
      <c r="H512" s="209">
        <v>82.215999999999994</v>
      </c>
      <c r="I512" s="210"/>
      <c r="J512" s="211">
        <f>ROUND(I512*H512,2)</f>
        <v>0</v>
      </c>
      <c r="K512" s="207" t="s">
        <v>186</v>
      </c>
      <c r="L512" s="45"/>
      <c r="M512" s="212" t="s">
        <v>19</v>
      </c>
      <c r="N512" s="213" t="s">
        <v>44</v>
      </c>
      <c r="O512" s="85"/>
      <c r="P512" s="214">
        <f>O512*H512</f>
        <v>0</v>
      </c>
      <c r="Q512" s="214">
        <v>0</v>
      </c>
      <c r="R512" s="214">
        <f>Q512*H512</f>
        <v>0</v>
      </c>
      <c r="S512" s="214">
        <v>0</v>
      </c>
      <c r="T512" s="215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16" t="s">
        <v>127</v>
      </c>
      <c r="AT512" s="216" t="s">
        <v>122</v>
      </c>
      <c r="AU512" s="216" t="s">
        <v>82</v>
      </c>
      <c r="AY512" s="18" t="s">
        <v>120</v>
      </c>
      <c r="BE512" s="217">
        <f>IF(N512="základní",J512,0)</f>
        <v>0</v>
      </c>
      <c r="BF512" s="217">
        <f>IF(N512="snížená",J512,0)</f>
        <v>0</v>
      </c>
      <c r="BG512" s="217">
        <f>IF(N512="zákl. přenesená",J512,0)</f>
        <v>0</v>
      </c>
      <c r="BH512" s="217">
        <f>IF(N512="sníž. přenesená",J512,0)</f>
        <v>0</v>
      </c>
      <c r="BI512" s="217">
        <f>IF(N512="nulová",J512,0)</f>
        <v>0</v>
      </c>
      <c r="BJ512" s="18" t="s">
        <v>80</v>
      </c>
      <c r="BK512" s="217">
        <f>ROUND(I512*H512,2)</f>
        <v>0</v>
      </c>
      <c r="BL512" s="18" t="s">
        <v>127</v>
      </c>
      <c r="BM512" s="216" t="s">
        <v>781</v>
      </c>
    </row>
    <row r="513" s="2" customFormat="1">
      <c r="A513" s="39"/>
      <c r="B513" s="40"/>
      <c r="C513" s="41"/>
      <c r="D513" s="218" t="s">
        <v>129</v>
      </c>
      <c r="E513" s="41"/>
      <c r="F513" s="219" t="s">
        <v>782</v>
      </c>
      <c r="G513" s="41"/>
      <c r="H513" s="41"/>
      <c r="I513" s="220"/>
      <c r="J513" s="41"/>
      <c r="K513" s="41"/>
      <c r="L513" s="45"/>
      <c r="M513" s="221"/>
      <c r="N513" s="222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129</v>
      </c>
      <c r="AU513" s="18" t="s">
        <v>82</v>
      </c>
    </row>
    <row r="514" s="13" customFormat="1">
      <c r="A514" s="13"/>
      <c r="B514" s="237"/>
      <c r="C514" s="238"/>
      <c r="D514" s="239" t="s">
        <v>324</v>
      </c>
      <c r="E514" s="240" t="s">
        <v>19</v>
      </c>
      <c r="F514" s="241" t="s">
        <v>480</v>
      </c>
      <c r="G514" s="238"/>
      <c r="H514" s="240" t="s">
        <v>19</v>
      </c>
      <c r="I514" s="242"/>
      <c r="J514" s="238"/>
      <c r="K514" s="238"/>
      <c r="L514" s="243"/>
      <c r="M514" s="244"/>
      <c r="N514" s="245"/>
      <c r="O514" s="245"/>
      <c r="P514" s="245"/>
      <c r="Q514" s="245"/>
      <c r="R514" s="245"/>
      <c r="S514" s="245"/>
      <c r="T514" s="24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7" t="s">
        <v>324</v>
      </c>
      <c r="AU514" s="247" t="s">
        <v>82</v>
      </c>
      <c r="AV514" s="13" t="s">
        <v>80</v>
      </c>
      <c r="AW514" s="13" t="s">
        <v>35</v>
      </c>
      <c r="AX514" s="13" t="s">
        <v>73</v>
      </c>
      <c r="AY514" s="247" t="s">
        <v>120</v>
      </c>
    </row>
    <row r="515" s="13" customFormat="1">
      <c r="A515" s="13"/>
      <c r="B515" s="237"/>
      <c r="C515" s="238"/>
      <c r="D515" s="239" t="s">
        <v>324</v>
      </c>
      <c r="E515" s="240" t="s">
        <v>19</v>
      </c>
      <c r="F515" s="241" t="s">
        <v>783</v>
      </c>
      <c r="G515" s="238"/>
      <c r="H515" s="240" t="s">
        <v>19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7" t="s">
        <v>324</v>
      </c>
      <c r="AU515" s="247" t="s">
        <v>82</v>
      </c>
      <c r="AV515" s="13" t="s">
        <v>80</v>
      </c>
      <c r="AW515" s="13" t="s">
        <v>35</v>
      </c>
      <c r="AX515" s="13" t="s">
        <v>73</v>
      </c>
      <c r="AY515" s="247" t="s">
        <v>120</v>
      </c>
    </row>
    <row r="516" s="14" customFormat="1">
      <c r="A516" s="14"/>
      <c r="B516" s="248"/>
      <c r="C516" s="249"/>
      <c r="D516" s="239" t="s">
        <v>324</v>
      </c>
      <c r="E516" s="250" t="s">
        <v>19</v>
      </c>
      <c r="F516" s="251" t="s">
        <v>784</v>
      </c>
      <c r="G516" s="249"/>
      <c r="H516" s="252">
        <v>8.6699999999999999</v>
      </c>
      <c r="I516" s="253"/>
      <c r="J516" s="249"/>
      <c r="K516" s="249"/>
      <c r="L516" s="254"/>
      <c r="M516" s="255"/>
      <c r="N516" s="256"/>
      <c r="O516" s="256"/>
      <c r="P516" s="256"/>
      <c r="Q516" s="256"/>
      <c r="R516" s="256"/>
      <c r="S516" s="256"/>
      <c r="T516" s="25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8" t="s">
        <v>324</v>
      </c>
      <c r="AU516" s="258" t="s">
        <v>82</v>
      </c>
      <c r="AV516" s="14" t="s">
        <v>82</v>
      </c>
      <c r="AW516" s="14" t="s">
        <v>35</v>
      </c>
      <c r="AX516" s="14" t="s">
        <v>73</v>
      </c>
      <c r="AY516" s="258" t="s">
        <v>120</v>
      </c>
    </row>
    <row r="517" s="13" customFormat="1">
      <c r="A517" s="13"/>
      <c r="B517" s="237"/>
      <c r="C517" s="238"/>
      <c r="D517" s="239" t="s">
        <v>324</v>
      </c>
      <c r="E517" s="240" t="s">
        <v>19</v>
      </c>
      <c r="F517" s="241" t="s">
        <v>785</v>
      </c>
      <c r="G517" s="238"/>
      <c r="H517" s="240" t="s">
        <v>19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7" t="s">
        <v>324</v>
      </c>
      <c r="AU517" s="247" t="s">
        <v>82</v>
      </c>
      <c r="AV517" s="13" t="s">
        <v>80</v>
      </c>
      <c r="AW517" s="13" t="s">
        <v>35</v>
      </c>
      <c r="AX517" s="13" t="s">
        <v>73</v>
      </c>
      <c r="AY517" s="247" t="s">
        <v>120</v>
      </c>
    </row>
    <row r="518" s="14" customFormat="1">
      <c r="A518" s="14"/>
      <c r="B518" s="248"/>
      <c r="C518" s="249"/>
      <c r="D518" s="239" t="s">
        <v>324</v>
      </c>
      <c r="E518" s="250" t="s">
        <v>19</v>
      </c>
      <c r="F518" s="251" t="s">
        <v>786</v>
      </c>
      <c r="G518" s="249"/>
      <c r="H518" s="252">
        <v>42.728000000000002</v>
      </c>
      <c r="I518" s="253"/>
      <c r="J518" s="249"/>
      <c r="K518" s="249"/>
      <c r="L518" s="254"/>
      <c r="M518" s="255"/>
      <c r="N518" s="256"/>
      <c r="O518" s="256"/>
      <c r="P518" s="256"/>
      <c r="Q518" s="256"/>
      <c r="R518" s="256"/>
      <c r="S518" s="256"/>
      <c r="T518" s="25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8" t="s">
        <v>324</v>
      </c>
      <c r="AU518" s="258" t="s">
        <v>82</v>
      </c>
      <c r="AV518" s="14" t="s">
        <v>82</v>
      </c>
      <c r="AW518" s="14" t="s">
        <v>35</v>
      </c>
      <c r="AX518" s="14" t="s">
        <v>73</v>
      </c>
      <c r="AY518" s="258" t="s">
        <v>120</v>
      </c>
    </row>
    <row r="519" s="13" customFormat="1">
      <c r="A519" s="13"/>
      <c r="B519" s="237"/>
      <c r="C519" s="238"/>
      <c r="D519" s="239" t="s">
        <v>324</v>
      </c>
      <c r="E519" s="240" t="s">
        <v>19</v>
      </c>
      <c r="F519" s="241" t="s">
        <v>787</v>
      </c>
      <c r="G519" s="238"/>
      <c r="H519" s="240" t="s">
        <v>19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7" t="s">
        <v>324</v>
      </c>
      <c r="AU519" s="247" t="s">
        <v>82</v>
      </c>
      <c r="AV519" s="13" t="s">
        <v>80</v>
      </c>
      <c r="AW519" s="13" t="s">
        <v>35</v>
      </c>
      <c r="AX519" s="13" t="s">
        <v>73</v>
      </c>
      <c r="AY519" s="247" t="s">
        <v>120</v>
      </c>
    </row>
    <row r="520" s="14" customFormat="1">
      <c r="A520" s="14"/>
      <c r="B520" s="248"/>
      <c r="C520" s="249"/>
      <c r="D520" s="239" t="s">
        <v>324</v>
      </c>
      <c r="E520" s="250" t="s">
        <v>19</v>
      </c>
      <c r="F520" s="251" t="s">
        <v>788</v>
      </c>
      <c r="G520" s="249"/>
      <c r="H520" s="252">
        <v>9.2200000000000006</v>
      </c>
      <c r="I520" s="253"/>
      <c r="J520" s="249"/>
      <c r="K520" s="249"/>
      <c r="L520" s="254"/>
      <c r="M520" s="255"/>
      <c r="N520" s="256"/>
      <c r="O520" s="256"/>
      <c r="P520" s="256"/>
      <c r="Q520" s="256"/>
      <c r="R520" s="256"/>
      <c r="S520" s="256"/>
      <c r="T520" s="25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8" t="s">
        <v>324</v>
      </c>
      <c r="AU520" s="258" t="s">
        <v>82</v>
      </c>
      <c r="AV520" s="14" t="s">
        <v>82</v>
      </c>
      <c r="AW520" s="14" t="s">
        <v>35</v>
      </c>
      <c r="AX520" s="14" t="s">
        <v>73</v>
      </c>
      <c r="AY520" s="258" t="s">
        <v>120</v>
      </c>
    </row>
    <row r="521" s="13" customFormat="1">
      <c r="A521" s="13"/>
      <c r="B521" s="237"/>
      <c r="C521" s="238"/>
      <c r="D521" s="239" t="s">
        <v>324</v>
      </c>
      <c r="E521" s="240" t="s">
        <v>19</v>
      </c>
      <c r="F521" s="241" t="s">
        <v>789</v>
      </c>
      <c r="G521" s="238"/>
      <c r="H521" s="240" t="s">
        <v>19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7" t="s">
        <v>324</v>
      </c>
      <c r="AU521" s="247" t="s">
        <v>82</v>
      </c>
      <c r="AV521" s="13" t="s">
        <v>80</v>
      </c>
      <c r="AW521" s="13" t="s">
        <v>35</v>
      </c>
      <c r="AX521" s="13" t="s">
        <v>73</v>
      </c>
      <c r="AY521" s="247" t="s">
        <v>120</v>
      </c>
    </row>
    <row r="522" s="14" customFormat="1">
      <c r="A522" s="14"/>
      <c r="B522" s="248"/>
      <c r="C522" s="249"/>
      <c r="D522" s="239" t="s">
        <v>324</v>
      </c>
      <c r="E522" s="250" t="s">
        <v>19</v>
      </c>
      <c r="F522" s="251" t="s">
        <v>790</v>
      </c>
      <c r="G522" s="249"/>
      <c r="H522" s="252">
        <v>21.597999999999999</v>
      </c>
      <c r="I522" s="253"/>
      <c r="J522" s="249"/>
      <c r="K522" s="249"/>
      <c r="L522" s="254"/>
      <c r="M522" s="255"/>
      <c r="N522" s="256"/>
      <c r="O522" s="256"/>
      <c r="P522" s="256"/>
      <c r="Q522" s="256"/>
      <c r="R522" s="256"/>
      <c r="S522" s="256"/>
      <c r="T522" s="25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8" t="s">
        <v>324</v>
      </c>
      <c r="AU522" s="258" t="s">
        <v>82</v>
      </c>
      <c r="AV522" s="14" t="s">
        <v>82</v>
      </c>
      <c r="AW522" s="14" t="s">
        <v>35</v>
      </c>
      <c r="AX522" s="14" t="s">
        <v>73</v>
      </c>
      <c r="AY522" s="258" t="s">
        <v>120</v>
      </c>
    </row>
    <row r="523" s="15" customFormat="1">
      <c r="A523" s="15"/>
      <c r="B523" s="259"/>
      <c r="C523" s="260"/>
      <c r="D523" s="239" t="s">
        <v>324</v>
      </c>
      <c r="E523" s="261" t="s">
        <v>19</v>
      </c>
      <c r="F523" s="262" t="s">
        <v>470</v>
      </c>
      <c r="G523" s="260"/>
      <c r="H523" s="263">
        <v>82.215999999999994</v>
      </c>
      <c r="I523" s="264"/>
      <c r="J523" s="260"/>
      <c r="K523" s="260"/>
      <c r="L523" s="265"/>
      <c r="M523" s="266"/>
      <c r="N523" s="267"/>
      <c r="O523" s="267"/>
      <c r="P523" s="267"/>
      <c r="Q523" s="267"/>
      <c r="R523" s="267"/>
      <c r="S523" s="267"/>
      <c r="T523" s="268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9" t="s">
        <v>324</v>
      </c>
      <c r="AU523" s="269" t="s">
        <v>82</v>
      </c>
      <c r="AV523" s="15" t="s">
        <v>127</v>
      </c>
      <c r="AW523" s="15" t="s">
        <v>35</v>
      </c>
      <c r="AX523" s="15" t="s">
        <v>80</v>
      </c>
      <c r="AY523" s="269" t="s">
        <v>120</v>
      </c>
    </row>
    <row r="524" s="2" customFormat="1" ht="21.75" customHeight="1">
      <c r="A524" s="39"/>
      <c r="B524" s="40"/>
      <c r="C524" s="205" t="s">
        <v>791</v>
      </c>
      <c r="D524" s="205" t="s">
        <v>122</v>
      </c>
      <c r="E524" s="206" t="s">
        <v>792</v>
      </c>
      <c r="F524" s="207" t="s">
        <v>793</v>
      </c>
      <c r="G524" s="208" t="s">
        <v>155</v>
      </c>
      <c r="H524" s="209">
        <v>14.4</v>
      </c>
      <c r="I524" s="210"/>
      <c r="J524" s="211">
        <f>ROUND(I524*H524,2)</f>
        <v>0</v>
      </c>
      <c r="K524" s="207" t="s">
        <v>186</v>
      </c>
      <c r="L524" s="45"/>
      <c r="M524" s="212" t="s">
        <v>19</v>
      </c>
      <c r="N524" s="213" t="s">
        <v>44</v>
      </c>
      <c r="O524" s="85"/>
      <c r="P524" s="214">
        <f>O524*H524</f>
        <v>0</v>
      </c>
      <c r="Q524" s="214">
        <v>0</v>
      </c>
      <c r="R524" s="214">
        <f>Q524*H524</f>
        <v>0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127</v>
      </c>
      <c r="AT524" s="216" t="s">
        <v>122</v>
      </c>
      <c r="AU524" s="216" t="s">
        <v>82</v>
      </c>
      <c r="AY524" s="18" t="s">
        <v>120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80</v>
      </c>
      <c r="BK524" s="217">
        <f>ROUND(I524*H524,2)</f>
        <v>0</v>
      </c>
      <c r="BL524" s="18" t="s">
        <v>127</v>
      </c>
      <c r="BM524" s="216" t="s">
        <v>794</v>
      </c>
    </row>
    <row r="525" s="2" customFormat="1">
      <c r="A525" s="39"/>
      <c r="B525" s="40"/>
      <c r="C525" s="41"/>
      <c r="D525" s="218" t="s">
        <v>129</v>
      </c>
      <c r="E525" s="41"/>
      <c r="F525" s="219" t="s">
        <v>795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129</v>
      </c>
      <c r="AU525" s="18" t="s">
        <v>82</v>
      </c>
    </row>
    <row r="526" s="13" customFormat="1">
      <c r="A526" s="13"/>
      <c r="B526" s="237"/>
      <c r="C526" s="238"/>
      <c r="D526" s="239" t="s">
        <v>324</v>
      </c>
      <c r="E526" s="240" t="s">
        <v>19</v>
      </c>
      <c r="F526" s="241" t="s">
        <v>796</v>
      </c>
      <c r="G526" s="238"/>
      <c r="H526" s="240" t="s">
        <v>19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7" t="s">
        <v>324</v>
      </c>
      <c r="AU526" s="247" t="s">
        <v>82</v>
      </c>
      <c r="AV526" s="13" t="s">
        <v>80</v>
      </c>
      <c r="AW526" s="13" t="s">
        <v>35</v>
      </c>
      <c r="AX526" s="13" t="s">
        <v>73</v>
      </c>
      <c r="AY526" s="247" t="s">
        <v>120</v>
      </c>
    </row>
    <row r="527" s="14" customFormat="1">
      <c r="A527" s="14"/>
      <c r="B527" s="248"/>
      <c r="C527" s="249"/>
      <c r="D527" s="239" t="s">
        <v>324</v>
      </c>
      <c r="E527" s="250" t="s">
        <v>19</v>
      </c>
      <c r="F527" s="251" t="s">
        <v>797</v>
      </c>
      <c r="G527" s="249"/>
      <c r="H527" s="252">
        <v>14.4</v>
      </c>
      <c r="I527" s="253"/>
      <c r="J527" s="249"/>
      <c r="K527" s="249"/>
      <c r="L527" s="254"/>
      <c r="M527" s="255"/>
      <c r="N527" s="256"/>
      <c r="O527" s="256"/>
      <c r="P527" s="256"/>
      <c r="Q527" s="256"/>
      <c r="R527" s="256"/>
      <c r="S527" s="256"/>
      <c r="T527" s="25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8" t="s">
        <v>324</v>
      </c>
      <c r="AU527" s="258" t="s">
        <v>82</v>
      </c>
      <c r="AV527" s="14" t="s">
        <v>82</v>
      </c>
      <c r="AW527" s="14" t="s">
        <v>35</v>
      </c>
      <c r="AX527" s="14" t="s">
        <v>80</v>
      </c>
      <c r="AY527" s="258" t="s">
        <v>120</v>
      </c>
    </row>
    <row r="528" s="2" customFormat="1" ht="16.5" customHeight="1">
      <c r="A528" s="39"/>
      <c r="B528" s="40"/>
      <c r="C528" s="205" t="s">
        <v>798</v>
      </c>
      <c r="D528" s="205" t="s">
        <v>122</v>
      </c>
      <c r="E528" s="206" t="s">
        <v>799</v>
      </c>
      <c r="F528" s="207" t="s">
        <v>800</v>
      </c>
      <c r="G528" s="208" t="s">
        <v>155</v>
      </c>
      <c r="H528" s="209">
        <v>28.800000000000001</v>
      </c>
      <c r="I528" s="210"/>
      <c r="J528" s="211">
        <f>ROUND(I528*H528,2)</f>
        <v>0</v>
      </c>
      <c r="K528" s="207" t="s">
        <v>186</v>
      </c>
      <c r="L528" s="45"/>
      <c r="M528" s="212" t="s">
        <v>19</v>
      </c>
      <c r="N528" s="213" t="s">
        <v>44</v>
      </c>
      <c r="O528" s="85"/>
      <c r="P528" s="214">
        <f>O528*H528</f>
        <v>0</v>
      </c>
      <c r="Q528" s="214">
        <v>0.31879000000000002</v>
      </c>
      <c r="R528" s="214">
        <f>Q528*H528</f>
        <v>9.1811520000000009</v>
      </c>
      <c r="S528" s="214">
        <v>0</v>
      </c>
      <c r="T528" s="215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6" t="s">
        <v>127</v>
      </c>
      <c r="AT528" s="216" t="s">
        <v>122</v>
      </c>
      <c r="AU528" s="216" t="s">
        <v>82</v>
      </c>
      <c r="AY528" s="18" t="s">
        <v>120</v>
      </c>
      <c r="BE528" s="217">
        <f>IF(N528="základní",J528,0)</f>
        <v>0</v>
      </c>
      <c r="BF528" s="217">
        <f>IF(N528="snížená",J528,0)</f>
        <v>0</v>
      </c>
      <c r="BG528" s="217">
        <f>IF(N528="zákl. přenesená",J528,0)</f>
        <v>0</v>
      </c>
      <c r="BH528" s="217">
        <f>IF(N528="sníž. přenesená",J528,0)</f>
        <v>0</v>
      </c>
      <c r="BI528" s="217">
        <f>IF(N528="nulová",J528,0)</f>
        <v>0</v>
      </c>
      <c r="BJ528" s="18" t="s">
        <v>80</v>
      </c>
      <c r="BK528" s="217">
        <f>ROUND(I528*H528,2)</f>
        <v>0</v>
      </c>
      <c r="BL528" s="18" t="s">
        <v>127</v>
      </c>
      <c r="BM528" s="216" t="s">
        <v>801</v>
      </c>
    </row>
    <row r="529" s="2" customFormat="1">
      <c r="A529" s="39"/>
      <c r="B529" s="40"/>
      <c r="C529" s="41"/>
      <c r="D529" s="218" t="s">
        <v>129</v>
      </c>
      <c r="E529" s="41"/>
      <c r="F529" s="219" t="s">
        <v>802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129</v>
      </c>
      <c r="AU529" s="18" t="s">
        <v>82</v>
      </c>
    </row>
    <row r="530" s="13" customFormat="1">
      <c r="A530" s="13"/>
      <c r="B530" s="237"/>
      <c r="C530" s="238"/>
      <c r="D530" s="239" t="s">
        <v>324</v>
      </c>
      <c r="E530" s="240" t="s">
        <v>19</v>
      </c>
      <c r="F530" s="241" t="s">
        <v>803</v>
      </c>
      <c r="G530" s="238"/>
      <c r="H530" s="240" t="s">
        <v>19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324</v>
      </c>
      <c r="AU530" s="247" t="s">
        <v>82</v>
      </c>
      <c r="AV530" s="13" t="s">
        <v>80</v>
      </c>
      <c r="AW530" s="13" t="s">
        <v>35</v>
      </c>
      <c r="AX530" s="13" t="s">
        <v>73</v>
      </c>
      <c r="AY530" s="247" t="s">
        <v>120</v>
      </c>
    </row>
    <row r="531" s="14" customFormat="1">
      <c r="A531" s="14"/>
      <c r="B531" s="248"/>
      <c r="C531" s="249"/>
      <c r="D531" s="239" t="s">
        <v>324</v>
      </c>
      <c r="E531" s="250" t="s">
        <v>19</v>
      </c>
      <c r="F531" s="251" t="s">
        <v>804</v>
      </c>
      <c r="G531" s="249"/>
      <c r="H531" s="252">
        <v>28.800000000000001</v>
      </c>
      <c r="I531" s="253"/>
      <c r="J531" s="249"/>
      <c r="K531" s="249"/>
      <c r="L531" s="254"/>
      <c r="M531" s="255"/>
      <c r="N531" s="256"/>
      <c r="O531" s="256"/>
      <c r="P531" s="256"/>
      <c r="Q531" s="256"/>
      <c r="R531" s="256"/>
      <c r="S531" s="256"/>
      <c r="T531" s="257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8" t="s">
        <v>324</v>
      </c>
      <c r="AU531" s="258" t="s">
        <v>82</v>
      </c>
      <c r="AV531" s="14" t="s">
        <v>82</v>
      </c>
      <c r="AW531" s="14" t="s">
        <v>35</v>
      </c>
      <c r="AX531" s="14" t="s">
        <v>73</v>
      </c>
      <c r="AY531" s="258" t="s">
        <v>120</v>
      </c>
    </row>
    <row r="532" s="15" customFormat="1">
      <c r="A532" s="15"/>
      <c r="B532" s="259"/>
      <c r="C532" s="260"/>
      <c r="D532" s="239" t="s">
        <v>324</v>
      </c>
      <c r="E532" s="261" t="s">
        <v>19</v>
      </c>
      <c r="F532" s="262" t="s">
        <v>470</v>
      </c>
      <c r="G532" s="260"/>
      <c r="H532" s="263">
        <v>28.800000000000001</v>
      </c>
      <c r="I532" s="264"/>
      <c r="J532" s="260"/>
      <c r="K532" s="260"/>
      <c r="L532" s="265"/>
      <c r="M532" s="266"/>
      <c r="N532" s="267"/>
      <c r="O532" s="267"/>
      <c r="P532" s="267"/>
      <c r="Q532" s="267"/>
      <c r="R532" s="267"/>
      <c r="S532" s="267"/>
      <c r="T532" s="268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9" t="s">
        <v>324</v>
      </c>
      <c r="AU532" s="269" t="s">
        <v>82</v>
      </c>
      <c r="AV532" s="15" t="s">
        <v>127</v>
      </c>
      <c r="AW532" s="15" t="s">
        <v>35</v>
      </c>
      <c r="AX532" s="15" t="s">
        <v>80</v>
      </c>
      <c r="AY532" s="269" t="s">
        <v>120</v>
      </c>
    </row>
    <row r="533" s="2" customFormat="1" ht="16.5" customHeight="1">
      <c r="A533" s="39"/>
      <c r="B533" s="40"/>
      <c r="C533" s="205" t="s">
        <v>805</v>
      </c>
      <c r="D533" s="205" t="s">
        <v>122</v>
      </c>
      <c r="E533" s="206" t="s">
        <v>806</v>
      </c>
      <c r="F533" s="207" t="s">
        <v>807</v>
      </c>
      <c r="G533" s="208" t="s">
        <v>177</v>
      </c>
      <c r="H533" s="209">
        <v>19.152000000000001</v>
      </c>
      <c r="I533" s="210"/>
      <c r="J533" s="211">
        <f>ROUND(I533*H533,2)</f>
        <v>0</v>
      </c>
      <c r="K533" s="207" t="s">
        <v>186</v>
      </c>
      <c r="L533" s="45"/>
      <c r="M533" s="212" t="s">
        <v>19</v>
      </c>
      <c r="N533" s="213" t="s">
        <v>44</v>
      </c>
      <c r="O533" s="85"/>
      <c r="P533" s="214">
        <f>O533*H533</f>
        <v>0</v>
      </c>
      <c r="Q533" s="214">
        <v>0</v>
      </c>
      <c r="R533" s="214">
        <f>Q533*H533</f>
        <v>0</v>
      </c>
      <c r="S533" s="214">
        <v>0</v>
      </c>
      <c r="T533" s="21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6" t="s">
        <v>127</v>
      </c>
      <c r="AT533" s="216" t="s">
        <v>122</v>
      </c>
      <c r="AU533" s="216" t="s">
        <v>82</v>
      </c>
      <c r="AY533" s="18" t="s">
        <v>120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8" t="s">
        <v>80</v>
      </c>
      <c r="BK533" s="217">
        <f>ROUND(I533*H533,2)</f>
        <v>0</v>
      </c>
      <c r="BL533" s="18" t="s">
        <v>127</v>
      </c>
      <c r="BM533" s="216" t="s">
        <v>808</v>
      </c>
    </row>
    <row r="534" s="2" customFormat="1">
      <c r="A534" s="39"/>
      <c r="B534" s="40"/>
      <c r="C534" s="41"/>
      <c r="D534" s="218" t="s">
        <v>129</v>
      </c>
      <c r="E534" s="41"/>
      <c r="F534" s="219" t="s">
        <v>809</v>
      </c>
      <c r="G534" s="41"/>
      <c r="H534" s="41"/>
      <c r="I534" s="220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129</v>
      </c>
      <c r="AU534" s="18" t="s">
        <v>82</v>
      </c>
    </row>
    <row r="535" s="13" customFormat="1">
      <c r="A535" s="13"/>
      <c r="B535" s="237"/>
      <c r="C535" s="238"/>
      <c r="D535" s="239" t="s">
        <v>324</v>
      </c>
      <c r="E535" s="240" t="s">
        <v>19</v>
      </c>
      <c r="F535" s="241" t="s">
        <v>810</v>
      </c>
      <c r="G535" s="238"/>
      <c r="H535" s="240" t="s">
        <v>19</v>
      </c>
      <c r="I535" s="242"/>
      <c r="J535" s="238"/>
      <c r="K535" s="238"/>
      <c r="L535" s="243"/>
      <c r="M535" s="244"/>
      <c r="N535" s="245"/>
      <c r="O535" s="245"/>
      <c r="P535" s="245"/>
      <c r="Q535" s="245"/>
      <c r="R535" s="245"/>
      <c r="S535" s="245"/>
      <c r="T535" s="24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7" t="s">
        <v>324</v>
      </c>
      <c r="AU535" s="247" t="s">
        <v>82</v>
      </c>
      <c r="AV535" s="13" t="s">
        <v>80</v>
      </c>
      <c r="AW535" s="13" t="s">
        <v>35</v>
      </c>
      <c r="AX535" s="13" t="s">
        <v>73</v>
      </c>
      <c r="AY535" s="247" t="s">
        <v>120</v>
      </c>
    </row>
    <row r="536" s="14" customFormat="1">
      <c r="A536" s="14"/>
      <c r="B536" s="248"/>
      <c r="C536" s="249"/>
      <c r="D536" s="239" t="s">
        <v>324</v>
      </c>
      <c r="E536" s="250" t="s">
        <v>19</v>
      </c>
      <c r="F536" s="251" t="s">
        <v>811</v>
      </c>
      <c r="G536" s="249"/>
      <c r="H536" s="252">
        <v>2.0720000000000001</v>
      </c>
      <c r="I536" s="253"/>
      <c r="J536" s="249"/>
      <c r="K536" s="249"/>
      <c r="L536" s="254"/>
      <c r="M536" s="255"/>
      <c r="N536" s="256"/>
      <c r="O536" s="256"/>
      <c r="P536" s="256"/>
      <c r="Q536" s="256"/>
      <c r="R536" s="256"/>
      <c r="S536" s="256"/>
      <c r="T536" s="257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8" t="s">
        <v>324</v>
      </c>
      <c r="AU536" s="258" t="s">
        <v>82</v>
      </c>
      <c r="AV536" s="14" t="s">
        <v>82</v>
      </c>
      <c r="AW536" s="14" t="s">
        <v>35</v>
      </c>
      <c r="AX536" s="14" t="s">
        <v>73</v>
      </c>
      <c r="AY536" s="258" t="s">
        <v>120</v>
      </c>
    </row>
    <row r="537" s="13" customFormat="1">
      <c r="A537" s="13"/>
      <c r="B537" s="237"/>
      <c r="C537" s="238"/>
      <c r="D537" s="239" t="s">
        <v>324</v>
      </c>
      <c r="E537" s="240" t="s">
        <v>19</v>
      </c>
      <c r="F537" s="241" t="s">
        <v>812</v>
      </c>
      <c r="G537" s="238"/>
      <c r="H537" s="240" t="s">
        <v>19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7" t="s">
        <v>324</v>
      </c>
      <c r="AU537" s="247" t="s">
        <v>82</v>
      </c>
      <c r="AV537" s="13" t="s">
        <v>80</v>
      </c>
      <c r="AW537" s="13" t="s">
        <v>35</v>
      </c>
      <c r="AX537" s="13" t="s">
        <v>73</v>
      </c>
      <c r="AY537" s="247" t="s">
        <v>120</v>
      </c>
    </row>
    <row r="538" s="14" customFormat="1">
      <c r="A538" s="14"/>
      <c r="B538" s="248"/>
      <c r="C538" s="249"/>
      <c r="D538" s="239" t="s">
        <v>324</v>
      </c>
      <c r="E538" s="250" t="s">
        <v>19</v>
      </c>
      <c r="F538" s="251" t="s">
        <v>813</v>
      </c>
      <c r="G538" s="249"/>
      <c r="H538" s="252">
        <v>17.079999999999998</v>
      </c>
      <c r="I538" s="253"/>
      <c r="J538" s="249"/>
      <c r="K538" s="249"/>
      <c r="L538" s="254"/>
      <c r="M538" s="255"/>
      <c r="N538" s="256"/>
      <c r="O538" s="256"/>
      <c r="P538" s="256"/>
      <c r="Q538" s="256"/>
      <c r="R538" s="256"/>
      <c r="S538" s="256"/>
      <c r="T538" s="25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8" t="s">
        <v>324</v>
      </c>
      <c r="AU538" s="258" t="s">
        <v>82</v>
      </c>
      <c r="AV538" s="14" t="s">
        <v>82</v>
      </c>
      <c r="AW538" s="14" t="s">
        <v>35</v>
      </c>
      <c r="AX538" s="14" t="s">
        <v>73</v>
      </c>
      <c r="AY538" s="258" t="s">
        <v>120</v>
      </c>
    </row>
    <row r="539" s="15" customFormat="1">
      <c r="A539" s="15"/>
      <c r="B539" s="259"/>
      <c r="C539" s="260"/>
      <c r="D539" s="239" t="s">
        <v>324</v>
      </c>
      <c r="E539" s="261" t="s">
        <v>19</v>
      </c>
      <c r="F539" s="262" t="s">
        <v>470</v>
      </c>
      <c r="G539" s="260"/>
      <c r="H539" s="263">
        <v>19.152000000000001</v>
      </c>
      <c r="I539" s="264"/>
      <c r="J539" s="260"/>
      <c r="K539" s="260"/>
      <c r="L539" s="265"/>
      <c r="M539" s="266"/>
      <c r="N539" s="267"/>
      <c r="O539" s="267"/>
      <c r="P539" s="267"/>
      <c r="Q539" s="267"/>
      <c r="R539" s="267"/>
      <c r="S539" s="267"/>
      <c r="T539" s="268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9" t="s">
        <v>324</v>
      </c>
      <c r="AU539" s="269" t="s">
        <v>82</v>
      </c>
      <c r="AV539" s="15" t="s">
        <v>127</v>
      </c>
      <c r="AW539" s="15" t="s">
        <v>35</v>
      </c>
      <c r="AX539" s="15" t="s">
        <v>80</v>
      </c>
      <c r="AY539" s="269" t="s">
        <v>120</v>
      </c>
    </row>
    <row r="540" s="2" customFormat="1" ht="24.15" customHeight="1">
      <c r="A540" s="39"/>
      <c r="B540" s="40"/>
      <c r="C540" s="205" t="s">
        <v>814</v>
      </c>
      <c r="D540" s="205" t="s">
        <v>122</v>
      </c>
      <c r="E540" s="206" t="s">
        <v>815</v>
      </c>
      <c r="F540" s="207" t="s">
        <v>816</v>
      </c>
      <c r="G540" s="208" t="s">
        <v>177</v>
      </c>
      <c r="H540" s="209">
        <v>151</v>
      </c>
      <c r="I540" s="210"/>
      <c r="J540" s="211">
        <f>ROUND(I540*H540,2)</f>
        <v>0</v>
      </c>
      <c r="K540" s="207" t="s">
        <v>186</v>
      </c>
      <c r="L540" s="45"/>
      <c r="M540" s="212" t="s">
        <v>19</v>
      </c>
      <c r="N540" s="213" t="s">
        <v>44</v>
      </c>
      <c r="O540" s="85"/>
      <c r="P540" s="214">
        <f>O540*H540</f>
        <v>0</v>
      </c>
      <c r="Q540" s="214">
        <v>2.2050000000000001</v>
      </c>
      <c r="R540" s="214">
        <f>Q540*H540</f>
        <v>332.95499999999998</v>
      </c>
      <c r="S540" s="214">
        <v>0</v>
      </c>
      <c r="T540" s="21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6" t="s">
        <v>127</v>
      </c>
      <c r="AT540" s="216" t="s">
        <v>122</v>
      </c>
      <c r="AU540" s="216" t="s">
        <v>82</v>
      </c>
      <c r="AY540" s="18" t="s">
        <v>120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8" t="s">
        <v>80</v>
      </c>
      <c r="BK540" s="217">
        <f>ROUND(I540*H540,2)</f>
        <v>0</v>
      </c>
      <c r="BL540" s="18" t="s">
        <v>127</v>
      </c>
      <c r="BM540" s="216" t="s">
        <v>817</v>
      </c>
    </row>
    <row r="541" s="2" customFormat="1">
      <c r="A541" s="39"/>
      <c r="B541" s="40"/>
      <c r="C541" s="41"/>
      <c r="D541" s="218" t="s">
        <v>129</v>
      </c>
      <c r="E541" s="41"/>
      <c r="F541" s="219" t="s">
        <v>818</v>
      </c>
      <c r="G541" s="41"/>
      <c r="H541" s="41"/>
      <c r="I541" s="220"/>
      <c r="J541" s="41"/>
      <c r="K541" s="41"/>
      <c r="L541" s="45"/>
      <c r="M541" s="221"/>
      <c r="N541" s="222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129</v>
      </c>
      <c r="AU541" s="18" t="s">
        <v>82</v>
      </c>
    </row>
    <row r="542" s="13" customFormat="1">
      <c r="A542" s="13"/>
      <c r="B542" s="237"/>
      <c r="C542" s="238"/>
      <c r="D542" s="239" t="s">
        <v>324</v>
      </c>
      <c r="E542" s="240" t="s">
        <v>19</v>
      </c>
      <c r="F542" s="241" t="s">
        <v>819</v>
      </c>
      <c r="G542" s="238"/>
      <c r="H542" s="240" t="s">
        <v>19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7" t="s">
        <v>324</v>
      </c>
      <c r="AU542" s="247" t="s">
        <v>82</v>
      </c>
      <c r="AV542" s="13" t="s">
        <v>80</v>
      </c>
      <c r="AW542" s="13" t="s">
        <v>35</v>
      </c>
      <c r="AX542" s="13" t="s">
        <v>73</v>
      </c>
      <c r="AY542" s="247" t="s">
        <v>120</v>
      </c>
    </row>
    <row r="543" s="14" customFormat="1">
      <c r="A543" s="14"/>
      <c r="B543" s="248"/>
      <c r="C543" s="249"/>
      <c r="D543" s="239" t="s">
        <v>324</v>
      </c>
      <c r="E543" s="250" t="s">
        <v>19</v>
      </c>
      <c r="F543" s="251" t="s">
        <v>820</v>
      </c>
      <c r="G543" s="249"/>
      <c r="H543" s="252">
        <v>114</v>
      </c>
      <c r="I543" s="253"/>
      <c r="J543" s="249"/>
      <c r="K543" s="249"/>
      <c r="L543" s="254"/>
      <c r="M543" s="255"/>
      <c r="N543" s="256"/>
      <c r="O543" s="256"/>
      <c r="P543" s="256"/>
      <c r="Q543" s="256"/>
      <c r="R543" s="256"/>
      <c r="S543" s="256"/>
      <c r="T543" s="25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8" t="s">
        <v>324</v>
      </c>
      <c r="AU543" s="258" t="s">
        <v>82</v>
      </c>
      <c r="AV543" s="14" t="s">
        <v>82</v>
      </c>
      <c r="AW543" s="14" t="s">
        <v>35</v>
      </c>
      <c r="AX543" s="14" t="s">
        <v>73</v>
      </c>
      <c r="AY543" s="258" t="s">
        <v>120</v>
      </c>
    </row>
    <row r="544" s="13" customFormat="1">
      <c r="A544" s="13"/>
      <c r="B544" s="237"/>
      <c r="C544" s="238"/>
      <c r="D544" s="239" t="s">
        <v>324</v>
      </c>
      <c r="E544" s="240" t="s">
        <v>19</v>
      </c>
      <c r="F544" s="241" t="s">
        <v>821</v>
      </c>
      <c r="G544" s="238"/>
      <c r="H544" s="240" t="s">
        <v>19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324</v>
      </c>
      <c r="AU544" s="247" t="s">
        <v>82</v>
      </c>
      <c r="AV544" s="13" t="s">
        <v>80</v>
      </c>
      <c r="AW544" s="13" t="s">
        <v>35</v>
      </c>
      <c r="AX544" s="13" t="s">
        <v>73</v>
      </c>
      <c r="AY544" s="247" t="s">
        <v>120</v>
      </c>
    </row>
    <row r="545" s="14" customFormat="1">
      <c r="A545" s="14"/>
      <c r="B545" s="248"/>
      <c r="C545" s="249"/>
      <c r="D545" s="239" t="s">
        <v>324</v>
      </c>
      <c r="E545" s="250" t="s">
        <v>19</v>
      </c>
      <c r="F545" s="251" t="s">
        <v>822</v>
      </c>
      <c r="G545" s="249"/>
      <c r="H545" s="252">
        <v>37</v>
      </c>
      <c r="I545" s="253"/>
      <c r="J545" s="249"/>
      <c r="K545" s="249"/>
      <c r="L545" s="254"/>
      <c r="M545" s="255"/>
      <c r="N545" s="256"/>
      <c r="O545" s="256"/>
      <c r="P545" s="256"/>
      <c r="Q545" s="256"/>
      <c r="R545" s="256"/>
      <c r="S545" s="256"/>
      <c r="T545" s="257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8" t="s">
        <v>324</v>
      </c>
      <c r="AU545" s="258" t="s">
        <v>82</v>
      </c>
      <c r="AV545" s="14" t="s">
        <v>82</v>
      </c>
      <c r="AW545" s="14" t="s">
        <v>35</v>
      </c>
      <c r="AX545" s="14" t="s">
        <v>73</v>
      </c>
      <c r="AY545" s="258" t="s">
        <v>120</v>
      </c>
    </row>
    <row r="546" s="15" customFormat="1">
      <c r="A546" s="15"/>
      <c r="B546" s="259"/>
      <c r="C546" s="260"/>
      <c r="D546" s="239" t="s">
        <v>324</v>
      </c>
      <c r="E546" s="261" t="s">
        <v>19</v>
      </c>
      <c r="F546" s="262" t="s">
        <v>470</v>
      </c>
      <c r="G546" s="260"/>
      <c r="H546" s="263">
        <v>151</v>
      </c>
      <c r="I546" s="264"/>
      <c r="J546" s="260"/>
      <c r="K546" s="260"/>
      <c r="L546" s="265"/>
      <c r="M546" s="266"/>
      <c r="N546" s="267"/>
      <c r="O546" s="267"/>
      <c r="P546" s="267"/>
      <c r="Q546" s="267"/>
      <c r="R546" s="267"/>
      <c r="S546" s="267"/>
      <c r="T546" s="268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9" t="s">
        <v>324</v>
      </c>
      <c r="AU546" s="269" t="s">
        <v>82</v>
      </c>
      <c r="AV546" s="15" t="s">
        <v>127</v>
      </c>
      <c r="AW546" s="15" t="s">
        <v>35</v>
      </c>
      <c r="AX546" s="15" t="s">
        <v>80</v>
      </c>
      <c r="AY546" s="269" t="s">
        <v>120</v>
      </c>
    </row>
    <row r="547" s="2" customFormat="1" ht="16.5" customHeight="1">
      <c r="A547" s="39"/>
      <c r="B547" s="40"/>
      <c r="C547" s="205" t="s">
        <v>823</v>
      </c>
      <c r="D547" s="205" t="s">
        <v>122</v>
      </c>
      <c r="E547" s="206" t="s">
        <v>824</v>
      </c>
      <c r="F547" s="207" t="s">
        <v>825</v>
      </c>
      <c r="G547" s="208" t="s">
        <v>177</v>
      </c>
      <c r="H547" s="209">
        <v>7.9199999999999999</v>
      </c>
      <c r="I547" s="210"/>
      <c r="J547" s="211">
        <f>ROUND(I547*H547,2)</f>
        <v>0</v>
      </c>
      <c r="K547" s="207" t="s">
        <v>186</v>
      </c>
      <c r="L547" s="45"/>
      <c r="M547" s="212" t="s">
        <v>19</v>
      </c>
      <c r="N547" s="213" t="s">
        <v>44</v>
      </c>
      <c r="O547" s="85"/>
      <c r="P547" s="214">
        <f>O547*H547</f>
        <v>0</v>
      </c>
      <c r="Q547" s="214">
        <v>1.9967999999999999</v>
      </c>
      <c r="R547" s="214">
        <f>Q547*H547</f>
        <v>15.814655999999999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127</v>
      </c>
      <c r="AT547" s="216" t="s">
        <v>122</v>
      </c>
      <c r="AU547" s="216" t="s">
        <v>82</v>
      </c>
      <c r="AY547" s="18" t="s">
        <v>120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80</v>
      </c>
      <c r="BK547" s="217">
        <f>ROUND(I547*H547,2)</f>
        <v>0</v>
      </c>
      <c r="BL547" s="18" t="s">
        <v>127</v>
      </c>
      <c r="BM547" s="216" t="s">
        <v>826</v>
      </c>
    </row>
    <row r="548" s="2" customFormat="1">
      <c r="A548" s="39"/>
      <c r="B548" s="40"/>
      <c r="C548" s="41"/>
      <c r="D548" s="218" t="s">
        <v>129</v>
      </c>
      <c r="E548" s="41"/>
      <c r="F548" s="219" t="s">
        <v>827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129</v>
      </c>
      <c r="AU548" s="18" t="s">
        <v>82</v>
      </c>
    </row>
    <row r="549" s="13" customFormat="1">
      <c r="A549" s="13"/>
      <c r="B549" s="237"/>
      <c r="C549" s="238"/>
      <c r="D549" s="239" t="s">
        <v>324</v>
      </c>
      <c r="E549" s="240" t="s">
        <v>19</v>
      </c>
      <c r="F549" s="241" t="s">
        <v>828</v>
      </c>
      <c r="G549" s="238"/>
      <c r="H549" s="240" t="s">
        <v>19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7" t="s">
        <v>324</v>
      </c>
      <c r="AU549" s="247" t="s">
        <v>82</v>
      </c>
      <c r="AV549" s="13" t="s">
        <v>80</v>
      </c>
      <c r="AW549" s="13" t="s">
        <v>35</v>
      </c>
      <c r="AX549" s="13" t="s">
        <v>73</v>
      </c>
      <c r="AY549" s="247" t="s">
        <v>120</v>
      </c>
    </row>
    <row r="550" s="14" customFormat="1">
      <c r="A550" s="14"/>
      <c r="B550" s="248"/>
      <c r="C550" s="249"/>
      <c r="D550" s="239" t="s">
        <v>324</v>
      </c>
      <c r="E550" s="250" t="s">
        <v>19</v>
      </c>
      <c r="F550" s="251" t="s">
        <v>829</v>
      </c>
      <c r="G550" s="249"/>
      <c r="H550" s="252">
        <v>5.7599999999999998</v>
      </c>
      <c r="I550" s="253"/>
      <c r="J550" s="249"/>
      <c r="K550" s="249"/>
      <c r="L550" s="254"/>
      <c r="M550" s="255"/>
      <c r="N550" s="256"/>
      <c r="O550" s="256"/>
      <c r="P550" s="256"/>
      <c r="Q550" s="256"/>
      <c r="R550" s="256"/>
      <c r="S550" s="256"/>
      <c r="T550" s="25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8" t="s">
        <v>324</v>
      </c>
      <c r="AU550" s="258" t="s">
        <v>82</v>
      </c>
      <c r="AV550" s="14" t="s">
        <v>82</v>
      </c>
      <c r="AW550" s="14" t="s">
        <v>35</v>
      </c>
      <c r="AX550" s="14" t="s">
        <v>73</v>
      </c>
      <c r="AY550" s="258" t="s">
        <v>120</v>
      </c>
    </row>
    <row r="551" s="13" customFormat="1">
      <c r="A551" s="13"/>
      <c r="B551" s="237"/>
      <c r="C551" s="238"/>
      <c r="D551" s="239" t="s">
        <v>324</v>
      </c>
      <c r="E551" s="240" t="s">
        <v>19</v>
      </c>
      <c r="F551" s="241" t="s">
        <v>830</v>
      </c>
      <c r="G551" s="238"/>
      <c r="H551" s="240" t="s">
        <v>19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7" t="s">
        <v>324</v>
      </c>
      <c r="AU551" s="247" t="s">
        <v>82</v>
      </c>
      <c r="AV551" s="13" t="s">
        <v>80</v>
      </c>
      <c r="AW551" s="13" t="s">
        <v>35</v>
      </c>
      <c r="AX551" s="13" t="s">
        <v>73</v>
      </c>
      <c r="AY551" s="247" t="s">
        <v>120</v>
      </c>
    </row>
    <row r="552" s="14" customFormat="1">
      <c r="A552" s="14"/>
      <c r="B552" s="248"/>
      <c r="C552" s="249"/>
      <c r="D552" s="239" t="s">
        <v>324</v>
      </c>
      <c r="E552" s="250" t="s">
        <v>19</v>
      </c>
      <c r="F552" s="251" t="s">
        <v>831</v>
      </c>
      <c r="G552" s="249"/>
      <c r="H552" s="252">
        <v>1.2</v>
      </c>
      <c r="I552" s="253"/>
      <c r="J552" s="249"/>
      <c r="K552" s="249"/>
      <c r="L552" s="254"/>
      <c r="M552" s="255"/>
      <c r="N552" s="256"/>
      <c r="O552" s="256"/>
      <c r="P552" s="256"/>
      <c r="Q552" s="256"/>
      <c r="R552" s="256"/>
      <c r="S552" s="256"/>
      <c r="T552" s="25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8" t="s">
        <v>324</v>
      </c>
      <c r="AU552" s="258" t="s">
        <v>82</v>
      </c>
      <c r="AV552" s="14" t="s">
        <v>82</v>
      </c>
      <c r="AW552" s="14" t="s">
        <v>35</v>
      </c>
      <c r="AX552" s="14" t="s">
        <v>73</v>
      </c>
      <c r="AY552" s="258" t="s">
        <v>120</v>
      </c>
    </row>
    <row r="553" s="13" customFormat="1">
      <c r="A553" s="13"/>
      <c r="B553" s="237"/>
      <c r="C553" s="238"/>
      <c r="D553" s="239" t="s">
        <v>324</v>
      </c>
      <c r="E553" s="240" t="s">
        <v>19</v>
      </c>
      <c r="F553" s="241" t="s">
        <v>832</v>
      </c>
      <c r="G553" s="238"/>
      <c r="H553" s="240" t="s">
        <v>19</v>
      </c>
      <c r="I553" s="242"/>
      <c r="J553" s="238"/>
      <c r="K553" s="238"/>
      <c r="L553" s="243"/>
      <c r="M553" s="244"/>
      <c r="N553" s="245"/>
      <c r="O553" s="245"/>
      <c r="P553" s="245"/>
      <c r="Q553" s="245"/>
      <c r="R553" s="245"/>
      <c r="S553" s="245"/>
      <c r="T553" s="24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7" t="s">
        <v>324</v>
      </c>
      <c r="AU553" s="247" t="s">
        <v>82</v>
      </c>
      <c r="AV553" s="13" t="s">
        <v>80</v>
      </c>
      <c r="AW553" s="13" t="s">
        <v>35</v>
      </c>
      <c r="AX553" s="13" t="s">
        <v>73</v>
      </c>
      <c r="AY553" s="247" t="s">
        <v>120</v>
      </c>
    </row>
    <row r="554" s="14" customFormat="1">
      <c r="A554" s="14"/>
      <c r="B554" s="248"/>
      <c r="C554" s="249"/>
      <c r="D554" s="239" t="s">
        <v>324</v>
      </c>
      <c r="E554" s="250" t="s">
        <v>19</v>
      </c>
      <c r="F554" s="251" t="s">
        <v>833</v>
      </c>
      <c r="G554" s="249"/>
      <c r="H554" s="252">
        <v>0.95999999999999996</v>
      </c>
      <c r="I554" s="253"/>
      <c r="J554" s="249"/>
      <c r="K554" s="249"/>
      <c r="L554" s="254"/>
      <c r="M554" s="255"/>
      <c r="N554" s="256"/>
      <c r="O554" s="256"/>
      <c r="P554" s="256"/>
      <c r="Q554" s="256"/>
      <c r="R554" s="256"/>
      <c r="S554" s="256"/>
      <c r="T554" s="25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8" t="s">
        <v>324</v>
      </c>
      <c r="AU554" s="258" t="s">
        <v>82</v>
      </c>
      <c r="AV554" s="14" t="s">
        <v>82</v>
      </c>
      <c r="AW554" s="14" t="s">
        <v>35</v>
      </c>
      <c r="AX554" s="14" t="s">
        <v>73</v>
      </c>
      <c r="AY554" s="258" t="s">
        <v>120</v>
      </c>
    </row>
    <row r="555" s="15" customFormat="1">
      <c r="A555" s="15"/>
      <c r="B555" s="259"/>
      <c r="C555" s="260"/>
      <c r="D555" s="239" t="s">
        <v>324</v>
      </c>
      <c r="E555" s="261" t="s">
        <v>19</v>
      </c>
      <c r="F555" s="262" t="s">
        <v>470</v>
      </c>
      <c r="G555" s="260"/>
      <c r="H555" s="263">
        <v>7.9199999999999999</v>
      </c>
      <c r="I555" s="264"/>
      <c r="J555" s="260"/>
      <c r="K555" s="260"/>
      <c r="L555" s="265"/>
      <c r="M555" s="266"/>
      <c r="N555" s="267"/>
      <c r="O555" s="267"/>
      <c r="P555" s="267"/>
      <c r="Q555" s="267"/>
      <c r="R555" s="267"/>
      <c r="S555" s="267"/>
      <c r="T555" s="268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9" t="s">
        <v>324</v>
      </c>
      <c r="AU555" s="269" t="s">
        <v>82</v>
      </c>
      <c r="AV555" s="15" t="s">
        <v>127</v>
      </c>
      <c r="AW555" s="15" t="s">
        <v>35</v>
      </c>
      <c r="AX555" s="15" t="s">
        <v>80</v>
      </c>
      <c r="AY555" s="269" t="s">
        <v>120</v>
      </c>
    </row>
    <row r="556" s="2" customFormat="1" ht="24.15" customHeight="1">
      <c r="A556" s="39"/>
      <c r="B556" s="40"/>
      <c r="C556" s="205" t="s">
        <v>834</v>
      </c>
      <c r="D556" s="205" t="s">
        <v>122</v>
      </c>
      <c r="E556" s="206" t="s">
        <v>835</v>
      </c>
      <c r="F556" s="207" t="s">
        <v>836</v>
      </c>
      <c r="G556" s="208" t="s">
        <v>177</v>
      </c>
      <c r="H556" s="209">
        <v>63</v>
      </c>
      <c r="I556" s="210"/>
      <c r="J556" s="211">
        <f>ROUND(I556*H556,2)</f>
        <v>0</v>
      </c>
      <c r="K556" s="207" t="s">
        <v>186</v>
      </c>
      <c r="L556" s="45"/>
      <c r="M556" s="212" t="s">
        <v>19</v>
      </c>
      <c r="N556" s="213" t="s">
        <v>44</v>
      </c>
      <c r="O556" s="85"/>
      <c r="P556" s="214">
        <f>O556*H556</f>
        <v>0</v>
      </c>
      <c r="Q556" s="214">
        <v>2.13408</v>
      </c>
      <c r="R556" s="214">
        <f>Q556*H556</f>
        <v>134.44703999999999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127</v>
      </c>
      <c r="AT556" s="216" t="s">
        <v>122</v>
      </c>
      <c r="AU556" s="216" t="s">
        <v>82</v>
      </c>
      <c r="AY556" s="18" t="s">
        <v>120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80</v>
      </c>
      <c r="BK556" s="217">
        <f>ROUND(I556*H556,2)</f>
        <v>0</v>
      </c>
      <c r="BL556" s="18" t="s">
        <v>127</v>
      </c>
      <c r="BM556" s="216" t="s">
        <v>837</v>
      </c>
    </row>
    <row r="557" s="2" customFormat="1">
      <c r="A557" s="39"/>
      <c r="B557" s="40"/>
      <c r="C557" s="41"/>
      <c r="D557" s="218" t="s">
        <v>129</v>
      </c>
      <c r="E557" s="41"/>
      <c r="F557" s="219" t="s">
        <v>838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129</v>
      </c>
      <c r="AU557" s="18" t="s">
        <v>82</v>
      </c>
    </row>
    <row r="558" s="13" customFormat="1">
      <c r="A558" s="13"/>
      <c r="B558" s="237"/>
      <c r="C558" s="238"/>
      <c r="D558" s="239" t="s">
        <v>324</v>
      </c>
      <c r="E558" s="240" t="s">
        <v>19</v>
      </c>
      <c r="F558" s="241" t="s">
        <v>839</v>
      </c>
      <c r="G558" s="238"/>
      <c r="H558" s="240" t="s">
        <v>19</v>
      </c>
      <c r="I558" s="242"/>
      <c r="J558" s="238"/>
      <c r="K558" s="238"/>
      <c r="L558" s="243"/>
      <c r="M558" s="244"/>
      <c r="N558" s="245"/>
      <c r="O558" s="245"/>
      <c r="P558" s="245"/>
      <c r="Q558" s="245"/>
      <c r="R558" s="245"/>
      <c r="S558" s="245"/>
      <c r="T558" s="24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7" t="s">
        <v>324</v>
      </c>
      <c r="AU558" s="247" t="s">
        <v>82</v>
      </c>
      <c r="AV558" s="13" t="s">
        <v>80</v>
      </c>
      <c r="AW558" s="13" t="s">
        <v>35</v>
      </c>
      <c r="AX558" s="13" t="s">
        <v>73</v>
      </c>
      <c r="AY558" s="247" t="s">
        <v>120</v>
      </c>
    </row>
    <row r="559" s="14" customFormat="1">
      <c r="A559" s="14"/>
      <c r="B559" s="248"/>
      <c r="C559" s="249"/>
      <c r="D559" s="239" t="s">
        <v>324</v>
      </c>
      <c r="E559" s="250" t="s">
        <v>19</v>
      </c>
      <c r="F559" s="251" t="s">
        <v>840</v>
      </c>
      <c r="G559" s="249"/>
      <c r="H559" s="252">
        <v>63</v>
      </c>
      <c r="I559" s="253"/>
      <c r="J559" s="249"/>
      <c r="K559" s="249"/>
      <c r="L559" s="254"/>
      <c r="M559" s="255"/>
      <c r="N559" s="256"/>
      <c r="O559" s="256"/>
      <c r="P559" s="256"/>
      <c r="Q559" s="256"/>
      <c r="R559" s="256"/>
      <c r="S559" s="256"/>
      <c r="T559" s="257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8" t="s">
        <v>324</v>
      </c>
      <c r="AU559" s="258" t="s">
        <v>82</v>
      </c>
      <c r="AV559" s="14" t="s">
        <v>82</v>
      </c>
      <c r="AW559" s="14" t="s">
        <v>35</v>
      </c>
      <c r="AX559" s="14" t="s">
        <v>80</v>
      </c>
      <c r="AY559" s="258" t="s">
        <v>120</v>
      </c>
    </row>
    <row r="560" s="2" customFormat="1" ht="21.75" customHeight="1">
      <c r="A560" s="39"/>
      <c r="B560" s="40"/>
      <c r="C560" s="205" t="s">
        <v>841</v>
      </c>
      <c r="D560" s="205" t="s">
        <v>122</v>
      </c>
      <c r="E560" s="206" t="s">
        <v>842</v>
      </c>
      <c r="F560" s="207" t="s">
        <v>843</v>
      </c>
      <c r="G560" s="208" t="s">
        <v>177</v>
      </c>
      <c r="H560" s="209">
        <v>174</v>
      </c>
      <c r="I560" s="210"/>
      <c r="J560" s="211">
        <f>ROUND(I560*H560,2)</f>
        <v>0</v>
      </c>
      <c r="K560" s="207" t="s">
        <v>186</v>
      </c>
      <c r="L560" s="45"/>
      <c r="M560" s="212" t="s">
        <v>19</v>
      </c>
      <c r="N560" s="213" t="s">
        <v>44</v>
      </c>
      <c r="O560" s="85"/>
      <c r="P560" s="214">
        <f>O560*H560</f>
        <v>0</v>
      </c>
      <c r="Q560" s="214">
        <v>2.1600000000000001</v>
      </c>
      <c r="R560" s="214">
        <f>Q560*H560</f>
        <v>375.84000000000003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127</v>
      </c>
      <c r="AT560" s="216" t="s">
        <v>122</v>
      </c>
      <c r="AU560" s="216" t="s">
        <v>82</v>
      </c>
      <c r="AY560" s="18" t="s">
        <v>120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80</v>
      </c>
      <c r="BK560" s="217">
        <f>ROUND(I560*H560,2)</f>
        <v>0</v>
      </c>
      <c r="BL560" s="18" t="s">
        <v>127</v>
      </c>
      <c r="BM560" s="216" t="s">
        <v>844</v>
      </c>
    </row>
    <row r="561" s="2" customFormat="1">
      <c r="A561" s="39"/>
      <c r="B561" s="40"/>
      <c r="C561" s="41"/>
      <c r="D561" s="218" t="s">
        <v>129</v>
      </c>
      <c r="E561" s="41"/>
      <c r="F561" s="219" t="s">
        <v>845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129</v>
      </c>
      <c r="AU561" s="18" t="s">
        <v>82</v>
      </c>
    </row>
    <row r="562" s="13" customFormat="1">
      <c r="A562" s="13"/>
      <c r="B562" s="237"/>
      <c r="C562" s="238"/>
      <c r="D562" s="239" t="s">
        <v>324</v>
      </c>
      <c r="E562" s="240" t="s">
        <v>19</v>
      </c>
      <c r="F562" s="241" t="s">
        <v>846</v>
      </c>
      <c r="G562" s="238"/>
      <c r="H562" s="240" t="s">
        <v>19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7" t="s">
        <v>324</v>
      </c>
      <c r="AU562" s="247" t="s">
        <v>82</v>
      </c>
      <c r="AV562" s="13" t="s">
        <v>80</v>
      </c>
      <c r="AW562" s="13" t="s">
        <v>35</v>
      </c>
      <c r="AX562" s="13" t="s">
        <v>73</v>
      </c>
      <c r="AY562" s="247" t="s">
        <v>120</v>
      </c>
    </row>
    <row r="563" s="14" customFormat="1">
      <c r="A563" s="14"/>
      <c r="B563" s="248"/>
      <c r="C563" s="249"/>
      <c r="D563" s="239" t="s">
        <v>324</v>
      </c>
      <c r="E563" s="250" t="s">
        <v>19</v>
      </c>
      <c r="F563" s="251" t="s">
        <v>847</v>
      </c>
      <c r="G563" s="249"/>
      <c r="H563" s="252">
        <v>174</v>
      </c>
      <c r="I563" s="253"/>
      <c r="J563" s="249"/>
      <c r="K563" s="249"/>
      <c r="L563" s="254"/>
      <c r="M563" s="255"/>
      <c r="N563" s="256"/>
      <c r="O563" s="256"/>
      <c r="P563" s="256"/>
      <c r="Q563" s="256"/>
      <c r="R563" s="256"/>
      <c r="S563" s="256"/>
      <c r="T563" s="257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8" t="s">
        <v>324</v>
      </c>
      <c r="AU563" s="258" t="s">
        <v>82</v>
      </c>
      <c r="AV563" s="14" t="s">
        <v>82</v>
      </c>
      <c r="AW563" s="14" t="s">
        <v>35</v>
      </c>
      <c r="AX563" s="14" t="s">
        <v>80</v>
      </c>
      <c r="AY563" s="258" t="s">
        <v>120</v>
      </c>
    </row>
    <row r="564" s="2" customFormat="1" ht="24.15" customHeight="1">
      <c r="A564" s="39"/>
      <c r="B564" s="40"/>
      <c r="C564" s="205" t="s">
        <v>848</v>
      </c>
      <c r="D564" s="205" t="s">
        <v>122</v>
      </c>
      <c r="E564" s="206" t="s">
        <v>849</v>
      </c>
      <c r="F564" s="207" t="s">
        <v>850</v>
      </c>
      <c r="G564" s="208" t="s">
        <v>155</v>
      </c>
      <c r="H564" s="209">
        <v>48.689999999999998</v>
      </c>
      <c r="I564" s="210"/>
      <c r="J564" s="211">
        <f>ROUND(I564*H564,2)</f>
        <v>0</v>
      </c>
      <c r="K564" s="207" t="s">
        <v>186</v>
      </c>
      <c r="L564" s="45"/>
      <c r="M564" s="212" t="s">
        <v>19</v>
      </c>
      <c r="N564" s="213" t="s">
        <v>44</v>
      </c>
      <c r="O564" s="85"/>
      <c r="P564" s="214">
        <f>O564*H564</f>
        <v>0</v>
      </c>
      <c r="Q564" s="214">
        <v>0.40000000000000002</v>
      </c>
      <c r="R564" s="214">
        <f>Q564*H564</f>
        <v>19.475999999999999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127</v>
      </c>
      <c r="AT564" s="216" t="s">
        <v>122</v>
      </c>
      <c r="AU564" s="216" t="s">
        <v>82</v>
      </c>
      <c r="AY564" s="18" t="s">
        <v>120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80</v>
      </c>
      <c r="BK564" s="217">
        <f>ROUND(I564*H564,2)</f>
        <v>0</v>
      </c>
      <c r="BL564" s="18" t="s">
        <v>127</v>
      </c>
      <c r="BM564" s="216" t="s">
        <v>851</v>
      </c>
    </row>
    <row r="565" s="2" customFormat="1">
      <c r="A565" s="39"/>
      <c r="B565" s="40"/>
      <c r="C565" s="41"/>
      <c r="D565" s="218" t="s">
        <v>129</v>
      </c>
      <c r="E565" s="41"/>
      <c r="F565" s="219" t="s">
        <v>852</v>
      </c>
      <c r="G565" s="41"/>
      <c r="H565" s="41"/>
      <c r="I565" s="220"/>
      <c r="J565" s="41"/>
      <c r="K565" s="41"/>
      <c r="L565" s="45"/>
      <c r="M565" s="221"/>
      <c r="N565" s="222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129</v>
      </c>
      <c r="AU565" s="18" t="s">
        <v>82</v>
      </c>
    </row>
    <row r="566" s="13" customFormat="1">
      <c r="A566" s="13"/>
      <c r="B566" s="237"/>
      <c r="C566" s="238"/>
      <c r="D566" s="239" t="s">
        <v>324</v>
      </c>
      <c r="E566" s="240" t="s">
        <v>19</v>
      </c>
      <c r="F566" s="241" t="s">
        <v>853</v>
      </c>
      <c r="G566" s="238"/>
      <c r="H566" s="240" t="s">
        <v>19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7" t="s">
        <v>324</v>
      </c>
      <c r="AU566" s="247" t="s">
        <v>82</v>
      </c>
      <c r="AV566" s="13" t="s">
        <v>80</v>
      </c>
      <c r="AW566" s="13" t="s">
        <v>35</v>
      </c>
      <c r="AX566" s="13" t="s">
        <v>73</v>
      </c>
      <c r="AY566" s="247" t="s">
        <v>120</v>
      </c>
    </row>
    <row r="567" s="14" customFormat="1">
      <c r="A567" s="14"/>
      <c r="B567" s="248"/>
      <c r="C567" s="249"/>
      <c r="D567" s="239" t="s">
        <v>324</v>
      </c>
      <c r="E567" s="250" t="s">
        <v>19</v>
      </c>
      <c r="F567" s="251" t="s">
        <v>854</v>
      </c>
      <c r="G567" s="249"/>
      <c r="H567" s="252">
        <v>16.530000000000001</v>
      </c>
      <c r="I567" s="253"/>
      <c r="J567" s="249"/>
      <c r="K567" s="249"/>
      <c r="L567" s="254"/>
      <c r="M567" s="255"/>
      <c r="N567" s="256"/>
      <c r="O567" s="256"/>
      <c r="P567" s="256"/>
      <c r="Q567" s="256"/>
      <c r="R567" s="256"/>
      <c r="S567" s="256"/>
      <c r="T567" s="257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8" t="s">
        <v>324</v>
      </c>
      <c r="AU567" s="258" t="s">
        <v>82</v>
      </c>
      <c r="AV567" s="14" t="s">
        <v>82</v>
      </c>
      <c r="AW567" s="14" t="s">
        <v>35</v>
      </c>
      <c r="AX567" s="14" t="s">
        <v>73</v>
      </c>
      <c r="AY567" s="258" t="s">
        <v>120</v>
      </c>
    </row>
    <row r="568" s="13" customFormat="1">
      <c r="A568" s="13"/>
      <c r="B568" s="237"/>
      <c r="C568" s="238"/>
      <c r="D568" s="239" t="s">
        <v>324</v>
      </c>
      <c r="E568" s="240" t="s">
        <v>19</v>
      </c>
      <c r="F568" s="241" t="s">
        <v>855</v>
      </c>
      <c r="G568" s="238"/>
      <c r="H568" s="240" t="s">
        <v>19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7" t="s">
        <v>324</v>
      </c>
      <c r="AU568" s="247" t="s">
        <v>82</v>
      </c>
      <c r="AV568" s="13" t="s">
        <v>80</v>
      </c>
      <c r="AW568" s="13" t="s">
        <v>35</v>
      </c>
      <c r="AX568" s="13" t="s">
        <v>73</v>
      </c>
      <c r="AY568" s="247" t="s">
        <v>120</v>
      </c>
    </row>
    <row r="569" s="14" customFormat="1">
      <c r="A569" s="14"/>
      <c r="B569" s="248"/>
      <c r="C569" s="249"/>
      <c r="D569" s="239" t="s">
        <v>324</v>
      </c>
      <c r="E569" s="250" t="s">
        <v>19</v>
      </c>
      <c r="F569" s="251" t="s">
        <v>856</v>
      </c>
      <c r="G569" s="249"/>
      <c r="H569" s="252">
        <v>32.159999999999997</v>
      </c>
      <c r="I569" s="253"/>
      <c r="J569" s="249"/>
      <c r="K569" s="249"/>
      <c r="L569" s="254"/>
      <c r="M569" s="255"/>
      <c r="N569" s="256"/>
      <c r="O569" s="256"/>
      <c r="P569" s="256"/>
      <c r="Q569" s="256"/>
      <c r="R569" s="256"/>
      <c r="S569" s="256"/>
      <c r="T569" s="25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8" t="s">
        <v>324</v>
      </c>
      <c r="AU569" s="258" t="s">
        <v>82</v>
      </c>
      <c r="AV569" s="14" t="s">
        <v>82</v>
      </c>
      <c r="AW569" s="14" t="s">
        <v>35</v>
      </c>
      <c r="AX569" s="14" t="s">
        <v>73</v>
      </c>
      <c r="AY569" s="258" t="s">
        <v>120</v>
      </c>
    </row>
    <row r="570" s="15" customFormat="1">
      <c r="A570" s="15"/>
      <c r="B570" s="259"/>
      <c r="C570" s="260"/>
      <c r="D570" s="239" t="s">
        <v>324</v>
      </c>
      <c r="E570" s="261" t="s">
        <v>19</v>
      </c>
      <c r="F570" s="262" t="s">
        <v>470</v>
      </c>
      <c r="G570" s="260"/>
      <c r="H570" s="263">
        <v>48.689999999999998</v>
      </c>
      <c r="I570" s="264"/>
      <c r="J570" s="260"/>
      <c r="K570" s="260"/>
      <c r="L570" s="265"/>
      <c r="M570" s="266"/>
      <c r="N570" s="267"/>
      <c r="O570" s="267"/>
      <c r="P570" s="267"/>
      <c r="Q570" s="267"/>
      <c r="R570" s="267"/>
      <c r="S570" s="267"/>
      <c r="T570" s="268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9" t="s">
        <v>324</v>
      </c>
      <c r="AU570" s="269" t="s">
        <v>82</v>
      </c>
      <c r="AV570" s="15" t="s">
        <v>127</v>
      </c>
      <c r="AW570" s="15" t="s">
        <v>35</v>
      </c>
      <c r="AX570" s="15" t="s">
        <v>80</v>
      </c>
      <c r="AY570" s="269" t="s">
        <v>120</v>
      </c>
    </row>
    <row r="571" s="2" customFormat="1" ht="24.15" customHeight="1">
      <c r="A571" s="39"/>
      <c r="B571" s="40"/>
      <c r="C571" s="205" t="s">
        <v>857</v>
      </c>
      <c r="D571" s="205" t="s">
        <v>122</v>
      </c>
      <c r="E571" s="206" t="s">
        <v>858</v>
      </c>
      <c r="F571" s="207" t="s">
        <v>859</v>
      </c>
      <c r="G571" s="208" t="s">
        <v>155</v>
      </c>
      <c r="H571" s="209">
        <v>119.37300000000001</v>
      </c>
      <c r="I571" s="210"/>
      <c r="J571" s="211">
        <f>ROUND(I571*H571,2)</f>
        <v>0</v>
      </c>
      <c r="K571" s="207" t="s">
        <v>186</v>
      </c>
      <c r="L571" s="45"/>
      <c r="M571" s="212" t="s">
        <v>19</v>
      </c>
      <c r="N571" s="213" t="s">
        <v>44</v>
      </c>
      <c r="O571" s="85"/>
      <c r="P571" s="214">
        <f>O571*H571</f>
        <v>0</v>
      </c>
      <c r="Q571" s="214">
        <v>0.76800000000000002</v>
      </c>
      <c r="R571" s="214">
        <f>Q571*H571</f>
        <v>91.678464000000005</v>
      </c>
      <c r="S571" s="214">
        <v>0</v>
      </c>
      <c r="T571" s="215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16" t="s">
        <v>127</v>
      </c>
      <c r="AT571" s="216" t="s">
        <v>122</v>
      </c>
      <c r="AU571" s="216" t="s">
        <v>82</v>
      </c>
      <c r="AY571" s="18" t="s">
        <v>120</v>
      </c>
      <c r="BE571" s="217">
        <f>IF(N571="základní",J571,0)</f>
        <v>0</v>
      </c>
      <c r="BF571" s="217">
        <f>IF(N571="snížená",J571,0)</f>
        <v>0</v>
      </c>
      <c r="BG571" s="217">
        <f>IF(N571="zákl. přenesená",J571,0)</f>
        <v>0</v>
      </c>
      <c r="BH571" s="217">
        <f>IF(N571="sníž. přenesená",J571,0)</f>
        <v>0</v>
      </c>
      <c r="BI571" s="217">
        <f>IF(N571="nulová",J571,0)</f>
        <v>0</v>
      </c>
      <c r="BJ571" s="18" t="s">
        <v>80</v>
      </c>
      <c r="BK571" s="217">
        <f>ROUND(I571*H571,2)</f>
        <v>0</v>
      </c>
      <c r="BL571" s="18" t="s">
        <v>127</v>
      </c>
      <c r="BM571" s="216" t="s">
        <v>860</v>
      </c>
    </row>
    <row r="572" s="2" customFormat="1">
      <c r="A572" s="39"/>
      <c r="B572" s="40"/>
      <c r="C572" s="41"/>
      <c r="D572" s="218" t="s">
        <v>129</v>
      </c>
      <c r="E572" s="41"/>
      <c r="F572" s="219" t="s">
        <v>861</v>
      </c>
      <c r="G572" s="41"/>
      <c r="H572" s="41"/>
      <c r="I572" s="220"/>
      <c r="J572" s="41"/>
      <c r="K572" s="41"/>
      <c r="L572" s="45"/>
      <c r="M572" s="221"/>
      <c r="N572" s="222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129</v>
      </c>
      <c r="AU572" s="18" t="s">
        <v>82</v>
      </c>
    </row>
    <row r="573" s="13" customFormat="1">
      <c r="A573" s="13"/>
      <c r="B573" s="237"/>
      <c r="C573" s="238"/>
      <c r="D573" s="239" t="s">
        <v>324</v>
      </c>
      <c r="E573" s="240" t="s">
        <v>19</v>
      </c>
      <c r="F573" s="241" t="s">
        <v>480</v>
      </c>
      <c r="G573" s="238"/>
      <c r="H573" s="240" t="s">
        <v>19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7" t="s">
        <v>324</v>
      </c>
      <c r="AU573" s="247" t="s">
        <v>82</v>
      </c>
      <c r="AV573" s="13" t="s">
        <v>80</v>
      </c>
      <c r="AW573" s="13" t="s">
        <v>35</v>
      </c>
      <c r="AX573" s="13" t="s">
        <v>73</v>
      </c>
      <c r="AY573" s="247" t="s">
        <v>120</v>
      </c>
    </row>
    <row r="574" s="13" customFormat="1">
      <c r="A574" s="13"/>
      <c r="B574" s="237"/>
      <c r="C574" s="238"/>
      <c r="D574" s="239" t="s">
        <v>324</v>
      </c>
      <c r="E574" s="240" t="s">
        <v>19</v>
      </c>
      <c r="F574" s="241" t="s">
        <v>862</v>
      </c>
      <c r="G574" s="238"/>
      <c r="H574" s="240" t="s">
        <v>19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324</v>
      </c>
      <c r="AU574" s="247" t="s">
        <v>82</v>
      </c>
      <c r="AV574" s="13" t="s">
        <v>80</v>
      </c>
      <c r="AW574" s="13" t="s">
        <v>35</v>
      </c>
      <c r="AX574" s="13" t="s">
        <v>73</v>
      </c>
      <c r="AY574" s="247" t="s">
        <v>120</v>
      </c>
    </row>
    <row r="575" s="14" customFormat="1">
      <c r="A575" s="14"/>
      <c r="B575" s="248"/>
      <c r="C575" s="249"/>
      <c r="D575" s="239" t="s">
        <v>324</v>
      </c>
      <c r="E575" s="250" t="s">
        <v>19</v>
      </c>
      <c r="F575" s="251" t="s">
        <v>863</v>
      </c>
      <c r="G575" s="249"/>
      <c r="H575" s="252">
        <v>34.68</v>
      </c>
      <c r="I575" s="253"/>
      <c r="J575" s="249"/>
      <c r="K575" s="249"/>
      <c r="L575" s="254"/>
      <c r="M575" s="255"/>
      <c r="N575" s="256"/>
      <c r="O575" s="256"/>
      <c r="P575" s="256"/>
      <c r="Q575" s="256"/>
      <c r="R575" s="256"/>
      <c r="S575" s="256"/>
      <c r="T575" s="257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8" t="s">
        <v>324</v>
      </c>
      <c r="AU575" s="258" t="s">
        <v>82</v>
      </c>
      <c r="AV575" s="14" t="s">
        <v>82</v>
      </c>
      <c r="AW575" s="14" t="s">
        <v>35</v>
      </c>
      <c r="AX575" s="14" t="s">
        <v>73</v>
      </c>
      <c r="AY575" s="258" t="s">
        <v>120</v>
      </c>
    </row>
    <row r="576" s="13" customFormat="1">
      <c r="A576" s="13"/>
      <c r="B576" s="237"/>
      <c r="C576" s="238"/>
      <c r="D576" s="239" t="s">
        <v>324</v>
      </c>
      <c r="E576" s="240" t="s">
        <v>19</v>
      </c>
      <c r="F576" s="241" t="s">
        <v>864</v>
      </c>
      <c r="G576" s="238"/>
      <c r="H576" s="240" t="s">
        <v>19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7" t="s">
        <v>324</v>
      </c>
      <c r="AU576" s="247" t="s">
        <v>82</v>
      </c>
      <c r="AV576" s="13" t="s">
        <v>80</v>
      </c>
      <c r="AW576" s="13" t="s">
        <v>35</v>
      </c>
      <c r="AX576" s="13" t="s">
        <v>73</v>
      </c>
      <c r="AY576" s="247" t="s">
        <v>120</v>
      </c>
    </row>
    <row r="577" s="14" customFormat="1">
      <c r="A577" s="14"/>
      <c r="B577" s="248"/>
      <c r="C577" s="249"/>
      <c r="D577" s="239" t="s">
        <v>324</v>
      </c>
      <c r="E577" s="250" t="s">
        <v>19</v>
      </c>
      <c r="F577" s="251" t="s">
        <v>865</v>
      </c>
      <c r="G577" s="249"/>
      <c r="H577" s="252">
        <v>84.692999999999998</v>
      </c>
      <c r="I577" s="253"/>
      <c r="J577" s="249"/>
      <c r="K577" s="249"/>
      <c r="L577" s="254"/>
      <c r="M577" s="255"/>
      <c r="N577" s="256"/>
      <c r="O577" s="256"/>
      <c r="P577" s="256"/>
      <c r="Q577" s="256"/>
      <c r="R577" s="256"/>
      <c r="S577" s="256"/>
      <c r="T577" s="257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8" t="s">
        <v>324</v>
      </c>
      <c r="AU577" s="258" t="s">
        <v>82</v>
      </c>
      <c r="AV577" s="14" t="s">
        <v>82</v>
      </c>
      <c r="AW577" s="14" t="s">
        <v>35</v>
      </c>
      <c r="AX577" s="14" t="s">
        <v>73</v>
      </c>
      <c r="AY577" s="258" t="s">
        <v>120</v>
      </c>
    </row>
    <row r="578" s="15" customFormat="1">
      <c r="A578" s="15"/>
      <c r="B578" s="259"/>
      <c r="C578" s="260"/>
      <c r="D578" s="239" t="s">
        <v>324</v>
      </c>
      <c r="E578" s="261" t="s">
        <v>19</v>
      </c>
      <c r="F578" s="262" t="s">
        <v>470</v>
      </c>
      <c r="G578" s="260"/>
      <c r="H578" s="263">
        <v>119.37300000000001</v>
      </c>
      <c r="I578" s="264"/>
      <c r="J578" s="260"/>
      <c r="K578" s="260"/>
      <c r="L578" s="265"/>
      <c r="M578" s="266"/>
      <c r="N578" s="267"/>
      <c r="O578" s="267"/>
      <c r="P578" s="267"/>
      <c r="Q578" s="267"/>
      <c r="R578" s="267"/>
      <c r="S578" s="267"/>
      <c r="T578" s="268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69" t="s">
        <v>324</v>
      </c>
      <c r="AU578" s="269" t="s">
        <v>82</v>
      </c>
      <c r="AV578" s="15" t="s">
        <v>127</v>
      </c>
      <c r="AW578" s="15" t="s">
        <v>35</v>
      </c>
      <c r="AX578" s="15" t="s">
        <v>80</v>
      </c>
      <c r="AY578" s="269" t="s">
        <v>120</v>
      </c>
    </row>
    <row r="579" s="2" customFormat="1" ht="33" customHeight="1">
      <c r="A579" s="39"/>
      <c r="B579" s="40"/>
      <c r="C579" s="205" t="s">
        <v>866</v>
      </c>
      <c r="D579" s="205" t="s">
        <v>122</v>
      </c>
      <c r="E579" s="206" t="s">
        <v>867</v>
      </c>
      <c r="F579" s="207" t="s">
        <v>868</v>
      </c>
      <c r="G579" s="208" t="s">
        <v>155</v>
      </c>
      <c r="H579" s="209">
        <v>82.215999999999994</v>
      </c>
      <c r="I579" s="210"/>
      <c r="J579" s="211">
        <f>ROUND(I579*H579,2)</f>
        <v>0</v>
      </c>
      <c r="K579" s="207" t="s">
        <v>186</v>
      </c>
      <c r="L579" s="45"/>
      <c r="M579" s="212" t="s">
        <v>19</v>
      </c>
      <c r="N579" s="213" t="s">
        <v>44</v>
      </c>
      <c r="O579" s="85"/>
      <c r="P579" s="214">
        <f>O579*H579</f>
        <v>0</v>
      </c>
      <c r="Q579" s="214">
        <v>0.81491999999999998</v>
      </c>
      <c r="R579" s="214">
        <f>Q579*H579</f>
        <v>66.999462719999997</v>
      </c>
      <c r="S579" s="214">
        <v>0</v>
      </c>
      <c r="T579" s="215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16" t="s">
        <v>127</v>
      </c>
      <c r="AT579" s="216" t="s">
        <v>122</v>
      </c>
      <c r="AU579" s="216" t="s">
        <v>82</v>
      </c>
      <c r="AY579" s="18" t="s">
        <v>120</v>
      </c>
      <c r="BE579" s="217">
        <f>IF(N579="základní",J579,0)</f>
        <v>0</v>
      </c>
      <c r="BF579" s="217">
        <f>IF(N579="snížená",J579,0)</f>
        <v>0</v>
      </c>
      <c r="BG579" s="217">
        <f>IF(N579="zákl. přenesená",J579,0)</f>
        <v>0</v>
      </c>
      <c r="BH579" s="217">
        <f>IF(N579="sníž. přenesená",J579,0)</f>
        <v>0</v>
      </c>
      <c r="BI579" s="217">
        <f>IF(N579="nulová",J579,0)</f>
        <v>0</v>
      </c>
      <c r="BJ579" s="18" t="s">
        <v>80</v>
      </c>
      <c r="BK579" s="217">
        <f>ROUND(I579*H579,2)</f>
        <v>0</v>
      </c>
      <c r="BL579" s="18" t="s">
        <v>127</v>
      </c>
      <c r="BM579" s="216" t="s">
        <v>869</v>
      </c>
    </row>
    <row r="580" s="2" customFormat="1">
      <c r="A580" s="39"/>
      <c r="B580" s="40"/>
      <c r="C580" s="41"/>
      <c r="D580" s="218" t="s">
        <v>129</v>
      </c>
      <c r="E580" s="41"/>
      <c r="F580" s="219" t="s">
        <v>870</v>
      </c>
      <c r="G580" s="41"/>
      <c r="H580" s="41"/>
      <c r="I580" s="220"/>
      <c r="J580" s="41"/>
      <c r="K580" s="41"/>
      <c r="L580" s="45"/>
      <c r="M580" s="221"/>
      <c r="N580" s="222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129</v>
      </c>
      <c r="AU580" s="18" t="s">
        <v>82</v>
      </c>
    </row>
    <row r="581" s="13" customFormat="1">
      <c r="A581" s="13"/>
      <c r="B581" s="237"/>
      <c r="C581" s="238"/>
      <c r="D581" s="239" t="s">
        <v>324</v>
      </c>
      <c r="E581" s="240" t="s">
        <v>19</v>
      </c>
      <c r="F581" s="241" t="s">
        <v>480</v>
      </c>
      <c r="G581" s="238"/>
      <c r="H581" s="240" t="s">
        <v>19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7" t="s">
        <v>324</v>
      </c>
      <c r="AU581" s="247" t="s">
        <v>82</v>
      </c>
      <c r="AV581" s="13" t="s">
        <v>80</v>
      </c>
      <c r="AW581" s="13" t="s">
        <v>35</v>
      </c>
      <c r="AX581" s="13" t="s">
        <v>73</v>
      </c>
      <c r="AY581" s="247" t="s">
        <v>120</v>
      </c>
    </row>
    <row r="582" s="13" customFormat="1">
      <c r="A582" s="13"/>
      <c r="B582" s="237"/>
      <c r="C582" s="238"/>
      <c r="D582" s="239" t="s">
        <v>324</v>
      </c>
      <c r="E582" s="240" t="s">
        <v>19</v>
      </c>
      <c r="F582" s="241" t="s">
        <v>783</v>
      </c>
      <c r="G582" s="238"/>
      <c r="H582" s="240" t="s">
        <v>19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7" t="s">
        <v>324</v>
      </c>
      <c r="AU582" s="247" t="s">
        <v>82</v>
      </c>
      <c r="AV582" s="13" t="s">
        <v>80</v>
      </c>
      <c r="AW582" s="13" t="s">
        <v>35</v>
      </c>
      <c r="AX582" s="13" t="s">
        <v>73</v>
      </c>
      <c r="AY582" s="247" t="s">
        <v>120</v>
      </c>
    </row>
    <row r="583" s="14" customFormat="1">
      <c r="A583" s="14"/>
      <c r="B583" s="248"/>
      <c r="C583" s="249"/>
      <c r="D583" s="239" t="s">
        <v>324</v>
      </c>
      <c r="E583" s="250" t="s">
        <v>19</v>
      </c>
      <c r="F583" s="251" t="s">
        <v>784</v>
      </c>
      <c r="G583" s="249"/>
      <c r="H583" s="252">
        <v>8.6699999999999999</v>
      </c>
      <c r="I583" s="253"/>
      <c r="J583" s="249"/>
      <c r="K583" s="249"/>
      <c r="L583" s="254"/>
      <c r="M583" s="255"/>
      <c r="N583" s="256"/>
      <c r="O583" s="256"/>
      <c r="P583" s="256"/>
      <c r="Q583" s="256"/>
      <c r="R583" s="256"/>
      <c r="S583" s="256"/>
      <c r="T583" s="257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8" t="s">
        <v>324</v>
      </c>
      <c r="AU583" s="258" t="s">
        <v>82</v>
      </c>
      <c r="AV583" s="14" t="s">
        <v>82</v>
      </c>
      <c r="AW583" s="14" t="s">
        <v>35</v>
      </c>
      <c r="AX583" s="14" t="s">
        <v>73</v>
      </c>
      <c r="AY583" s="258" t="s">
        <v>120</v>
      </c>
    </row>
    <row r="584" s="13" customFormat="1">
      <c r="A584" s="13"/>
      <c r="B584" s="237"/>
      <c r="C584" s="238"/>
      <c r="D584" s="239" t="s">
        <v>324</v>
      </c>
      <c r="E584" s="240" t="s">
        <v>19</v>
      </c>
      <c r="F584" s="241" t="s">
        <v>785</v>
      </c>
      <c r="G584" s="238"/>
      <c r="H584" s="240" t="s">
        <v>19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7" t="s">
        <v>324</v>
      </c>
      <c r="AU584" s="247" t="s">
        <v>82</v>
      </c>
      <c r="AV584" s="13" t="s">
        <v>80</v>
      </c>
      <c r="AW584" s="13" t="s">
        <v>35</v>
      </c>
      <c r="AX584" s="13" t="s">
        <v>73</v>
      </c>
      <c r="AY584" s="247" t="s">
        <v>120</v>
      </c>
    </row>
    <row r="585" s="14" customFormat="1">
      <c r="A585" s="14"/>
      <c r="B585" s="248"/>
      <c r="C585" s="249"/>
      <c r="D585" s="239" t="s">
        <v>324</v>
      </c>
      <c r="E585" s="250" t="s">
        <v>19</v>
      </c>
      <c r="F585" s="251" t="s">
        <v>786</v>
      </c>
      <c r="G585" s="249"/>
      <c r="H585" s="252">
        <v>42.728000000000002</v>
      </c>
      <c r="I585" s="253"/>
      <c r="J585" s="249"/>
      <c r="K585" s="249"/>
      <c r="L585" s="254"/>
      <c r="M585" s="255"/>
      <c r="N585" s="256"/>
      <c r="O585" s="256"/>
      <c r="P585" s="256"/>
      <c r="Q585" s="256"/>
      <c r="R585" s="256"/>
      <c r="S585" s="256"/>
      <c r="T585" s="25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8" t="s">
        <v>324</v>
      </c>
      <c r="AU585" s="258" t="s">
        <v>82</v>
      </c>
      <c r="AV585" s="14" t="s">
        <v>82</v>
      </c>
      <c r="AW585" s="14" t="s">
        <v>35</v>
      </c>
      <c r="AX585" s="14" t="s">
        <v>73</v>
      </c>
      <c r="AY585" s="258" t="s">
        <v>120</v>
      </c>
    </row>
    <row r="586" s="13" customFormat="1">
      <c r="A586" s="13"/>
      <c r="B586" s="237"/>
      <c r="C586" s="238"/>
      <c r="D586" s="239" t="s">
        <v>324</v>
      </c>
      <c r="E586" s="240" t="s">
        <v>19</v>
      </c>
      <c r="F586" s="241" t="s">
        <v>787</v>
      </c>
      <c r="G586" s="238"/>
      <c r="H586" s="240" t="s">
        <v>19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7" t="s">
        <v>324</v>
      </c>
      <c r="AU586" s="247" t="s">
        <v>82</v>
      </c>
      <c r="AV586" s="13" t="s">
        <v>80</v>
      </c>
      <c r="AW586" s="13" t="s">
        <v>35</v>
      </c>
      <c r="AX586" s="13" t="s">
        <v>73</v>
      </c>
      <c r="AY586" s="247" t="s">
        <v>120</v>
      </c>
    </row>
    <row r="587" s="14" customFormat="1">
      <c r="A587" s="14"/>
      <c r="B587" s="248"/>
      <c r="C587" s="249"/>
      <c r="D587" s="239" t="s">
        <v>324</v>
      </c>
      <c r="E587" s="250" t="s">
        <v>19</v>
      </c>
      <c r="F587" s="251" t="s">
        <v>788</v>
      </c>
      <c r="G587" s="249"/>
      <c r="H587" s="252">
        <v>9.2200000000000006</v>
      </c>
      <c r="I587" s="253"/>
      <c r="J587" s="249"/>
      <c r="K587" s="249"/>
      <c r="L587" s="254"/>
      <c r="M587" s="255"/>
      <c r="N587" s="256"/>
      <c r="O587" s="256"/>
      <c r="P587" s="256"/>
      <c r="Q587" s="256"/>
      <c r="R587" s="256"/>
      <c r="S587" s="256"/>
      <c r="T587" s="25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8" t="s">
        <v>324</v>
      </c>
      <c r="AU587" s="258" t="s">
        <v>82</v>
      </c>
      <c r="AV587" s="14" t="s">
        <v>82</v>
      </c>
      <c r="AW587" s="14" t="s">
        <v>35</v>
      </c>
      <c r="AX587" s="14" t="s">
        <v>73</v>
      </c>
      <c r="AY587" s="258" t="s">
        <v>120</v>
      </c>
    </row>
    <row r="588" s="13" customFormat="1">
      <c r="A588" s="13"/>
      <c r="B588" s="237"/>
      <c r="C588" s="238"/>
      <c r="D588" s="239" t="s">
        <v>324</v>
      </c>
      <c r="E588" s="240" t="s">
        <v>19</v>
      </c>
      <c r="F588" s="241" t="s">
        <v>789</v>
      </c>
      <c r="G588" s="238"/>
      <c r="H588" s="240" t="s">
        <v>19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7" t="s">
        <v>324</v>
      </c>
      <c r="AU588" s="247" t="s">
        <v>82</v>
      </c>
      <c r="AV588" s="13" t="s">
        <v>80</v>
      </c>
      <c r="AW588" s="13" t="s">
        <v>35</v>
      </c>
      <c r="AX588" s="13" t="s">
        <v>73</v>
      </c>
      <c r="AY588" s="247" t="s">
        <v>120</v>
      </c>
    </row>
    <row r="589" s="14" customFormat="1">
      <c r="A589" s="14"/>
      <c r="B589" s="248"/>
      <c r="C589" s="249"/>
      <c r="D589" s="239" t="s">
        <v>324</v>
      </c>
      <c r="E589" s="250" t="s">
        <v>19</v>
      </c>
      <c r="F589" s="251" t="s">
        <v>790</v>
      </c>
      <c r="G589" s="249"/>
      <c r="H589" s="252">
        <v>21.597999999999999</v>
      </c>
      <c r="I589" s="253"/>
      <c r="J589" s="249"/>
      <c r="K589" s="249"/>
      <c r="L589" s="254"/>
      <c r="M589" s="255"/>
      <c r="N589" s="256"/>
      <c r="O589" s="256"/>
      <c r="P589" s="256"/>
      <c r="Q589" s="256"/>
      <c r="R589" s="256"/>
      <c r="S589" s="256"/>
      <c r="T589" s="257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8" t="s">
        <v>324</v>
      </c>
      <c r="AU589" s="258" t="s">
        <v>82</v>
      </c>
      <c r="AV589" s="14" t="s">
        <v>82</v>
      </c>
      <c r="AW589" s="14" t="s">
        <v>35</v>
      </c>
      <c r="AX589" s="14" t="s">
        <v>73</v>
      </c>
      <c r="AY589" s="258" t="s">
        <v>120</v>
      </c>
    </row>
    <row r="590" s="15" customFormat="1">
      <c r="A590" s="15"/>
      <c r="B590" s="259"/>
      <c r="C590" s="260"/>
      <c r="D590" s="239" t="s">
        <v>324</v>
      </c>
      <c r="E590" s="261" t="s">
        <v>19</v>
      </c>
      <c r="F590" s="262" t="s">
        <v>470</v>
      </c>
      <c r="G590" s="260"/>
      <c r="H590" s="263">
        <v>82.215999999999994</v>
      </c>
      <c r="I590" s="264"/>
      <c r="J590" s="260"/>
      <c r="K590" s="260"/>
      <c r="L590" s="265"/>
      <c r="M590" s="266"/>
      <c r="N590" s="267"/>
      <c r="O590" s="267"/>
      <c r="P590" s="267"/>
      <c r="Q590" s="267"/>
      <c r="R590" s="267"/>
      <c r="S590" s="267"/>
      <c r="T590" s="268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69" t="s">
        <v>324</v>
      </c>
      <c r="AU590" s="269" t="s">
        <v>82</v>
      </c>
      <c r="AV590" s="15" t="s">
        <v>127</v>
      </c>
      <c r="AW590" s="15" t="s">
        <v>35</v>
      </c>
      <c r="AX590" s="15" t="s">
        <v>80</v>
      </c>
      <c r="AY590" s="269" t="s">
        <v>120</v>
      </c>
    </row>
    <row r="591" s="2" customFormat="1" ht="24.15" customHeight="1">
      <c r="A591" s="39"/>
      <c r="B591" s="40"/>
      <c r="C591" s="205" t="s">
        <v>871</v>
      </c>
      <c r="D591" s="205" t="s">
        <v>122</v>
      </c>
      <c r="E591" s="206" t="s">
        <v>872</v>
      </c>
      <c r="F591" s="207" t="s">
        <v>873</v>
      </c>
      <c r="G591" s="208" t="s">
        <v>155</v>
      </c>
      <c r="H591" s="209">
        <v>14.4</v>
      </c>
      <c r="I591" s="210"/>
      <c r="J591" s="211">
        <f>ROUND(I591*H591,2)</f>
        <v>0</v>
      </c>
      <c r="K591" s="207" t="s">
        <v>186</v>
      </c>
      <c r="L591" s="45"/>
      <c r="M591" s="212" t="s">
        <v>19</v>
      </c>
      <c r="N591" s="213" t="s">
        <v>44</v>
      </c>
      <c r="O591" s="85"/>
      <c r="P591" s="214">
        <f>O591*H591</f>
        <v>0</v>
      </c>
      <c r="Q591" s="214">
        <v>0.74326999999999999</v>
      </c>
      <c r="R591" s="214">
        <f>Q591*H591</f>
        <v>10.703087999999999</v>
      </c>
      <c r="S591" s="214">
        <v>0</v>
      </c>
      <c r="T591" s="215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16" t="s">
        <v>127</v>
      </c>
      <c r="AT591" s="216" t="s">
        <v>122</v>
      </c>
      <c r="AU591" s="216" t="s">
        <v>82</v>
      </c>
      <c r="AY591" s="18" t="s">
        <v>120</v>
      </c>
      <c r="BE591" s="217">
        <f>IF(N591="základní",J591,0)</f>
        <v>0</v>
      </c>
      <c r="BF591" s="217">
        <f>IF(N591="snížená",J591,0)</f>
        <v>0</v>
      </c>
      <c r="BG591" s="217">
        <f>IF(N591="zákl. přenesená",J591,0)</f>
        <v>0</v>
      </c>
      <c r="BH591" s="217">
        <f>IF(N591="sníž. přenesená",J591,0)</f>
        <v>0</v>
      </c>
      <c r="BI591" s="217">
        <f>IF(N591="nulová",J591,0)</f>
        <v>0</v>
      </c>
      <c r="BJ591" s="18" t="s">
        <v>80</v>
      </c>
      <c r="BK591" s="217">
        <f>ROUND(I591*H591,2)</f>
        <v>0</v>
      </c>
      <c r="BL591" s="18" t="s">
        <v>127</v>
      </c>
      <c r="BM591" s="216" t="s">
        <v>874</v>
      </c>
    </row>
    <row r="592" s="2" customFormat="1">
      <c r="A592" s="39"/>
      <c r="B592" s="40"/>
      <c r="C592" s="41"/>
      <c r="D592" s="218" t="s">
        <v>129</v>
      </c>
      <c r="E592" s="41"/>
      <c r="F592" s="219" t="s">
        <v>875</v>
      </c>
      <c r="G592" s="41"/>
      <c r="H592" s="41"/>
      <c r="I592" s="220"/>
      <c r="J592" s="41"/>
      <c r="K592" s="41"/>
      <c r="L592" s="45"/>
      <c r="M592" s="221"/>
      <c r="N592" s="222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129</v>
      </c>
      <c r="AU592" s="18" t="s">
        <v>82</v>
      </c>
    </row>
    <row r="593" s="13" customFormat="1">
      <c r="A593" s="13"/>
      <c r="B593" s="237"/>
      <c r="C593" s="238"/>
      <c r="D593" s="239" t="s">
        <v>324</v>
      </c>
      <c r="E593" s="240" t="s">
        <v>19</v>
      </c>
      <c r="F593" s="241" t="s">
        <v>796</v>
      </c>
      <c r="G593" s="238"/>
      <c r="H593" s="240" t="s">
        <v>19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7" t="s">
        <v>324</v>
      </c>
      <c r="AU593" s="247" t="s">
        <v>82</v>
      </c>
      <c r="AV593" s="13" t="s">
        <v>80</v>
      </c>
      <c r="AW593" s="13" t="s">
        <v>35</v>
      </c>
      <c r="AX593" s="13" t="s">
        <v>73</v>
      </c>
      <c r="AY593" s="247" t="s">
        <v>120</v>
      </c>
    </row>
    <row r="594" s="14" customFormat="1">
      <c r="A594" s="14"/>
      <c r="B594" s="248"/>
      <c r="C594" s="249"/>
      <c r="D594" s="239" t="s">
        <v>324</v>
      </c>
      <c r="E594" s="250" t="s">
        <v>19</v>
      </c>
      <c r="F594" s="251" t="s">
        <v>797</v>
      </c>
      <c r="G594" s="249"/>
      <c r="H594" s="252">
        <v>14.4</v>
      </c>
      <c r="I594" s="253"/>
      <c r="J594" s="249"/>
      <c r="K594" s="249"/>
      <c r="L594" s="254"/>
      <c r="M594" s="255"/>
      <c r="N594" s="256"/>
      <c r="O594" s="256"/>
      <c r="P594" s="256"/>
      <c r="Q594" s="256"/>
      <c r="R594" s="256"/>
      <c r="S594" s="256"/>
      <c r="T594" s="257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8" t="s">
        <v>324</v>
      </c>
      <c r="AU594" s="258" t="s">
        <v>82</v>
      </c>
      <c r="AV594" s="14" t="s">
        <v>82</v>
      </c>
      <c r="AW594" s="14" t="s">
        <v>35</v>
      </c>
      <c r="AX594" s="14" t="s">
        <v>80</v>
      </c>
      <c r="AY594" s="258" t="s">
        <v>120</v>
      </c>
    </row>
    <row r="595" s="12" customFormat="1" ht="22.8" customHeight="1">
      <c r="A595" s="12"/>
      <c r="B595" s="189"/>
      <c r="C595" s="190"/>
      <c r="D595" s="191" t="s">
        <v>72</v>
      </c>
      <c r="E595" s="203" t="s">
        <v>195</v>
      </c>
      <c r="F595" s="203" t="s">
        <v>876</v>
      </c>
      <c r="G595" s="190"/>
      <c r="H595" s="190"/>
      <c r="I595" s="193"/>
      <c r="J595" s="204">
        <f>BK595</f>
        <v>0</v>
      </c>
      <c r="K595" s="190"/>
      <c r="L595" s="195"/>
      <c r="M595" s="196"/>
      <c r="N595" s="197"/>
      <c r="O595" s="197"/>
      <c r="P595" s="198">
        <f>SUM(P596:P612)</f>
        <v>0</v>
      </c>
      <c r="Q595" s="197"/>
      <c r="R595" s="198">
        <f>SUM(R596:R612)</f>
        <v>53.512</v>
      </c>
      <c r="S595" s="197"/>
      <c r="T595" s="199">
        <f>SUM(T596:T612)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00" t="s">
        <v>80</v>
      </c>
      <c r="AT595" s="201" t="s">
        <v>72</v>
      </c>
      <c r="AU595" s="201" t="s">
        <v>80</v>
      </c>
      <c r="AY595" s="200" t="s">
        <v>120</v>
      </c>
      <c r="BK595" s="202">
        <f>SUM(BK596:BK612)</f>
        <v>0</v>
      </c>
    </row>
    <row r="596" s="2" customFormat="1" ht="16.5" customHeight="1">
      <c r="A596" s="39"/>
      <c r="B596" s="40"/>
      <c r="C596" s="205" t="s">
        <v>877</v>
      </c>
      <c r="D596" s="205" t="s">
        <v>122</v>
      </c>
      <c r="E596" s="206" t="s">
        <v>878</v>
      </c>
      <c r="F596" s="207" t="s">
        <v>879</v>
      </c>
      <c r="G596" s="208" t="s">
        <v>155</v>
      </c>
      <c r="H596" s="209">
        <v>80</v>
      </c>
      <c r="I596" s="210"/>
      <c r="J596" s="211">
        <f>ROUND(I596*H596,2)</f>
        <v>0</v>
      </c>
      <c r="K596" s="207" t="s">
        <v>186</v>
      </c>
      <c r="L596" s="45"/>
      <c r="M596" s="212" t="s">
        <v>19</v>
      </c>
      <c r="N596" s="213" t="s">
        <v>44</v>
      </c>
      <c r="O596" s="85"/>
      <c r="P596" s="214">
        <f>O596*H596</f>
        <v>0</v>
      </c>
      <c r="Q596" s="214">
        <v>0</v>
      </c>
      <c r="R596" s="214">
        <f>Q596*H596</f>
        <v>0</v>
      </c>
      <c r="S596" s="214">
        <v>0</v>
      </c>
      <c r="T596" s="21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6" t="s">
        <v>127</v>
      </c>
      <c r="AT596" s="216" t="s">
        <v>122</v>
      </c>
      <c r="AU596" s="216" t="s">
        <v>82</v>
      </c>
      <c r="AY596" s="18" t="s">
        <v>120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80</v>
      </c>
      <c r="BK596" s="217">
        <f>ROUND(I596*H596,2)</f>
        <v>0</v>
      </c>
      <c r="BL596" s="18" t="s">
        <v>127</v>
      </c>
      <c r="BM596" s="216" t="s">
        <v>880</v>
      </c>
    </row>
    <row r="597" s="2" customFormat="1">
      <c r="A597" s="39"/>
      <c r="B597" s="40"/>
      <c r="C597" s="41"/>
      <c r="D597" s="218" t="s">
        <v>129</v>
      </c>
      <c r="E597" s="41"/>
      <c r="F597" s="219" t="s">
        <v>881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129</v>
      </c>
      <c r="AU597" s="18" t="s">
        <v>82</v>
      </c>
    </row>
    <row r="598" s="13" customFormat="1">
      <c r="A598" s="13"/>
      <c r="B598" s="237"/>
      <c r="C598" s="238"/>
      <c r="D598" s="239" t="s">
        <v>324</v>
      </c>
      <c r="E598" s="240" t="s">
        <v>19</v>
      </c>
      <c r="F598" s="241" t="s">
        <v>882</v>
      </c>
      <c r="G598" s="238"/>
      <c r="H598" s="240" t="s">
        <v>19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7" t="s">
        <v>324</v>
      </c>
      <c r="AU598" s="247" t="s">
        <v>82</v>
      </c>
      <c r="AV598" s="13" t="s">
        <v>80</v>
      </c>
      <c r="AW598" s="13" t="s">
        <v>35</v>
      </c>
      <c r="AX598" s="13" t="s">
        <v>73</v>
      </c>
      <c r="AY598" s="247" t="s">
        <v>120</v>
      </c>
    </row>
    <row r="599" s="13" customFormat="1">
      <c r="A599" s="13"/>
      <c r="B599" s="237"/>
      <c r="C599" s="238"/>
      <c r="D599" s="239" t="s">
        <v>324</v>
      </c>
      <c r="E599" s="240" t="s">
        <v>19</v>
      </c>
      <c r="F599" s="241" t="s">
        <v>883</v>
      </c>
      <c r="G599" s="238"/>
      <c r="H599" s="240" t="s">
        <v>19</v>
      </c>
      <c r="I599" s="242"/>
      <c r="J599" s="238"/>
      <c r="K599" s="238"/>
      <c r="L599" s="243"/>
      <c r="M599" s="244"/>
      <c r="N599" s="245"/>
      <c r="O599" s="245"/>
      <c r="P599" s="245"/>
      <c r="Q599" s="245"/>
      <c r="R599" s="245"/>
      <c r="S599" s="245"/>
      <c r="T599" s="24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7" t="s">
        <v>324</v>
      </c>
      <c r="AU599" s="247" t="s">
        <v>82</v>
      </c>
      <c r="AV599" s="13" t="s">
        <v>80</v>
      </c>
      <c r="AW599" s="13" t="s">
        <v>35</v>
      </c>
      <c r="AX599" s="13" t="s">
        <v>73</v>
      </c>
      <c r="AY599" s="247" t="s">
        <v>120</v>
      </c>
    </row>
    <row r="600" s="13" customFormat="1">
      <c r="A600" s="13"/>
      <c r="B600" s="237"/>
      <c r="C600" s="238"/>
      <c r="D600" s="239" t="s">
        <v>324</v>
      </c>
      <c r="E600" s="240" t="s">
        <v>19</v>
      </c>
      <c r="F600" s="241" t="s">
        <v>884</v>
      </c>
      <c r="G600" s="238"/>
      <c r="H600" s="240" t="s">
        <v>19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7" t="s">
        <v>324</v>
      </c>
      <c r="AU600" s="247" t="s">
        <v>82</v>
      </c>
      <c r="AV600" s="13" t="s">
        <v>80</v>
      </c>
      <c r="AW600" s="13" t="s">
        <v>35</v>
      </c>
      <c r="AX600" s="13" t="s">
        <v>73</v>
      </c>
      <c r="AY600" s="247" t="s">
        <v>120</v>
      </c>
    </row>
    <row r="601" s="13" customFormat="1">
      <c r="A601" s="13"/>
      <c r="B601" s="237"/>
      <c r="C601" s="238"/>
      <c r="D601" s="239" t="s">
        <v>324</v>
      </c>
      <c r="E601" s="240" t="s">
        <v>19</v>
      </c>
      <c r="F601" s="241" t="s">
        <v>885</v>
      </c>
      <c r="G601" s="238"/>
      <c r="H601" s="240" t="s">
        <v>19</v>
      </c>
      <c r="I601" s="242"/>
      <c r="J601" s="238"/>
      <c r="K601" s="238"/>
      <c r="L601" s="243"/>
      <c r="M601" s="244"/>
      <c r="N601" s="245"/>
      <c r="O601" s="245"/>
      <c r="P601" s="245"/>
      <c r="Q601" s="245"/>
      <c r="R601" s="245"/>
      <c r="S601" s="245"/>
      <c r="T601" s="24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7" t="s">
        <v>324</v>
      </c>
      <c r="AU601" s="247" t="s">
        <v>82</v>
      </c>
      <c r="AV601" s="13" t="s">
        <v>80</v>
      </c>
      <c r="AW601" s="13" t="s">
        <v>35</v>
      </c>
      <c r="AX601" s="13" t="s">
        <v>73</v>
      </c>
      <c r="AY601" s="247" t="s">
        <v>120</v>
      </c>
    </row>
    <row r="602" s="14" customFormat="1">
      <c r="A602" s="14"/>
      <c r="B602" s="248"/>
      <c r="C602" s="249"/>
      <c r="D602" s="239" t="s">
        <v>324</v>
      </c>
      <c r="E602" s="250" t="s">
        <v>19</v>
      </c>
      <c r="F602" s="251" t="s">
        <v>886</v>
      </c>
      <c r="G602" s="249"/>
      <c r="H602" s="252">
        <v>80</v>
      </c>
      <c r="I602" s="253"/>
      <c r="J602" s="249"/>
      <c r="K602" s="249"/>
      <c r="L602" s="254"/>
      <c r="M602" s="255"/>
      <c r="N602" s="256"/>
      <c r="O602" s="256"/>
      <c r="P602" s="256"/>
      <c r="Q602" s="256"/>
      <c r="R602" s="256"/>
      <c r="S602" s="256"/>
      <c r="T602" s="257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8" t="s">
        <v>324</v>
      </c>
      <c r="AU602" s="258" t="s">
        <v>82</v>
      </c>
      <c r="AV602" s="14" t="s">
        <v>82</v>
      </c>
      <c r="AW602" s="14" t="s">
        <v>35</v>
      </c>
      <c r="AX602" s="14" t="s">
        <v>80</v>
      </c>
      <c r="AY602" s="258" t="s">
        <v>120</v>
      </c>
    </row>
    <row r="603" s="2" customFormat="1" ht="24.15" customHeight="1">
      <c r="A603" s="39"/>
      <c r="B603" s="40"/>
      <c r="C603" s="205" t="s">
        <v>887</v>
      </c>
      <c r="D603" s="205" t="s">
        <v>122</v>
      </c>
      <c r="E603" s="206" t="s">
        <v>888</v>
      </c>
      <c r="F603" s="207" t="s">
        <v>889</v>
      </c>
      <c r="G603" s="208" t="s">
        <v>155</v>
      </c>
      <c r="H603" s="209">
        <v>48</v>
      </c>
      <c r="I603" s="210"/>
      <c r="J603" s="211">
        <f>ROUND(I603*H603,2)</f>
        <v>0</v>
      </c>
      <c r="K603" s="207" t="s">
        <v>186</v>
      </c>
      <c r="L603" s="45"/>
      <c r="M603" s="212" t="s">
        <v>19</v>
      </c>
      <c r="N603" s="213" t="s">
        <v>44</v>
      </c>
      <c r="O603" s="85"/>
      <c r="P603" s="214">
        <f>O603*H603</f>
        <v>0</v>
      </c>
      <c r="Q603" s="214">
        <v>0.083500000000000005</v>
      </c>
      <c r="R603" s="214">
        <f>Q603*H603</f>
        <v>4.008</v>
      </c>
      <c r="S603" s="214">
        <v>0</v>
      </c>
      <c r="T603" s="215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16" t="s">
        <v>127</v>
      </c>
      <c r="AT603" s="216" t="s">
        <v>122</v>
      </c>
      <c r="AU603" s="216" t="s">
        <v>82</v>
      </c>
      <c r="AY603" s="18" t="s">
        <v>120</v>
      </c>
      <c r="BE603" s="217">
        <f>IF(N603="základní",J603,0)</f>
        <v>0</v>
      </c>
      <c r="BF603" s="217">
        <f>IF(N603="snížená",J603,0)</f>
        <v>0</v>
      </c>
      <c r="BG603" s="217">
        <f>IF(N603="zákl. přenesená",J603,0)</f>
        <v>0</v>
      </c>
      <c r="BH603" s="217">
        <f>IF(N603="sníž. přenesená",J603,0)</f>
        <v>0</v>
      </c>
      <c r="BI603" s="217">
        <f>IF(N603="nulová",J603,0)</f>
        <v>0</v>
      </c>
      <c r="BJ603" s="18" t="s">
        <v>80</v>
      </c>
      <c r="BK603" s="217">
        <f>ROUND(I603*H603,2)</f>
        <v>0</v>
      </c>
      <c r="BL603" s="18" t="s">
        <v>127</v>
      </c>
      <c r="BM603" s="216" t="s">
        <v>890</v>
      </c>
    </row>
    <row r="604" s="2" customFormat="1">
      <c r="A604" s="39"/>
      <c r="B604" s="40"/>
      <c r="C604" s="41"/>
      <c r="D604" s="218" t="s">
        <v>129</v>
      </c>
      <c r="E604" s="41"/>
      <c r="F604" s="219" t="s">
        <v>891</v>
      </c>
      <c r="G604" s="41"/>
      <c r="H604" s="41"/>
      <c r="I604" s="220"/>
      <c r="J604" s="41"/>
      <c r="K604" s="41"/>
      <c r="L604" s="45"/>
      <c r="M604" s="221"/>
      <c r="N604" s="222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129</v>
      </c>
      <c r="AU604" s="18" t="s">
        <v>82</v>
      </c>
    </row>
    <row r="605" s="13" customFormat="1">
      <c r="A605" s="13"/>
      <c r="B605" s="237"/>
      <c r="C605" s="238"/>
      <c r="D605" s="239" t="s">
        <v>324</v>
      </c>
      <c r="E605" s="240" t="s">
        <v>19</v>
      </c>
      <c r="F605" s="241" t="s">
        <v>404</v>
      </c>
      <c r="G605" s="238"/>
      <c r="H605" s="240" t="s">
        <v>19</v>
      </c>
      <c r="I605" s="242"/>
      <c r="J605" s="238"/>
      <c r="K605" s="238"/>
      <c r="L605" s="243"/>
      <c r="M605" s="244"/>
      <c r="N605" s="245"/>
      <c r="O605" s="245"/>
      <c r="P605" s="245"/>
      <c r="Q605" s="245"/>
      <c r="R605" s="245"/>
      <c r="S605" s="245"/>
      <c r="T605" s="24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7" t="s">
        <v>324</v>
      </c>
      <c r="AU605" s="247" t="s">
        <v>82</v>
      </c>
      <c r="AV605" s="13" t="s">
        <v>80</v>
      </c>
      <c r="AW605" s="13" t="s">
        <v>35</v>
      </c>
      <c r="AX605" s="13" t="s">
        <v>73</v>
      </c>
      <c r="AY605" s="247" t="s">
        <v>120</v>
      </c>
    </row>
    <row r="606" s="13" customFormat="1">
      <c r="A606" s="13"/>
      <c r="B606" s="237"/>
      <c r="C606" s="238"/>
      <c r="D606" s="239" t="s">
        <v>324</v>
      </c>
      <c r="E606" s="240" t="s">
        <v>19</v>
      </c>
      <c r="F606" s="241" t="s">
        <v>405</v>
      </c>
      <c r="G606" s="238"/>
      <c r="H606" s="240" t="s">
        <v>19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7" t="s">
        <v>324</v>
      </c>
      <c r="AU606" s="247" t="s">
        <v>82</v>
      </c>
      <c r="AV606" s="13" t="s">
        <v>80</v>
      </c>
      <c r="AW606" s="13" t="s">
        <v>35</v>
      </c>
      <c r="AX606" s="13" t="s">
        <v>73</v>
      </c>
      <c r="AY606" s="247" t="s">
        <v>120</v>
      </c>
    </row>
    <row r="607" s="13" customFormat="1">
      <c r="A607" s="13"/>
      <c r="B607" s="237"/>
      <c r="C607" s="238"/>
      <c r="D607" s="239" t="s">
        <v>324</v>
      </c>
      <c r="E607" s="240" t="s">
        <v>19</v>
      </c>
      <c r="F607" s="241" t="s">
        <v>406</v>
      </c>
      <c r="G607" s="238"/>
      <c r="H607" s="240" t="s">
        <v>19</v>
      </c>
      <c r="I607" s="242"/>
      <c r="J607" s="238"/>
      <c r="K607" s="238"/>
      <c r="L607" s="243"/>
      <c r="M607" s="244"/>
      <c r="N607" s="245"/>
      <c r="O607" s="245"/>
      <c r="P607" s="245"/>
      <c r="Q607" s="245"/>
      <c r="R607" s="245"/>
      <c r="S607" s="245"/>
      <c r="T607" s="24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7" t="s">
        <v>324</v>
      </c>
      <c r="AU607" s="247" t="s">
        <v>82</v>
      </c>
      <c r="AV607" s="13" t="s">
        <v>80</v>
      </c>
      <c r="AW607" s="13" t="s">
        <v>35</v>
      </c>
      <c r="AX607" s="13" t="s">
        <v>73</v>
      </c>
      <c r="AY607" s="247" t="s">
        <v>120</v>
      </c>
    </row>
    <row r="608" s="13" customFormat="1">
      <c r="A608" s="13"/>
      <c r="B608" s="237"/>
      <c r="C608" s="238"/>
      <c r="D608" s="239" t="s">
        <v>324</v>
      </c>
      <c r="E608" s="240" t="s">
        <v>19</v>
      </c>
      <c r="F608" s="241" t="s">
        <v>407</v>
      </c>
      <c r="G608" s="238"/>
      <c r="H608" s="240" t="s">
        <v>19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7" t="s">
        <v>324</v>
      </c>
      <c r="AU608" s="247" t="s">
        <v>82</v>
      </c>
      <c r="AV608" s="13" t="s">
        <v>80</v>
      </c>
      <c r="AW608" s="13" t="s">
        <v>35</v>
      </c>
      <c r="AX608" s="13" t="s">
        <v>73</v>
      </c>
      <c r="AY608" s="247" t="s">
        <v>120</v>
      </c>
    </row>
    <row r="609" s="14" customFormat="1">
      <c r="A609" s="14"/>
      <c r="B609" s="248"/>
      <c r="C609" s="249"/>
      <c r="D609" s="239" t="s">
        <v>324</v>
      </c>
      <c r="E609" s="250" t="s">
        <v>19</v>
      </c>
      <c r="F609" s="251" t="s">
        <v>408</v>
      </c>
      <c r="G609" s="249"/>
      <c r="H609" s="252">
        <v>48</v>
      </c>
      <c r="I609" s="253"/>
      <c r="J609" s="249"/>
      <c r="K609" s="249"/>
      <c r="L609" s="254"/>
      <c r="M609" s="255"/>
      <c r="N609" s="256"/>
      <c r="O609" s="256"/>
      <c r="P609" s="256"/>
      <c r="Q609" s="256"/>
      <c r="R609" s="256"/>
      <c r="S609" s="256"/>
      <c r="T609" s="257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8" t="s">
        <v>324</v>
      </c>
      <c r="AU609" s="258" t="s">
        <v>82</v>
      </c>
      <c r="AV609" s="14" t="s">
        <v>82</v>
      </c>
      <c r="AW609" s="14" t="s">
        <v>35</v>
      </c>
      <c r="AX609" s="14" t="s">
        <v>80</v>
      </c>
      <c r="AY609" s="258" t="s">
        <v>120</v>
      </c>
    </row>
    <row r="610" s="2" customFormat="1" ht="16.5" customHeight="1">
      <c r="A610" s="39"/>
      <c r="B610" s="40"/>
      <c r="C610" s="223" t="s">
        <v>892</v>
      </c>
      <c r="D610" s="223" t="s">
        <v>138</v>
      </c>
      <c r="E610" s="224" t="s">
        <v>893</v>
      </c>
      <c r="F610" s="225" t="s">
        <v>894</v>
      </c>
      <c r="G610" s="226" t="s">
        <v>134</v>
      </c>
      <c r="H610" s="227">
        <v>16</v>
      </c>
      <c r="I610" s="228"/>
      <c r="J610" s="229">
        <f>ROUND(I610*H610,2)</f>
        <v>0</v>
      </c>
      <c r="K610" s="225" t="s">
        <v>186</v>
      </c>
      <c r="L610" s="230"/>
      <c r="M610" s="231" t="s">
        <v>19</v>
      </c>
      <c r="N610" s="232" t="s">
        <v>44</v>
      </c>
      <c r="O610" s="85"/>
      <c r="P610" s="214">
        <f>O610*H610</f>
        <v>0</v>
      </c>
      <c r="Q610" s="214">
        <v>3.0939999999999999</v>
      </c>
      <c r="R610" s="214">
        <f>Q610*H610</f>
        <v>49.503999999999998</v>
      </c>
      <c r="S610" s="214">
        <v>0</v>
      </c>
      <c r="T610" s="215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16" t="s">
        <v>137</v>
      </c>
      <c r="AT610" s="216" t="s">
        <v>138</v>
      </c>
      <c r="AU610" s="216" t="s">
        <v>82</v>
      </c>
      <c r="AY610" s="18" t="s">
        <v>120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8" t="s">
        <v>80</v>
      </c>
      <c r="BK610" s="217">
        <f>ROUND(I610*H610,2)</f>
        <v>0</v>
      </c>
      <c r="BL610" s="18" t="s">
        <v>127</v>
      </c>
      <c r="BM610" s="216" t="s">
        <v>895</v>
      </c>
    </row>
    <row r="611" s="13" customFormat="1">
      <c r="A611" s="13"/>
      <c r="B611" s="237"/>
      <c r="C611" s="238"/>
      <c r="D611" s="239" t="s">
        <v>324</v>
      </c>
      <c r="E611" s="240" t="s">
        <v>19</v>
      </c>
      <c r="F611" s="241" t="s">
        <v>896</v>
      </c>
      <c r="G611" s="238"/>
      <c r="H611" s="240" t="s">
        <v>19</v>
      </c>
      <c r="I611" s="242"/>
      <c r="J611" s="238"/>
      <c r="K611" s="238"/>
      <c r="L611" s="243"/>
      <c r="M611" s="244"/>
      <c r="N611" s="245"/>
      <c r="O611" s="245"/>
      <c r="P611" s="245"/>
      <c r="Q611" s="245"/>
      <c r="R611" s="245"/>
      <c r="S611" s="245"/>
      <c r="T611" s="246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7" t="s">
        <v>324</v>
      </c>
      <c r="AU611" s="247" t="s">
        <v>82</v>
      </c>
      <c r="AV611" s="13" t="s">
        <v>80</v>
      </c>
      <c r="AW611" s="13" t="s">
        <v>35</v>
      </c>
      <c r="AX611" s="13" t="s">
        <v>73</v>
      </c>
      <c r="AY611" s="247" t="s">
        <v>120</v>
      </c>
    </row>
    <row r="612" s="14" customFormat="1">
      <c r="A612" s="14"/>
      <c r="B612" s="248"/>
      <c r="C612" s="249"/>
      <c r="D612" s="239" t="s">
        <v>324</v>
      </c>
      <c r="E612" s="250" t="s">
        <v>19</v>
      </c>
      <c r="F612" s="251" t="s">
        <v>897</v>
      </c>
      <c r="G612" s="249"/>
      <c r="H612" s="252">
        <v>16</v>
      </c>
      <c r="I612" s="253"/>
      <c r="J612" s="249"/>
      <c r="K612" s="249"/>
      <c r="L612" s="254"/>
      <c r="M612" s="255"/>
      <c r="N612" s="256"/>
      <c r="O612" s="256"/>
      <c r="P612" s="256"/>
      <c r="Q612" s="256"/>
      <c r="R612" s="256"/>
      <c r="S612" s="256"/>
      <c r="T612" s="257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8" t="s">
        <v>324</v>
      </c>
      <c r="AU612" s="258" t="s">
        <v>82</v>
      </c>
      <c r="AV612" s="14" t="s">
        <v>82</v>
      </c>
      <c r="AW612" s="14" t="s">
        <v>35</v>
      </c>
      <c r="AX612" s="14" t="s">
        <v>80</v>
      </c>
      <c r="AY612" s="258" t="s">
        <v>120</v>
      </c>
    </row>
    <row r="613" s="12" customFormat="1" ht="22.8" customHeight="1">
      <c r="A613" s="12"/>
      <c r="B613" s="189"/>
      <c r="C613" s="190"/>
      <c r="D613" s="191" t="s">
        <v>72</v>
      </c>
      <c r="E613" s="203" t="s">
        <v>137</v>
      </c>
      <c r="F613" s="203" t="s">
        <v>898</v>
      </c>
      <c r="G613" s="190"/>
      <c r="H613" s="190"/>
      <c r="I613" s="193"/>
      <c r="J613" s="204">
        <f>BK613</f>
        <v>0</v>
      </c>
      <c r="K613" s="190"/>
      <c r="L613" s="195"/>
      <c r="M613" s="196"/>
      <c r="N613" s="197"/>
      <c r="O613" s="197"/>
      <c r="P613" s="198">
        <f>SUM(P614:P662)</f>
        <v>0</v>
      </c>
      <c r="Q613" s="197"/>
      <c r="R613" s="198">
        <f>SUM(R614:R662)</f>
        <v>3.3935228300000007</v>
      </c>
      <c r="S613" s="197"/>
      <c r="T613" s="199">
        <f>SUM(T614:T662)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00" t="s">
        <v>80</v>
      </c>
      <c r="AT613" s="201" t="s">
        <v>72</v>
      </c>
      <c r="AU613" s="201" t="s">
        <v>80</v>
      </c>
      <c r="AY613" s="200" t="s">
        <v>120</v>
      </c>
      <c r="BK613" s="202">
        <f>SUM(BK614:BK662)</f>
        <v>0</v>
      </c>
    </row>
    <row r="614" s="2" customFormat="1" ht="24.15" customHeight="1">
      <c r="A614" s="39"/>
      <c r="B614" s="40"/>
      <c r="C614" s="205" t="s">
        <v>899</v>
      </c>
      <c r="D614" s="205" t="s">
        <v>122</v>
      </c>
      <c r="E614" s="206" t="s">
        <v>900</v>
      </c>
      <c r="F614" s="207" t="s">
        <v>901</v>
      </c>
      <c r="G614" s="208" t="s">
        <v>415</v>
      </c>
      <c r="H614" s="209">
        <v>133.346</v>
      </c>
      <c r="I614" s="210"/>
      <c r="J614" s="211">
        <f>ROUND(I614*H614,2)</f>
        <v>0</v>
      </c>
      <c r="K614" s="207" t="s">
        <v>186</v>
      </c>
      <c r="L614" s="45"/>
      <c r="M614" s="212" t="s">
        <v>19</v>
      </c>
      <c r="N614" s="213" t="s">
        <v>44</v>
      </c>
      <c r="O614" s="85"/>
      <c r="P614" s="214">
        <f>O614*H614</f>
        <v>0</v>
      </c>
      <c r="Q614" s="214">
        <v>0.01323</v>
      </c>
      <c r="R614" s="214">
        <f>Q614*H614</f>
        <v>1.7641675800000001</v>
      </c>
      <c r="S614" s="214">
        <v>0</v>
      </c>
      <c r="T614" s="215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16" t="s">
        <v>127</v>
      </c>
      <c r="AT614" s="216" t="s">
        <v>122</v>
      </c>
      <c r="AU614" s="216" t="s">
        <v>82</v>
      </c>
      <c r="AY614" s="18" t="s">
        <v>120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8" t="s">
        <v>80</v>
      </c>
      <c r="BK614" s="217">
        <f>ROUND(I614*H614,2)</f>
        <v>0</v>
      </c>
      <c r="BL614" s="18" t="s">
        <v>127</v>
      </c>
      <c r="BM614" s="216" t="s">
        <v>902</v>
      </c>
    </row>
    <row r="615" s="2" customFormat="1">
      <c r="A615" s="39"/>
      <c r="B615" s="40"/>
      <c r="C615" s="41"/>
      <c r="D615" s="218" t="s">
        <v>129</v>
      </c>
      <c r="E615" s="41"/>
      <c r="F615" s="219" t="s">
        <v>903</v>
      </c>
      <c r="G615" s="41"/>
      <c r="H615" s="41"/>
      <c r="I615" s="220"/>
      <c r="J615" s="41"/>
      <c r="K615" s="41"/>
      <c r="L615" s="45"/>
      <c r="M615" s="221"/>
      <c r="N615" s="222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129</v>
      </c>
      <c r="AU615" s="18" t="s">
        <v>82</v>
      </c>
    </row>
    <row r="616" s="13" customFormat="1">
      <c r="A616" s="13"/>
      <c r="B616" s="237"/>
      <c r="C616" s="238"/>
      <c r="D616" s="239" t="s">
        <v>324</v>
      </c>
      <c r="E616" s="240" t="s">
        <v>19</v>
      </c>
      <c r="F616" s="241" t="s">
        <v>904</v>
      </c>
      <c r="G616" s="238"/>
      <c r="H616" s="240" t="s">
        <v>19</v>
      </c>
      <c r="I616" s="242"/>
      <c r="J616" s="238"/>
      <c r="K616" s="238"/>
      <c r="L616" s="243"/>
      <c r="M616" s="244"/>
      <c r="N616" s="245"/>
      <c r="O616" s="245"/>
      <c r="P616" s="245"/>
      <c r="Q616" s="245"/>
      <c r="R616" s="245"/>
      <c r="S616" s="245"/>
      <c r="T616" s="24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7" t="s">
        <v>324</v>
      </c>
      <c r="AU616" s="247" t="s">
        <v>82</v>
      </c>
      <c r="AV616" s="13" t="s">
        <v>80</v>
      </c>
      <c r="AW616" s="13" t="s">
        <v>35</v>
      </c>
      <c r="AX616" s="13" t="s">
        <v>73</v>
      </c>
      <c r="AY616" s="247" t="s">
        <v>120</v>
      </c>
    </row>
    <row r="617" s="14" customFormat="1">
      <c r="A617" s="14"/>
      <c r="B617" s="248"/>
      <c r="C617" s="249"/>
      <c r="D617" s="239" t="s">
        <v>324</v>
      </c>
      <c r="E617" s="250" t="s">
        <v>19</v>
      </c>
      <c r="F617" s="251" t="s">
        <v>905</v>
      </c>
      <c r="G617" s="249"/>
      <c r="H617" s="252">
        <v>133.346</v>
      </c>
      <c r="I617" s="253"/>
      <c r="J617" s="249"/>
      <c r="K617" s="249"/>
      <c r="L617" s="254"/>
      <c r="M617" s="255"/>
      <c r="N617" s="256"/>
      <c r="O617" s="256"/>
      <c r="P617" s="256"/>
      <c r="Q617" s="256"/>
      <c r="R617" s="256"/>
      <c r="S617" s="256"/>
      <c r="T617" s="257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8" t="s">
        <v>324</v>
      </c>
      <c r="AU617" s="258" t="s">
        <v>82</v>
      </c>
      <c r="AV617" s="14" t="s">
        <v>82</v>
      </c>
      <c r="AW617" s="14" t="s">
        <v>35</v>
      </c>
      <c r="AX617" s="14" t="s">
        <v>80</v>
      </c>
      <c r="AY617" s="258" t="s">
        <v>120</v>
      </c>
    </row>
    <row r="618" s="2" customFormat="1" ht="24.15" customHeight="1">
      <c r="A618" s="39"/>
      <c r="B618" s="40"/>
      <c r="C618" s="205" t="s">
        <v>906</v>
      </c>
      <c r="D618" s="205" t="s">
        <v>122</v>
      </c>
      <c r="E618" s="206" t="s">
        <v>907</v>
      </c>
      <c r="F618" s="207" t="s">
        <v>908</v>
      </c>
      <c r="G618" s="208" t="s">
        <v>415</v>
      </c>
      <c r="H618" s="209">
        <v>38.725000000000001</v>
      </c>
      <c r="I618" s="210"/>
      <c r="J618" s="211">
        <f>ROUND(I618*H618,2)</f>
        <v>0</v>
      </c>
      <c r="K618" s="207" t="s">
        <v>186</v>
      </c>
      <c r="L618" s="45"/>
      <c r="M618" s="212" t="s">
        <v>19</v>
      </c>
      <c r="N618" s="213" t="s">
        <v>44</v>
      </c>
      <c r="O618" s="85"/>
      <c r="P618" s="214">
        <f>O618*H618</f>
        <v>0</v>
      </c>
      <c r="Q618" s="214">
        <v>0.02649</v>
      </c>
      <c r="R618" s="214">
        <f>Q618*H618</f>
        <v>1.02582525</v>
      </c>
      <c r="S618" s="214">
        <v>0</v>
      </c>
      <c r="T618" s="215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16" t="s">
        <v>127</v>
      </c>
      <c r="AT618" s="216" t="s">
        <v>122</v>
      </c>
      <c r="AU618" s="216" t="s">
        <v>82</v>
      </c>
      <c r="AY618" s="18" t="s">
        <v>120</v>
      </c>
      <c r="BE618" s="217">
        <f>IF(N618="základní",J618,0)</f>
        <v>0</v>
      </c>
      <c r="BF618" s="217">
        <f>IF(N618="snížená",J618,0)</f>
        <v>0</v>
      </c>
      <c r="BG618" s="217">
        <f>IF(N618="zákl. přenesená",J618,0)</f>
        <v>0</v>
      </c>
      <c r="BH618" s="217">
        <f>IF(N618="sníž. přenesená",J618,0)</f>
        <v>0</v>
      </c>
      <c r="BI618" s="217">
        <f>IF(N618="nulová",J618,0)</f>
        <v>0</v>
      </c>
      <c r="BJ618" s="18" t="s">
        <v>80</v>
      </c>
      <c r="BK618" s="217">
        <f>ROUND(I618*H618,2)</f>
        <v>0</v>
      </c>
      <c r="BL618" s="18" t="s">
        <v>127</v>
      </c>
      <c r="BM618" s="216" t="s">
        <v>909</v>
      </c>
    </row>
    <row r="619" s="2" customFormat="1">
      <c r="A619" s="39"/>
      <c r="B619" s="40"/>
      <c r="C619" s="41"/>
      <c r="D619" s="218" t="s">
        <v>129</v>
      </c>
      <c r="E619" s="41"/>
      <c r="F619" s="219" t="s">
        <v>910</v>
      </c>
      <c r="G619" s="41"/>
      <c r="H619" s="41"/>
      <c r="I619" s="220"/>
      <c r="J619" s="41"/>
      <c r="K619" s="41"/>
      <c r="L619" s="45"/>
      <c r="M619" s="221"/>
      <c r="N619" s="222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129</v>
      </c>
      <c r="AU619" s="18" t="s">
        <v>82</v>
      </c>
    </row>
    <row r="620" s="13" customFormat="1">
      <c r="A620" s="13"/>
      <c r="B620" s="237"/>
      <c r="C620" s="238"/>
      <c r="D620" s="239" t="s">
        <v>324</v>
      </c>
      <c r="E620" s="240" t="s">
        <v>19</v>
      </c>
      <c r="F620" s="241" t="s">
        <v>911</v>
      </c>
      <c r="G620" s="238"/>
      <c r="H620" s="240" t="s">
        <v>19</v>
      </c>
      <c r="I620" s="242"/>
      <c r="J620" s="238"/>
      <c r="K620" s="238"/>
      <c r="L620" s="243"/>
      <c r="M620" s="244"/>
      <c r="N620" s="245"/>
      <c r="O620" s="245"/>
      <c r="P620" s="245"/>
      <c r="Q620" s="245"/>
      <c r="R620" s="245"/>
      <c r="S620" s="245"/>
      <c r="T620" s="24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7" t="s">
        <v>324</v>
      </c>
      <c r="AU620" s="247" t="s">
        <v>82</v>
      </c>
      <c r="AV620" s="13" t="s">
        <v>80</v>
      </c>
      <c r="AW620" s="13" t="s">
        <v>35</v>
      </c>
      <c r="AX620" s="13" t="s">
        <v>73</v>
      </c>
      <c r="AY620" s="247" t="s">
        <v>120</v>
      </c>
    </row>
    <row r="621" s="14" customFormat="1">
      <c r="A621" s="14"/>
      <c r="B621" s="248"/>
      <c r="C621" s="249"/>
      <c r="D621" s="239" t="s">
        <v>324</v>
      </c>
      <c r="E621" s="250" t="s">
        <v>19</v>
      </c>
      <c r="F621" s="251" t="s">
        <v>912</v>
      </c>
      <c r="G621" s="249"/>
      <c r="H621" s="252">
        <v>38.725000000000001</v>
      </c>
      <c r="I621" s="253"/>
      <c r="J621" s="249"/>
      <c r="K621" s="249"/>
      <c r="L621" s="254"/>
      <c r="M621" s="255"/>
      <c r="N621" s="256"/>
      <c r="O621" s="256"/>
      <c r="P621" s="256"/>
      <c r="Q621" s="256"/>
      <c r="R621" s="256"/>
      <c r="S621" s="256"/>
      <c r="T621" s="25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8" t="s">
        <v>324</v>
      </c>
      <c r="AU621" s="258" t="s">
        <v>82</v>
      </c>
      <c r="AV621" s="14" t="s">
        <v>82</v>
      </c>
      <c r="AW621" s="14" t="s">
        <v>35</v>
      </c>
      <c r="AX621" s="14" t="s">
        <v>80</v>
      </c>
      <c r="AY621" s="258" t="s">
        <v>120</v>
      </c>
    </row>
    <row r="622" s="2" customFormat="1" ht="24.15" customHeight="1">
      <c r="A622" s="39"/>
      <c r="B622" s="40"/>
      <c r="C622" s="205" t="s">
        <v>913</v>
      </c>
      <c r="D622" s="205" t="s">
        <v>122</v>
      </c>
      <c r="E622" s="206" t="s">
        <v>914</v>
      </c>
      <c r="F622" s="207" t="s">
        <v>915</v>
      </c>
      <c r="G622" s="208" t="s">
        <v>134</v>
      </c>
      <c r="H622" s="209">
        <v>4</v>
      </c>
      <c r="I622" s="210"/>
      <c r="J622" s="211">
        <f>ROUND(I622*H622,2)</f>
        <v>0</v>
      </c>
      <c r="K622" s="207" t="s">
        <v>186</v>
      </c>
      <c r="L622" s="45"/>
      <c r="M622" s="212" t="s">
        <v>19</v>
      </c>
      <c r="N622" s="213" t="s">
        <v>44</v>
      </c>
      <c r="O622" s="85"/>
      <c r="P622" s="214">
        <f>O622*H622</f>
        <v>0</v>
      </c>
      <c r="Q622" s="214">
        <v>0.00010000000000000001</v>
      </c>
      <c r="R622" s="214">
        <f>Q622*H622</f>
        <v>0.00040000000000000002</v>
      </c>
      <c r="S622" s="214">
        <v>0</v>
      </c>
      <c r="T622" s="215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16" t="s">
        <v>127</v>
      </c>
      <c r="AT622" s="216" t="s">
        <v>122</v>
      </c>
      <c r="AU622" s="216" t="s">
        <v>82</v>
      </c>
      <c r="AY622" s="18" t="s">
        <v>120</v>
      </c>
      <c r="BE622" s="217">
        <f>IF(N622="základní",J622,0)</f>
        <v>0</v>
      </c>
      <c r="BF622" s="217">
        <f>IF(N622="snížená",J622,0)</f>
        <v>0</v>
      </c>
      <c r="BG622" s="217">
        <f>IF(N622="zákl. přenesená",J622,0)</f>
        <v>0</v>
      </c>
      <c r="BH622" s="217">
        <f>IF(N622="sníž. přenesená",J622,0)</f>
        <v>0</v>
      </c>
      <c r="BI622" s="217">
        <f>IF(N622="nulová",J622,0)</f>
        <v>0</v>
      </c>
      <c r="BJ622" s="18" t="s">
        <v>80</v>
      </c>
      <c r="BK622" s="217">
        <f>ROUND(I622*H622,2)</f>
        <v>0</v>
      </c>
      <c r="BL622" s="18" t="s">
        <v>127</v>
      </c>
      <c r="BM622" s="216" t="s">
        <v>916</v>
      </c>
    </row>
    <row r="623" s="2" customFormat="1">
      <c r="A623" s="39"/>
      <c r="B623" s="40"/>
      <c r="C623" s="41"/>
      <c r="D623" s="218" t="s">
        <v>129</v>
      </c>
      <c r="E623" s="41"/>
      <c r="F623" s="219" t="s">
        <v>917</v>
      </c>
      <c r="G623" s="41"/>
      <c r="H623" s="41"/>
      <c r="I623" s="220"/>
      <c r="J623" s="41"/>
      <c r="K623" s="41"/>
      <c r="L623" s="45"/>
      <c r="M623" s="221"/>
      <c r="N623" s="222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129</v>
      </c>
      <c r="AU623" s="18" t="s">
        <v>82</v>
      </c>
    </row>
    <row r="624" s="13" customFormat="1">
      <c r="A624" s="13"/>
      <c r="B624" s="237"/>
      <c r="C624" s="238"/>
      <c r="D624" s="239" t="s">
        <v>324</v>
      </c>
      <c r="E624" s="240" t="s">
        <v>19</v>
      </c>
      <c r="F624" s="241" t="s">
        <v>918</v>
      </c>
      <c r="G624" s="238"/>
      <c r="H624" s="240" t="s">
        <v>19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7" t="s">
        <v>324</v>
      </c>
      <c r="AU624" s="247" t="s">
        <v>82</v>
      </c>
      <c r="AV624" s="13" t="s">
        <v>80</v>
      </c>
      <c r="AW624" s="13" t="s">
        <v>35</v>
      </c>
      <c r="AX624" s="13" t="s">
        <v>73</v>
      </c>
      <c r="AY624" s="247" t="s">
        <v>120</v>
      </c>
    </row>
    <row r="625" s="13" customFormat="1">
      <c r="A625" s="13"/>
      <c r="B625" s="237"/>
      <c r="C625" s="238"/>
      <c r="D625" s="239" t="s">
        <v>324</v>
      </c>
      <c r="E625" s="240" t="s">
        <v>19</v>
      </c>
      <c r="F625" s="241" t="s">
        <v>919</v>
      </c>
      <c r="G625" s="238"/>
      <c r="H625" s="240" t="s">
        <v>19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324</v>
      </c>
      <c r="AU625" s="247" t="s">
        <v>82</v>
      </c>
      <c r="AV625" s="13" t="s">
        <v>80</v>
      </c>
      <c r="AW625" s="13" t="s">
        <v>35</v>
      </c>
      <c r="AX625" s="13" t="s">
        <v>73</v>
      </c>
      <c r="AY625" s="247" t="s">
        <v>120</v>
      </c>
    </row>
    <row r="626" s="14" customFormat="1">
      <c r="A626" s="14"/>
      <c r="B626" s="248"/>
      <c r="C626" s="249"/>
      <c r="D626" s="239" t="s">
        <v>324</v>
      </c>
      <c r="E626" s="250" t="s">
        <v>19</v>
      </c>
      <c r="F626" s="251" t="s">
        <v>920</v>
      </c>
      <c r="G626" s="249"/>
      <c r="H626" s="252">
        <v>4</v>
      </c>
      <c r="I626" s="253"/>
      <c r="J626" s="249"/>
      <c r="K626" s="249"/>
      <c r="L626" s="254"/>
      <c r="M626" s="255"/>
      <c r="N626" s="256"/>
      <c r="O626" s="256"/>
      <c r="P626" s="256"/>
      <c r="Q626" s="256"/>
      <c r="R626" s="256"/>
      <c r="S626" s="256"/>
      <c r="T626" s="257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8" t="s">
        <v>324</v>
      </c>
      <c r="AU626" s="258" t="s">
        <v>82</v>
      </c>
      <c r="AV626" s="14" t="s">
        <v>82</v>
      </c>
      <c r="AW626" s="14" t="s">
        <v>35</v>
      </c>
      <c r="AX626" s="14" t="s">
        <v>80</v>
      </c>
      <c r="AY626" s="258" t="s">
        <v>120</v>
      </c>
    </row>
    <row r="627" s="2" customFormat="1" ht="16.5" customHeight="1">
      <c r="A627" s="39"/>
      <c r="B627" s="40"/>
      <c r="C627" s="223" t="s">
        <v>921</v>
      </c>
      <c r="D627" s="223" t="s">
        <v>138</v>
      </c>
      <c r="E627" s="224" t="s">
        <v>922</v>
      </c>
      <c r="F627" s="225" t="s">
        <v>923</v>
      </c>
      <c r="G627" s="226" t="s">
        <v>134</v>
      </c>
      <c r="H627" s="227">
        <v>1</v>
      </c>
      <c r="I627" s="228"/>
      <c r="J627" s="229">
        <f>ROUND(I627*H627,2)</f>
        <v>0</v>
      </c>
      <c r="K627" s="225" t="s">
        <v>186</v>
      </c>
      <c r="L627" s="230"/>
      <c r="M627" s="231" t="s">
        <v>19</v>
      </c>
      <c r="N627" s="232" t="s">
        <v>44</v>
      </c>
      <c r="O627" s="85"/>
      <c r="P627" s="214">
        <f>O627*H627</f>
        <v>0</v>
      </c>
      <c r="Q627" s="214">
        <v>0.00189</v>
      </c>
      <c r="R627" s="214">
        <f>Q627*H627</f>
        <v>0.00189</v>
      </c>
      <c r="S627" s="214">
        <v>0</v>
      </c>
      <c r="T627" s="21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6" t="s">
        <v>137</v>
      </c>
      <c r="AT627" s="216" t="s">
        <v>138</v>
      </c>
      <c r="AU627" s="216" t="s">
        <v>82</v>
      </c>
      <c r="AY627" s="18" t="s">
        <v>120</v>
      </c>
      <c r="BE627" s="217">
        <f>IF(N627="základní",J627,0)</f>
        <v>0</v>
      </c>
      <c r="BF627" s="217">
        <f>IF(N627="snížená",J627,0)</f>
        <v>0</v>
      </c>
      <c r="BG627" s="217">
        <f>IF(N627="zákl. přenesená",J627,0)</f>
        <v>0</v>
      </c>
      <c r="BH627" s="217">
        <f>IF(N627="sníž. přenesená",J627,0)</f>
        <v>0</v>
      </c>
      <c r="BI627" s="217">
        <f>IF(N627="nulová",J627,0)</f>
        <v>0</v>
      </c>
      <c r="BJ627" s="18" t="s">
        <v>80</v>
      </c>
      <c r="BK627" s="217">
        <f>ROUND(I627*H627,2)</f>
        <v>0</v>
      </c>
      <c r="BL627" s="18" t="s">
        <v>127</v>
      </c>
      <c r="BM627" s="216" t="s">
        <v>924</v>
      </c>
    </row>
    <row r="628" s="2" customFormat="1" ht="16.5" customHeight="1">
      <c r="A628" s="39"/>
      <c r="B628" s="40"/>
      <c r="C628" s="223" t="s">
        <v>925</v>
      </c>
      <c r="D628" s="223" t="s">
        <v>138</v>
      </c>
      <c r="E628" s="224" t="s">
        <v>926</v>
      </c>
      <c r="F628" s="225" t="s">
        <v>927</v>
      </c>
      <c r="G628" s="226" t="s">
        <v>134</v>
      </c>
      <c r="H628" s="227">
        <v>2</v>
      </c>
      <c r="I628" s="228"/>
      <c r="J628" s="229">
        <f>ROUND(I628*H628,2)</f>
        <v>0</v>
      </c>
      <c r="K628" s="225" t="s">
        <v>186</v>
      </c>
      <c r="L628" s="230"/>
      <c r="M628" s="231" t="s">
        <v>19</v>
      </c>
      <c r="N628" s="232" t="s">
        <v>44</v>
      </c>
      <c r="O628" s="85"/>
      <c r="P628" s="214">
        <f>O628*H628</f>
        <v>0</v>
      </c>
      <c r="Q628" s="214">
        <v>0.0020100000000000001</v>
      </c>
      <c r="R628" s="214">
        <f>Q628*H628</f>
        <v>0.0040200000000000001</v>
      </c>
      <c r="S628" s="214">
        <v>0</v>
      </c>
      <c r="T628" s="215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16" t="s">
        <v>137</v>
      </c>
      <c r="AT628" s="216" t="s">
        <v>138</v>
      </c>
      <c r="AU628" s="216" t="s">
        <v>82</v>
      </c>
      <c r="AY628" s="18" t="s">
        <v>120</v>
      </c>
      <c r="BE628" s="217">
        <f>IF(N628="základní",J628,0)</f>
        <v>0</v>
      </c>
      <c r="BF628" s="217">
        <f>IF(N628="snížená",J628,0)</f>
        <v>0</v>
      </c>
      <c r="BG628" s="217">
        <f>IF(N628="zákl. přenesená",J628,0)</f>
        <v>0</v>
      </c>
      <c r="BH628" s="217">
        <f>IF(N628="sníž. přenesená",J628,0)</f>
        <v>0</v>
      </c>
      <c r="BI628" s="217">
        <f>IF(N628="nulová",J628,0)</f>
        <v>0</v>
      </c>
      <c r="BJ628" s="18" t="s">
        <v>80</v>
      </c>
      <c r="BK628" s="217">
        <f>ROUND(I628*H628,2)</f>
        <v>0</v>
      </c>
      <c r="BL628" s="18" t="s">
        <v>127</v>
      </c>
      <c r="BM628" s="216" t="s">
        <v>928</v>
      </c>
    </row>
    <row r="629" s="2" customFormat="1" ht="16.5" customHeight="1">
      <c r="A629" s="39"/>
      <c r="B629" s="40"/>
      <c r="C629" s="223" t="s">
        <v>929</v>
      </c>
      <c r="D629" s="223" t="s">
        <v>138</v>
      </c>
      <c r="E629" s="224" t="s">
        <v>930</v>
      </c>
      <c r="F629" s="225" t="s">
        <v>931</v>
      </c>
      <c r="G629" s="226" t="s">
        <v>134</v>
      </c>
      <c r="H629" s="227">
        <v>1</v>
      </c>
      <c r="I629" s="228"/>
      <c r="J629" s="229">
        <f>ROUND(I629*H629,2)</f>
        <v>0</v>
      </c>
      <c r="K629" s="225" t="s">
        <v>186</v>
      </c>
      <c r="L629" s="230"/>
      <c r="M629" s="231" t="s">
        <v>19</v>
      </c>
      <c r="N629" s="232" t="s">
        <v>44</v>
      </c>
      <c r="O629" s="85"/>
      <c r="P629" s="214">
        <f>O629*H629</f>
        <v>0</v>
      </c>
      <c r="Q629" s="214">
        <v>0.0030799999999999998</v>
      </c>
      <c r="R629" s="214">
        <f>Q629*H629</f>
        <v>0.0030799999999999998</v>
      </c>
      <c r="S629" s="214">
        <v>0</v>
      </c>
      <c r="T629" s="215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6" t="s">
        <v>137</v>
      </c>
      <c r="AT629" s="216" t="s">
        <v>138</v>
      </c>
      <c r="AU629" s="216" t="s">
        <v>82</v>
      </c>
      <c r="AY629" s="18" t="s">
        <v>120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8" t="s">
        <v>80</v>
      </c>
      <c r="BK629" s="217">
        <f>ROUND(I629*H629,2)</f>
        <v>0</v>
      </c>
      <c r="BL629" s="18" t="s">
        <v>127</v>
      </c>
      <c r="BM629" s="216" t="s">
        <v>932</v>
      </c>
    </row>
    <row r="630" s="2" customFormat="1" ht="16.5" customHeight="1">
      <c r="A630" s="39"/>
      <c r="B630" s="40"/>
      <c r="C630" s="205" t="s">
        <v>933</v>
      </c>
      <c r="D630" s="205" t="s">
        <v>122</v>
      </c>
      <c r="E630" s="206" t="s">
        <v>934</v>
      </c>
      <c r="F630" s="207" t="s">
        <v>935</v>
      </c>
      <c r="G630" s="208" t="s">
        <v>134</v>
      </c>
      <c r="H630" s="209">
        <v>3</v>
      </c>
      <c r="I630" s="210"/>
      <c r="J630" s="211">
        <f>ROUND(I630*H630,2)</f>
        <v>0</v>
      </c>
      <c r="K630" s="207" t="s">
        <v>186</v>
      </c>
      <c r="L630" s="45"/>
      <c r="M630" s="212" t="s">
        <v>19</v>
      </c>
      <c r="N630" s="213" t="s">
        <v>44</v>
      </c>
      <c r="O630" s="85"/>
      <c r="P630" s="214">
        <f>O630*H630</f>
        <v>0</v>
      </c>
      <c r="Q630" s="214">
        <v>0.00017000000000000001</v>
      </c>
      <c r="R630" s="214">
        <f>Q630*H630</f>
        <v>0.00051000000000000004</v>
      </c>
      <c r="S630" s="214">
        <v>0</v>
      </c>
      <c r="T630" s="215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6" t="s">
        <v>127</v>
      </c>
      <c r="AT630" s="216" t="s">
        <v>122</v>
      </c>
      <c r="AU630" s="216" t="s">
        <v>82</v>
      </c>
      <c r="AY630" s="18" t="s">
        <v>120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8" t="s">
        <v>80</v>
      </c>
      <c r="BK630" s="217">
        <f>ROUND(I630*H630,2)</f>
        <v>0</v>
      </c>
      <c r="BL630" s="18" t="s">
        <v>127</v>
      </c>
      <c r="BM630" s="216" t="s">
        <v>936</v>
      </c>
    </row>
    <row r="631" s="2" customFormat="1">
      <c r="A631" s="39"/>
      <c r="B631" s="40"/>
      <c r="C631" s="41"/>
      <c r="D631" s="218" t="s">
        <v>129</v>
      </c>
      <c r="E631" s="41"/>
      <c r="F631" s="219" t="s">
        <v>937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129</v>
      </c>
      <c r="AU631" s="18" t="s">
        <v>82</v>
      </c>
    </row>
    <row r="632" s="13" customFormat="1">
      <c r="A632" s="13"/>
      <c r="B632" s="237"/>
      <c r="C632" s="238"/>
      <c r="D632" s="239" t="s">
        <v>324</v>
      </c>
      <c r="E632" s="240" t="s">
        <v>19</v>
      </c>
      <c r="F632" s="241" t="s">
        <v>938</v>
      </c>
      <c r="G632" s="238"/>
      <c r="H632" s="240" t="s">
        <v>19</v>
      </c>
      <c r="I632" s="242"/>
      <c r="J632" s="238"/>
      <c r="K632" s="238"/>
      <c r="L632" s="243"/>
      <c r="M632" s="244"/>
      <c r="N632" s="245"/>
      <c r="O632" s="245"/>
      <c r="P632" s="245"/>
      <c r="Q632" s="245"/>
      <c r="R632" s="245"/>
      <c r="S632" s="245"/>
      <c r="T632" s="24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7" t="s">
        <v>324</v>
      </c>
      <c r="AU632" s="247" t="s">
        <v>82</v>
      </c>
      <c r="AV632" s="13" t="s">
        <v>80</v>
      </c>
      <c r="AW632" s="13" t="s">
        <v>35</v>
      </c>
      <c r="AX632" s="13" t="s">
        <v>73</v>
      </c>
      <c r="AY632" s="247" t="s">
        <v>120</v>
      </c>
    </row>
    <row r="633" s="14" customFormat="1">
      <c r="A633" s="14"/>
      <c r="B633" s="248"/>
      <c r="C633" s="249"/>
      <c r="D633" s="239" t="s">
        <v>324</v>
      </c>
      <c r="E633" s="250" t="s">
        <v>19</v>
      </c>
      <c r="F633" s="251" t="s">
        <v>80</v>
      </c>
      <c r="G633" s="249"/>
      <c r="H633" s="252">
        <v>1</v>
      </c>
      <c r="I633" s="253"/>
      <c r="J633" s="249"/>
      <c r="K633" s="249"/>
      <c r="L633" s="254"/>
      <c r="M633" s="255"/>
      <c r="N633" s="256"/>
      <c r="O633" s="256"/>
      <c r="P633" s="256"/>
      <c r="Q633" s="256"/>
      <c r="R633" s="256"/>
      <c r="S633" s="256"/>
      <c r="T633" s="257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8" t="s">
        <v>324</v>
      </c>
      <c r="AU633" s="258" t="s">
        <v>82</v>
      </c>
      <c r="AV633" s="14" t="s">
        <v>82</v>
      </c>
      <c r="AW633" s="14" t="s">
        <v>35</v>
      </c>
      <c r="AX633" s="14" t="s">
        <v>73</v>
      </c>
      <c r="AY633" s="258" t="s">
        <v>120</v>
      </c>
    </row>
    <row r="634" s="13" customFormat="1">
      <c r="A634" s="13"/>
      <c r="B634" s="237"/>
      <c r="C634" s="238"/>
      <c r="D634" s="239" t="s">
        <v>324</v>
      </c>
      <c r="E634" s="240" t="s">
        <v>19</v>
      </c>
      <c r="F634" s="241" t="s">
        <v>939</v>
      </c>
      <c r="G634" s="238"/>
      <c r="H634" s="240" t="s">
        <v>19</v>
      </c>
      <c r="I634" s="242"/>
      <c r="J634" s="238"/>
      <c r="K634" s="238"/>
      <c r="L634" s="243"/>
      <c r="M634" s="244"/>
      <c r="N634" s="245"/>
      <c r="O634" s="245"/>
      <c r="P634" s="245"/>
      <c r="Q634" s="245"/>
      <c r="R634" s="245"/>
      <c r="S634" s="245"/>
      <c r="T634" s="246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7" t="s">
        <v>324</v>
      </c>
      <c r="AU634" s="247" t="s">
        <v>82</v>
      </c>
      <c r="AV634" s="13" t="s">
        <v>80</v>
      </c>
      <c r="AW634" s="13" t="s">
        <v>35</v>
      </c>
      <c r="AX634" s="13" t="s">
        <v>73</v>
      </c>
      <c r="AY634" s="247" t="s">
        <v>120</v>
      </c>
    </row>
    <row r="635" s="14" customFormat="1">
      <c r="A635" s="14"/>
      <c r="B635" s="248"/>
      <c r="C635" s="249"/>
      <c r="D635" s="239" t="s">
        <v>324</v>
      </c>
      <c r="E635" s="250" t="s">
        <v>19</v>
      </c>
      <c r="F635" s="251" t="s">
        <v>82</v>
      </c>
      <c r="G635" s="249"/>
      <c r="H635" s="252">
        <v>2</v>
      </c>
      <c r="I635" s="253"/>
      <c r="J635" s="249"/>
      <c r="K635" s="249"/>
      <c r="L635" s="254"/>
      <c r="M635" s="255"/>
      <c r="N635" s="256"/>
      <c r="O635" s="256"/>
      <c r="P635" s="256"/>
      <c r="Q635" s="256"/>
      <c r="R635" s="256"/>
      <c r="S635" s="256"/>
      <c r="T635" s="25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8" t="s">
        <v>324</v>
      </c>
      <c r="AU635" s="258" t="s">
        <v>82</v>
      </c>
      <c r="AV635" s="14" t="s">
        <v>82</v>
      </c>
      <c r="AW635" s="14" t="s">
        <v>35</v>
      </c>
      <c r="AX635" s="14" t="s">
        <v>73</v>
      </c>
      <c r="AY635" s="258" t="s">
        <v>120</v>
      </c>
    </row>
    <row r="636" s="15" customFormat="1">
      <c r="A636" s="15"/>
      <c r="B636" s="259"/>
      <c r="C636" s="260"/>
      <c r="D636" s="239" t="s">
        <v>324</v>
      </c>
      <c r="E636" s="261" t="s">
        <v>19</v>
      </c>
      <c r="F636" s="262" t="s">
        <v>470</v>
      </c>
      <c r="G636" s="260"/>
      <c r="H636" s="263">
        <v>3</v>
      </c>
      <c r="I636" s="264"/>
      <c r="J636" s="260"/>
      <c r="K636" s="260"/>
      <c r="L636" s="265"/>
      <c r="M636" s="266"/>
      <c r="N636" s="267"/>
      <c r="O636" s="267"/>
      <c r="P636" s="267"/>
      <c r="Q636" s="267"/>
      <c r="R636" s="267"/>
      <c r="S636" s="267"/>
      <c r="T636" s="268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69" t="s">
        <v>324</v>
      </c>
      <c r="AU636" s="269" t="s">
        <v>82</v>
      </c>
      <c r="AV636" s="15" t="s">
        <v>127</v>
      </c>
      <c r="AW636" s="15" t="s">
        <v>35</v>
      </c>
      <c r="AX636" s="15" t="s">
        <v>80</v>
      </c>
      <c r="AY636" s="269" t="s">
        <v>120</v>
      </c>
    </row>
    <row r="637" s="2" customFormat="1" ht="24.15" customHeight="1">
      <c r="A637" s="39"/>
      <c r="B637" s="40"/>
      <c r="C637" s="205" t="s">
        <v>940</v>
      </c>
      <c r="D637" s="205" t="s">
        <v>122</v>
      </c>
      <c r="E637" s="206" t="s">
        <v>941</v>
      </c>
      <c r="F637" s="207" t="s">
        <v>942</v>
      </c>
      <c r="G637" s="208" t="s">
        <v>134</v>
      </c>
      <c r="H637" s="209">
        <v>1</v>
      </c>
      <c r="I637" s="210"/>
      <c r="J637" s="211">
        <f>ROUND(I637*H637,2)</f>
        <v>0</v>
      </c>
      <c r="K637" s="207" t="s">
        <v>186</v>
      </c>
      <c r="L637" s="45"/>
      <c r="M637" s="212" t="s">
        <v>19</v>
      </c>
      <c r="N637" s="213" t="s">
        <v>44</v>
      </c>
      <c r="O637" s="85"/>
      <c r="P637" s="214">
        <f>O637*H637</f>
        <v>0</v>
      </c>
      <c r="Q637" s="214">
        <v>0.10833</v>
      </c>
      <c r="R637" s="214">
        <f>Q637*H637</f>
        <v>0.10833</v>
      </c>
      <c r="S637" s="214">
        <v>0</v>
      </c>
      <c r="T637" s="215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16" t="s">
        <v>127</v>
      </c>
      <c r="AT637" s="216" t="s">
        <v>122</v>
      </c>
      <c r="AU637" s="216" t="s">
        <v>82</v>
      </c>
      <c r="AY637" s="18" t="s">
        <v>120</v>
      </c>
      <c r="BE637" s="217">
        <f>IF(N637="základní",J637,0)</f>
        <v>0</v>
      </c>
      <c r="BF637" s="217">
        <f>IF(N637="snížená",J637,0)</f>
        <v>0</v>
      </c>
      <c r="BG637" s="217">
        <f>IF(N637="zákl. přenesená",J637,0)</f>
        <v>0</v>
      </c>
      <c r="BH637" s="217">
        <f>IF(N637="sníž. přenesená",J637,0)</f>
        <v>0</v>
      </c>
      <c r="BI637" s="217">
        <f>IF(N637="nulová",J637,0)</f>
        <v>0</v>
      </c>
      <c r="BJ637" s="18" t="s">
        <v>80</v>
      </c>
      <c r="BK637" s="217">
        <f>ROUND(I637*H637,2)</f>
        <v>0</v>
      </c>
      <c r="BL637" s="18" t="s">
        <v>127</v>
      </c>
      <c r="BM637" s="216" t="s">
        <v>943</v>
      </c>
    </row>
    <row r="638" s="2" customFormat="1">
      <c r="A638" s="39"/>
      <c r="B638" s="40"/>
      <c r="C638" s="41"/>
      <c r="D638" s="218" t="s">
        <v>129</v>
      </c>
      <c r="E638" s="41"/>
      <c r="F638" s="219" t="s">
        <v>944</v>
      </c>
      <c r="G638" s="41"/>
      <c r="H638" s="41"/>
      <c r="I638" s="220"/>
      <c r="J638" s="41"/>
      <c r="K638" s="41"/>
      <c r="L638" s="45"/>
      <c r="M638" s="221"/>
      <c r="N638" s="222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129</v>
      </c>
      <c r="AU638" s="18" t="s">
        <v>82</v>
      </c>
    </row>
    <row r="639" s="13" customFormat="1">
      <c r="A639" s="13"/>
      <c r="B639" s="237"/>
      <c r="C639" s="238"/>
      <c r="D639" s="239" t="s">
        <v>324</v>
      </c>
      <c r="E639" s="240" t="s">
        <v>19</v>
      </c>
      <c r="F639" s="241" t="s">
        <v>945</v>
      </c>
      <c r="G639" s="238"/>
      <c r="H639" s="240" t="s">
        <v>19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324</v>
      </c>
      <c r="AU639" s="247" t="s">
        <v>82</v>
      </c>
      <c r="AV639" s="13" t="s">
        <v>80</v>
      </c>
      <c r="AW639" s="13" t="s">
        <v>35</v>
      </c>
      <c r="AX639" s="13" t="s">
        <v>73</v>
      </c>
      <c r="AY639" s="247" t="s">
        <v>120</v>
      </c>
    </row>
    <row r="640" s="14" customFormat="1">
      <c r="A640" s="14"/>
      <c r="B640" s="248"/>
      <c r="C640" s="249"/>
      <c r="D640" s="239" t="s">
        <v>324</v>
      </c>
      <c r="E640" s="250" t="s">
        <v>19</v>
      </c>
      <c r="F640" s="251" t="s">
        <v>80</v>
      </c>
      <c r="G640" s="249"/>
      <c r="H640" s="252">
        <v>1</v>
      </c>
      <c r="I640" s="253"/>
      <c r="J640" s="249"/>
      <c r="K640" s="249"/>
      <c r="L640" s="254"/>
      <c r="M640" s="255"/>
      <c r="N640" s="256"/>
      <c r="O640" s="256"/>
      <c r="P640" s="256"/>
      <c r="Q640" s="256"/>
      <c r="R640" s="256"/>
      <c r="S640" s="256"/>
      <c r="T640" s="25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8" t="s">
        <v>324</v>
      </c>
      <c r="AU640" s="258" t="s">
        <v>82</v>
      </c>
      <c r="AV640" s="14" t="s">
        <v>82</v>
      </c>
      <c r="AW640" s="14" t="s">
        <v>35</v>
      </c>
      <c r="AX640" s="14" t="s">
        <v>80</v>
      </c>
      <c r="AY640" s="258" t="s">
        <v>120</v>
      </c>
    </row>
    <row r="641" s="2" customFormat="1" ht="24.15" customHeight="1">
      <c r="A641" s="39"/>
      <c r="B641" s="40"/>
      <c r="C641" s="205" t="s">
        <v>946</v>
      </c>
      <c r="D641" s="205" t="s">
        <v>122</v>
      </c>
      <c r="E641" s="206" t="s">
        <v>947</v>
      </c>
      <c r="F641" s="207" t="s">
        <v>948</v>
      </c>
      <c r="G641" s="208" t="s">
        <v>134</v>
      </c>
      <c r="H641" s="209">
        <v>1</v>
      </c>
      <c r="I641" s="210"/>
      <c r="J641" s="211">
        <f>ROUND(I641*H641,2)</f>
        <v>0</v>
      </c>
      <c r="K641" s="207" t="s">
        <v>186</v>
      </c>
      <c r="L641" s="45"/>
      <c r="M641" s="212" t="s">
        <v>19</v>
      </c>
      <c r="N641" s="213" t="s">
        <v>44</v>
      </c>
      <c r="O641" s="85"/>
      <c r="P641" s="214">
        <f>O641*H641</f>
        <v>0</v>
      </c>
      <c r="Q641" s="214">
        <v>0.10978</v>
      </c>
      <c r="R641" s="214">
        <f>Q641*H641</f>
        <v>0.10978</v>
      </c>
      <c r="S641" s="214">
        <v>0</v>
      </c>
      <c r="T641" s="21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6" t="s">
        <v>127</v>
      </c>
      <c r="AT641" s="216" t="s">
        <v>122</v>
      </c>
      <c r="AU641" s="216" t="s">
        <v>82</v>
      </c>
      <c r="AY641" s="18" t="s">
        <v>120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8" t="s">
        <v>80</v>
      </c>
      <c r="BK641" s="217">
        <f>ROUND(I641*H641,2)</f>
        <v>0</v>
      </c>
      <c r="BL641" s="18" t="s">
        <v>127</v>
      </c>
      <c r="BM641" s="216" t="s">
        <v>949</v>
      </c>
    </row>
    <row r="642" s="2" customFormat="1">
      <c r="A642" s="39"/>
      <c r="B642" s="40"/>
      <c r="C642" s="41"/>
      <c r="D642" s="218" t="s">
        <v>129</v>
      </c>
      <c r="E642" s="41"/>
      <c r="F642" s="219" t="s">
        <v>950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129</v>
      </c>
      <c r="AU642" s="18" t="s">
        <v>82</v>
      </c>
    </row>
    <row r="643" s="13" customFormat="1">
      <c r="A643" s="13"/>
      <c r="B643" s="237"/>
      <c r="C643" s="238"/>
      <c r="D643" s="239" t="s">
        <v>324</v>
      </c>
      <c r="E643" s="240" t="s">
        <v>19</v>
      </c>
      <c r="F643" s="241" t="s">
        <v>951</v>
      </c>
      <c r="G643" s="238"/>
      <c r="H643" s="240" t="s">
        <v>19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324</v>
      </c>
      <c r="AU643" s="247" t="s">
        <v>82</v>
      </c>
      <c r="AV643" s="13" t="s">
        <v>80</v>
      </c>
      <c r="AW643" s="13" t="s">
        <v>35</v>
      </c>
      <c r="AX643" s="13" t="s">
        <v>73</v>
      </c>
      <c r="AY643" s="247" t="s">
        <v>120</v>
      </c>
    </row>
    <row r="644" s="14" customFormat="1">
      <c r="A644" s="14"/>
      <c r="B644" s="248"/>
      <c r="C644" s="249"/>
      <c r="D644" s="239" t="s">
        <v>324</v>
      </c>
      <c r="E644" s="250" t="s">
        <v>19</v>
      </c>
      <c r="F644" s="251" t="s">
        <v>80</v>
      </c>
      <c r="G644" s="249"/>
      <c r="H644" s="252">
        <v>1</v>
      </c>
      <c r="I644" s="253"/>
      <c r="J644" s="249"/>
      <c r="K644" s="249"/>
      <c r="L644" s="254"/>
      <c r="M644" s="255"/>
      <c r="N644" s="256"/>
      <c r="O644" s="256"/>
      <c r="P644" s="256"/>
      <c r="Q644" s="256"/>
      <c r="R644" s="256"/>
      <c r="S644" s="256"/>
      <c r="T644" s="25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8" t="s">
        <v>324</v>
      </c>
      <c r="AU644" s="258" t="s">
        <v>82</v>
      </c>
      <c r="AV644" s="14" t="s">
        <v>82</v>
      </c>
      <c r="AW644" s="14" t="s">
        <v>35</v>
      </c>
      <c r="AX644" s="14" t="s">
        <v>80</v>
      </c>
      <c r="AY644" s="258" t="s">
        <v>120</v>
      </c>
    </row>
    <row r="645" s="2" customFormat="1" ht="24.15" customHeight="1">
      <c r="A645" s="39"/>
      <c r="B645" s="40"/>
      <c r="C645" s="205" t="s">
        <v>952</v>
      </c>
      <c r="D645" s="205" t="s">
        <v>122</v>
      </c>
      <c r="E645" s="206" t="s">
        <v>953</v>
      </c>
      <c r="F645" s="207" t="s">
        <v>954</v>
      </c>
      <c r="G645" s="208" t="s">
        <v>134</v>
      </c>
      <c r="H645" s="209">
        <v>2</v>
      </c>
      <c r="I645" s="210"/>
      <c r="J645" s="211">
        <f>ROUND(I645*H645,2)</f>
        <v>0</v>
      </c>
      <c r="K645" s="207" t="s">
        <v>186</v>
      </c>
      <c r="L645" s="45"/>
      <c r="M645" s="212" t="s">
        <v>19</v>
      </c>
      <c r="N645" s="213" t="s">
        <v>44</v>
      </c>
      <c r="O645" s="85"/>
      <c r="P645" s="214">
        <f>O645*H645</f>
        <v>0</v>
      </c>
      <c r="Q645" s="214">
        <v>0.024240000000000001</v>
      </c>
      <c r="R645" s="214">
        <f>Q645*H645</f>
        <v>0.048480000000000002</v>
      </c>
      <c r="S645" s="214">
        <v>0</v>
      </c>
      <c r="T645" s="215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16" t="s">
        <v>127</v>
      </c>
      <c r="AT645" s="216" t="s">
        <v>122</v>
      </c>
      <c r="AU645" s="216" t="s">
        <v>82</v>
      </c>
      <c r="AY645" s="18" t="s">
        <v>120</v>
      </c>
      <c r="BE645" s="217">
        <f>IF(N645="základní",J645,0)</f>
        <v>0</v>
      </c>
      <c r="BF645" s="217">
        <f>IF(N645="snížená",J645,0)</f>
        <v>0</v>
      </c>
      <c r="BG645" s="217">
        <f>IF(N645="zákl. přenesená",J645,0)</f>
        <v>0</v>
      </c>
      <c r="BH645" s="217">
        <f>IF(N645="sníž. přenesená",J645,0)</f>
        <v>0</v>
      </c>
      <c r="BI645" s="217">
        <f>IF(N645="nulová",J645,0)</f>
        <v>0</v>
      </c>
      <c r="BJ645" s="18" t="s">
        <v>80</v>
      </c>
      <c r="BK645" s="217">
        <f>ROUND(I645*H645,2)</f>
        <v>0</v>
      </c>
      <c r="BL645" s="18" t="s">
        <v>127</v>
      </c>
      <c r="BM645" s="216" t="s">
        <v>955</v>
      </c>
    </row>
    <row r="646" s="2" customFormat="1">
      <c r="A646" s="39"/>
      <c r="B646" s="40"/>
      <c r="C646" s="41"/>
      <c r="D646" s="218" t="s">
        <v>129</v>
      </c>
      <c r="E646" s="41"/>
      <c r="F646" s="219" t="s">
        <v>956</v>
      </c>
      <c r="G646" s="41"/>
      <c r="H646" s="41"/>
      <c r="I646" s="220"/>
      <c r="J646" s="41"/>
      <c r="K646" s="41"/>
      <c r="L646" s="45"/>
      <c r="M646" s="221"/>
      <c r="N646" s="222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129</v>
      </c>
      <c r="AU646" s="18" t="s">
        <v>82</v>
      </c>
    </row>
    <row r="647" s="13" customFormat="1">
      <c r="A647" s="13"/>
      <c r="B647" s="237"/>
      <c r="C647" s="238"/>
      <c r="D647" s="239" t="s">
        <v>324</v>
      </c>
      <c r="E647" s="240" t="s">
        <v>19</v>
      </c>
      <c r="F647" s="241" t="s">
        <v>957</v>
      </c>
      <c r="G647" s="238"/>
      <c r="H647" s="240" t="s">
        <v>19</v>
      </c>
      <c r="I647" s="242"/>
      <c r="J647" s="238"/>
      <c r="K647" s="238"/>
      <c r="L647" s="243"/>
      <c r="M647" s="244"/>
      <c r="N647" s="245"/>
      <c r="O647" s="245"/>
      <c r="P647" s="245"/>
      <c r="Q647" s="245"/>
      <c r="R647" s="245"/>
      <c r="S647" s="245"/>
      <c r="T647" s="24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7" t="s">
        <v>324</v>
      </c>
      <c r="AU647" s="247" t="s">
        <v>82</v>
      </c>
      <c r="AV647" s="13" t="s">
        <v>80</v>
      </c>
      <c r="AW647" s="13" t="s">
        <v>35</v>
      </c>
      <c r="AX647" s="13" t="s">
        <v>73</v>
      </c>
      <c r="AY647" s="247" t="s">
        <v>120</v>
      </c>
    </row>
    <row r="648" s="14" customFormat="1">
      <c r="A648" s="14"/>
      <c r="B648" s="248"/>
      <c r="C648" s="249"/>
      <c r="D648" s="239" t="s">
        <v>324</v>
      </c>
      <c r="E648" s="250" t="s">
        <v>19</v>
      </c>
      <c r="F648" s="251" t="s">
        <v>958</v>
      </c>
      <c r="G648" s="249"/>
      <c r="H648" s="252">
        <v>2</v>
      </c>
      <c r="I648" s="253"/>
      <c r="J648" s="249"/>
      <c r="K648" s="249"/>
      <c r="L648" s="254"/>
      <c r="M648" s="255"/>
      <c r="N648" s="256"/>
      <c r="O648" s="256"/>
      <c r="P648" s="256"/>
      <c r="Q648" s="256"/>
      <c r="R648" s="256"/>
      <c r="S648" s="256"/>
      <c r="T648" s="257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8" t="s">
        <v>324</v>
      </c>
      <c r="AU648" s="258" t="s">
        <v>82</v>
      </c>
      <c r="AV648" s="14" t="s">
        <v>82</v>
      </c>
      <c r="AW648" s="14" t="s">
        <v>35</v>
      </c>
      <c r="AX648" s="14" t="s">
        <v>80</v>
      </c>
      <c r="AY648" s="258" t="s">
        <v>120</v>
      </c>
    </row>
    <row r="649" s="2" customFormat="1" ht="24.15" customHeight="1">
      <c r="A649" s="39"/>
      <c r="B649" s="40"/>
      <c r="C649" s="205" t="s">
        <v>959</v>
      </c>
      <c r="D649" s="205" t="s">
        <v>122</v>
      </c>
      <c r="E649" s="206" t="s">
        <v>960</v>
      </c>
      <c r="F649" s="207" t="s">
        <v>961</v>
      </c>
      <c r="G649" s="208" t="s">
        <v>134</v>
      </c>
      <c r="H649" s="209">
        <v>2</v>
      </c>
      <c r="I649" s="210"/>
      <c r="J649" s="211">
        <f>ROUND(I649*H649,2)</f>
        <v>0</v>
      </c>
      <c r="K649" s="207" t="s">
        <v>186</v>
      </c>
      <c r="L649" s="45"/>
      <c r="M649" s="212" t="s">
        <v>19</v>
      </c>
      <c r="N649" s="213" t="s">
        <v>44</v>
      </c>
      <c r="O649" s="85"/>
      <c r="P649" s="214">
        <f>O649*H649</f>
        <v>0</v>
      </c>
      <c r="Q649" s="214">
        <v>0</v>
      </c>
      <c r="R649" s="214">
        <f>Q649*H649</f>
        <v>0</v>
      </c>
      <c r="S649" s="214">
        <v>0</v>
      </c>
      <c r="T649" s="215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16" t="s">
        <v>127</v>
      </c>
      <c r="AT649" s="216" t="s">
        <v>122</v>
      </c>
      <c r="AU649" s="216" t="s">
        <v>82</v>
      </c>
      <c r="AY649" s="18" t="s">
        <v>120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8" t="s">
        <v>80</v>
      </c>
      <c r="BK649" s="217">
        <f>ROUND(I649*H649,2)</f>
        <v>0</v>
      </c>
      <c r="BL649" s="18" t="s">
        <v>127</v>
      </c>
      <c r="BM649" s="216" t="s">
        <v>962</v>
      </c>
    </row>
    <row r="650" s="2" customFormat="1">
      <c r="A650" s="39"/>
      <c r="B650" s="40"/>
      <c r="C650" s="41"/>
      <c r="D650" s="218" t="s">
        <v>129</v>
      </c>
      <c r="E650" s="41"/>
      <c r="F650" s="219" t="s">
        <v>963</v>
      </c>
      <c r="G650" s="41"/>
      <c r="H650" s="41"/>
      <c r="I650" s="220"/>
      <c r="J650" s="41"/>
      <c r="K650" s="41"/>
      <c r="L650" s="45"/>
      <c r="M650" s="221"/>
      <c r="N650" s="222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129</v>
      </c>
      <c r="AU650" s="18" t="s">
        <v>82</v>
      </c>
    </row>
    <row r="651" s="2" customFormat="1" ht="24.15" customHeight="1">
      <c r="A651" s="39"/>
      <c r="B651" s="40"/>
      <c r="C651" s="205" t="s">
        <v>964</v>
      </c>
      <c r="D651" s="205" t="s">
        <v>122</v>
      </c>
      <c r="E651" s="206" t="s">
        <v>965</v>
      </c>
      <c r="F651" s="207" t="s">
        <v>966</v>
      </c>
      <c r="G651" s="208" t="s">
        <v>134</v>
      </c>
      <c r="H651" s="209">
        <v>2</v>
      </c>
      <c r="I651" s="210"/>
      <c r="J651" s="211">
        <f>ROUND(I651*H651,2)</f>
        <v>0</v>
      </c>
      <c r="K651" s="207" t="s">
        <v>186</v>
      </c>
      <c r="L651" s="45"/>
      <c r="M651" s="212" t="s">
        <v>19</v>
      </c>
      <c r="N651" s="213" t="s">
        <v>44</v>
      </c>
      <c r="O651" s="85"/>
      <c r="P651" s="214">
        <f>O651*H651</f>
        <v>0</v>
      </c>
      <c r="Q651" s="214">
        <v>0.1111</v>
      </c>
      <c r="R651" s="214">
        <f>Q651*H651</f>
        <v>0.22220000000000001</v>
      </c>
      <c r="S651" s="214">
        <v>0</v>
      </c>
      <c r="T651" s="215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16" t="s">
        <v>127</v>
      </c>
      <c r="AT651" s="216" t="s">
        <v>122</v>
      </c>
      <c r="AU651" s="216" t="s">
        <v>82</v>
      </c>
      <c r="AY651" s="18" t="s">
        <v>120</v>
      </c>
      <c r="BE651" s="217">
        <f>IF(N651="základní",J651,0)</f>
        <v>0</v>
      </c>
      <c r="BF651" s="217">
        <f>IF(N651="snížená",J651,0)</f>
        <v>0</v>
      </c>
      <c r="BG651" s="217">
        <f>IF(N651="zákl. přenesená",J651,0)</f>
        <v>0</v>
      </c>
      <c r="BH651" s="217">
        <f>IF(N651="sníž. přenesená",J651,0)</f>
        <v>0</v>
      </c>
      <c r="BI651" s="217">
        <f>IF(N651="nulová",J651,0)</f>
        <v>0</v>
      </c>
      <c r="BJ651" s="18" t="s">
        <v>80</v>
      </c>
      <c r="BK651" s="217">
        <f>ROUND(I651*H651,2)</f>
        <v>0</v>
      </c>
      <c r="BL651" s="18" t="s">
        <v>127</v>
      </c>
      <c r="BM651" s="216" t="s">
        <v>967</v>
      </c>
    </row>
    <row r="652" s="2" customFormat="1">
      <c r="A652" s="39"/>
      <c r="B652" s="40"/>
      <c r="C652" s="41"/>
      <c r="D652" s="218" t="s">
        <v>129</v>
      </c>
      <c r="E652" s="41"/>
      <c r="F652" s="219" t="s">
        <v>968</v>
      </c>
      <c r="G652" s="41"/>
      <c r="H652" s="41"/>
      <c r="I652" s="220"/>
      <c r="J652" s="41"/>
      <c r="K652" s="41"/>
      <c r="L652" s="45"/>
      <c r="M652" s="221"/>
      <c r="N652" s="222"/>
      <c r="O652" s="85"/>
      <c r="P652" s="85"/>
      <c r="Q652" s="85"/>
      <c r="R652" s="85"/>
      <c r="S652" s="85"/>
      <c r="T652" s="86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129</v>
      </c>
      <c r="AU652" s="18" t="s">
        <v>82</v>
      </c>
    </row>
    <row r="653" s="2" customFormat="1" ht="16.5" customHeight="1">
      <c r="A653" s="39"/>
      <c r="B653" s="40"/>
      <c r="C653" s="205" t="s">
        <v>969</v>
      </c>
      <c r="D653" s="205" t="s">
        <v>122</v>
      </c>
      <c r="E653" s="206" t="s">
        <v>970</v>
      </c>
      <c r="F653" s="207" t="s">
        <v>971</v>
      </c>
      <c r="G653" s="208" t="s">
        <v>415</v>
      </c>
      <c r="H653" s="209">
        <v>2</v>
      </c>
      <c r="I653" s="210"/>
      <c r="J653" s="211">
        <f>ROUND(I653*H653,2)</f>
        <v>0</v>
      </c>
      <c r="K653" s="207" t="s">
        <v>450</v>
      </c>
      <c r="L653" s="45"/>
      <c r="M653" s="212" t="s">
        <v>19</v>
      </c>
      <c r="N653" s="213" t="s">
        <v>44</v>
      </c>
      <c r="O653" s="85"/>
      <c r="P653" s="214">
        <f>O653*H653</f>
        <v>0</v>
      </c>
      <c r="Q653" s="214">
        <v>0.00046999999999999999</v>
      </c>
      <c r="R653" s="214">
        <f>Q653*H653</f>
        <v>0.00093999999999999997</v>
      </c>
      <c r="S653" s="214">
        <v>0</v>
      </c>
      <c r="T653" s="21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16" t="s">
        <v>127</v>
      </c>
      <c r="AT653" s="216" t="s">
        <v>122</v>
      </c>
      <c r="AU653" s="216" t="s">
        <v>82</v>
      </c>
      <c r="AY653" s="18" t="s">
        <v>120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8" t="s">
        <v>80</v>
      </c>
      <c r="BK653" s="217">
        <f>ROUND(I653*H653,2)</f>
        <v>0</v>
      </c>
      <c r="BL653" s="18" t="s">
        <v>127</v>
      </c>
      <c r="BM653" s="216" t="s">
        <v>972</v>
      </c>
    </row>
    <row r="654" s="2" customFormat="1">
      <c r="A654" s="39"/>
      <c r="B654" s="40"/>
      <c r="C654" s="41"/>
      <c r="D654" s="218" t="s">
        <v>129</v>
      </c>
      <c r="E654" s="41"/>
      <c r="F654" s="219" t="s">
        <v>973</v>
      </c>
      <c r="G654" s="41"/>
      <c r="H654" s="41"/>
      <c r="I654" s="220"/>
      <c r="J654" s="41"/>
      <c r="K654" s="41"/>
      <c r="L654" s="45"/>
      <c r="M654" s="221"/>
      <c r="N654" s="222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129</v>
      </c>
      <c r="AU654" s="18" t="s">
        <v>82</v>
      </c>
    </row>
    <row r="655" s="13" customFormat="1">
      <c r="A655" s="13"/>
      <c r="B655" s="237"/>
      <c r="C655" s="238"/>
      <c r="D655" s="239" t="s">
        <v>324</v>
      </c>
      <c r="E655" s="240" t="s">
        <v>19</v>
      </c>
      <c r="F655" s="241" t="s">
        <v>453</v>
      </c>
      <c r="G655" s="238"/>
      <c r="H655" s="240" t="s">
        <v>19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7" t="s">
        <v>324</v>
      </c>
      <c r="AU655" s="247" t="s">
        <v>82</v>
      </c>
      <c r="AV655" s="13" t="s">
        <v>80</v>
      </c>
      <c r="AW655" s="13" t="s">
        <v>35</v>
      </c>
      <c r="AX655" s="13" t="s">
        <v>73</v>
      </c>
      <c r="AY655" s="247" t="s">
        <v>120</v>
      </c>
    </row>
    <row r="656" s="13" customFormat="1">
      <c r="A656" s="13"/>
      <c r="B656" s="237"/>
      <c r="C656" s="238"/>
      <c r="D656" s="239" t="s">
        <v>324</v>
      </c>
      <c r="E656" s="240" t="s">
        <v>19</v>
      </c>
      <c r="F656" s="241" t="s">
        <v>454</v>
      </c>
      <c r="G656" s="238"/>
      <c r="H656" s="240" t="s">
        <v>19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7" t="s">
        <v>324</v>
      </c>
      <c r="AU656" s="247" t="s">
        <v>82</v>
      </c>
      <c r="AV656" s="13" t="s">
        <v>80</v>
      </c>
      <c r="AW656" s="13" t="s">
        <v>35</v>
      </c>
      <c r="AX656" s="13" t="s">
        <v>73</v>
      </c>
      <c r="AY656" s="247" t="s">
        <v>120</v>
      </c>
    </row>
    <row r="657" s="14" customFormat="1">
      <c r="A657" s="14"/>
      <c r="B657" s="248"/>
      <c r="C657" s="249"/>
      <c r="D657" s="239" t="s">
        <v>324</v>
      </c>
      <c r="E657" s="250" t="s">
        <v>19</v>
      </c>
      <c r="F657" s="251" t="s">
        <v>82</v>
      </c>
      <c r="G657" s="249"/>
      <c r="H657" s="252">
        <v>2</v>
      </c>
      <c r="I657" s="253"/>
      <c r="J657" s="249"/>
      <c r="K657" s="249"/>
      <c r="L657" s="254"/>
      <c r="M657" s="255"/>
      <c r="N657" s="256"/>
      <c r="O657" s="256"/>
      <c r="P657" s="256"/>
      <c r="Q657" s="256"/>
      <c r="R657" s="256"/>
      <c r="S657" s="256"/>
      <c r="T657" s="257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8" t="s">
        <v>324</v>
      </c>
      <c r="AU657" s="258" t="s">
        <v>82</v>
      </c>
      <c r="AV657" s="14" t="s">
        <v>82</v>
      </c>
      <c r="AW657" s="14" t="s">
        <v>35</v>
      </c>
      <c r="AX657" s="14" t="s">
        <v>80</v>
      </c>
      <c r="AY657" s="258" t="s">
        <v>120</v>
      </c>
    </row>
    <row r="658" s="2" customFormat="1" ht="16.5" customHeight="1">
      <c r="A658" s="39"/>
      <c r="B658" s="40"/>
      <c r="C658" s="223" t="s">
        <v>974</v>
      </c>
      <c r="D658" s="223" t="s">
        <v>138</v>
      </c>
      <c r="E658" s="224" t="s">
        <v>975</v>
      </c>
      <c r="F658" s="225" t="s">
        <v>976</v>
      </c>
      <c r="G658" s="226" t="s">
        <v>415</v>
      </c>
      <c r="H658" s="227">
        <v>2</v>
      </c>
      <c r="I658" s="228"/>
      <c r="J658" s="229">
        <f>ROUND(I658*H658,2)</f>
        <v>0</v>
      </c>
      <c r="K658" s="225" t="s">
        <v>450</v>
      </c>
      <c r="L658" s="230"/>
      <c r="M658" s="231" t="s">
        <v>19</v>
      </c>
      <c r="N658" s="232" t="s">
        <v>44</v>
      </c>
      <c r="O658" s="85"/>
      <c r="P658" s="214">
        <f>O658*H658</f>
        <v>0</v>
      </c>
      <c r="Q658" s="214">
        <v>0.032750000000000001</v>
      </c>
      <c r="R658" s="214">
        <f>Q658*H658</f>
        <v>0.065500000000000003</v>
      </c>
      <c r="S658" s="214">
        <v>0</v>
      </c>
      <c r="T658" s="215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16" t="s">
        <v>137</v>
      </c>
      <c r="AT658" s="216" t="s">
        <v>138</v>
      </c>
      <c r="AU658" s="216" t="s">
        <v>82</v>
      </c>
      <c r="AY658" s="18" t="s">
        <v>120</v>
      </c>
      <c r="BE658" s="217">
        <f>IF(N658="základní",J658,0)</f>
        <v>0</v>
      </c>
      <c r="BF658" s="217">
        <f>IF(N658="snížená",J658,0)</f>
        <v>0</v>
      </c>
      <c r="BG658" s="217">
        <f>IF(N658="zákl. přenesená",J658,0)</f>
        <v>0</v>
      </c>
      <c r="BH658" s="217">
        <f>IF(N658="sníž. přenesená",J658,0)</f>
        <v>0</v>
      </c>
      <c r="BI658" s="217">
        <f>IF(N658="nulová",J658,0)</f>
        <v>0</v>
      </c>
      <c r="BJ658" s="18" t="s">
        <v>80</v>
      </c>
      <c r="BK658" s="217">
        <f>ROUND(I658*H658,2)</f>
        <v>0</v>
      </c>
      <c r="BL658" s="18" t="s">
        <v>127</v>
      </c>
      <c r="BM658" s="216" t="s">
        <v>977</v>
      </c>
    </row>
    <row r="659" s="2" customFormat="1" ht="16.5" customHeight="1">
      <c r="A659" s="39"/>
      <c r="B659" s="40"/>
      <c r="C659" s="205" t="s">
        <v>978</v>
      </c>
      <c r="D659" s="205" t="s">
        <v>122</v>
      </c>
      <c r="E659" s="206" t="s">
        <v>979</v>
      </c>
      <c r="F659" s="207" t="s">
        <v>980</v>
      </c>
      <c r="G659" s="208" t="s">
        <v>19</v>
      </c>
      <c r="H659" s="209">
        <v>2</v>
      </c>
      <c r="I659" s="210"/>
      <c r="J659" s="211">
        <f>ROUND(I659*H659,2)</f>
        <v>0</v>
      </c>
      <c r="K659" s="207" t="s">
        <v>19</v>
      </c>
      <c r="L659" s="45"/>
      <c r="M659" s="212" t="s">
        <v>19</v>
      </c>
      <c r="N659" s="213" t="s">
        <v>44</v>
      </c>
      <c r="O659" s="85"/>
      <c r="P659" s="214">
        <f>O659*H659</f>
        <v>0</v>
      </c>
      <c r="Q659" s="214">
        <v>0.019199999999999998</v>
      </c>
      <c r="R659" s="214">
        <f>Q659*H659</f>
        <v>0.038399999999999997</v>
      </c>
      <c r="S659" s="214">
        <v>0</v>
      </c>
      <c r="T659" s="215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16" t="s">
        <v>127</v>
      </c>
      <c r="AT659" s="216" t="s">
        <v>122</v>
      </c>
      <c r="AU659" s="216" t="s">
        <v>82</v>
      </c>
      <c r="AY659" s="18" t="s">
        <v>120</v>
      </c>
      <c r="BE659" s="217">
        <f>IF(N659="základní",J659,0)</f>
        <v>0</v>
      </c>
      <c r="BF659" s="217">
        <f>IF(N659="snížená",J659,0)</f>
        <v>0</v>
      </c>
      <c r="BG659" s="217">
        <f>IF(N659="zákl. přenesená",J659,0)</f>
        <v>0</v>
      </c>
      <c r="BH659" s="217">
        <f>IF(N659="sníž. přenesená",J659,0)</f>
        <v>0</v>
      </c>
      <c r="BI659" s="217">
        <f>IF(N659="nulová",J659,0)</f>
        <v>0</v>
      </c>
      <c r="BJ659" s="18" t="s">
        <v>80</v>
      </c>
      <c r="BK659" s="217">
        <f>ROUND(I659*H659,2)</f>
        <v>0</v>
      </c>
      <c r="BL659" s="18" t="s">
        <v>127</v>
      </c>
      <c r="BM659" s="216" t="s">
        <v>981</v>
      </c>
    </row>
    <row r="660" s="13" customFormat="1">
      <c r="A660" s="13"/>
      <c r="B660" s="237"/>
      <c r="C660" s="238"/>
      <c r="D660" s="239" t="s">
        <v>324</v>
      </c>
      <c r="E660" s="240" t="s">
        <v>19</v>
      </c>
      <c r="F660" s="241" t="s">
        <v>982</v>
      </c>
      <c r="G660" s="238"/>
      <c r="H660" s="240" t="s">
        <v>19</v>
      </c>
      <c r="I660" s="242"/>
      <c r="J660" s="238"/>
      <c r="K660" s="238"/>
      <c r="L660" s="243"/>
      <c r="M660" s="244"/>
      <c r="N660" s="245"/>
      <c r="O660" s="245"/>
      <c r="P660" s="245"/>
      <c r="Q660" s="245"/>
      <c r="R660" s="245"/>
      <c r="S660" s="245"/>
      <c r="T660" s="24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7" t="s">
        <v>324</v>
      </c>
      <c r="AU660" s="247" t="s">
        <v>82</v>
      </c>
      <c r="AV660" s="13" t="s">
        <v>80</v>
      </c>
      <c r="AW660" s="13" t="s">
        <v>35</v>
      </c>
      <c r="AX660" s="13" t="s">
        <v>73</v>
      </c>
      <c r="AY660" s="247" t="s">
        <v>120</v>
      </c>
    </row>
    <row r="661" s="13" customFormat="1">
      <c r="A661" s="13"/>
      <c r="B661" s="237"/>
      <c r="C661" s="238"/>
      <c r="D661" s="239" t="s">
        <v>324</v>
      </c>
      <c r="E661" s="240" t="s">
        <v>19</v>
      </c>
      <c r="F661" s="241" t="s">
        <v>983</v>
      </c>
      <c r="G661" s="238"/>
      <c r="H661" s="240" t="s">
        <v>19</v>
      </c>
      <c r="I661" s="242"/>
      <c r="J661" s="238"/>
      <c r="K661" s="238"/>
      <c r="L661" s="243"/>
      <c r="M661" s="244"/>
      <c r="N661" s="245"/>
      <c r="O661" s="245"/>
      <c r="P661" s="245"/>
      <c r="Q661" s="245"/>
      <c r="R661" s="245"/>
      <c r="S661" s="245"/>
      <c r="T661" s="24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7" t="s">
        <v>324</v>
      </c>
      <c r="AU661" s="247" t="s">
        <v>82</v>
      </c>
      <c r="AV661" s="13" t="s">
        <v>80</v>
      </c>
      <c r="AW661" s="13" t="s">
        <v>35</v>
      </c>
      <c r="AX661" s="13" t="s">
        <v>73</v>
      </c>
      <c r="AY661" s="247" t="s">
        <v>120</v>
      </c>
    </row>
    <row r="662" s="14" customFormat="1">
      <c r="A662" s="14"/>
      <c r="B662" s="248"/>
      <c r="C662" s="249"/>
      <c r="D662" s="239" t="s">
        <v>324</v>
      </c>
      <c r="E662" s="250" t="s">
        <v>19</v>
      </c>
      <c r="F662" s="251" t="s">
        <v>958</v>
      </c>
      <c r="G662" s="249"/>
      <c r="H662" s="252">
        <v>2</v>
      </c>
      <c r="I662" s="253"/>
      <c r="J662" s="249"/>
      <c r="K662" s="249"/>
      <c r="L662" s="254"/>
      <c r="M662" s="255"/>
      <c r="N662" s="256"/>
      <c r="O662" s="256"/>
      <c r="P662" s="256"/>
      <c r="Q662" s="256"/>
      <c r="R662" s="256"/>
      <c r="S662" s="256"/>
      <c r="T662" s="257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8" t="s">
        <v>324</v>
      </c>
      <c r="AU662" s="258" t="s">
        <v>82</v>
      </c>
      <c r="AV662" s="14" t="s">
        <v>82</v>
      </c>
      <c r="AW662" s="14" t="s">
        <v>35</v>
      </c>
      <c r="AX662" s="14" t="s">
        <v>80</v>
      </c>
      <c r="AY662" s="258" t="s">
        <v>120</v>
      </c>
    </row>
    <row r="663" s="12" customFormat="1" ht="22.8" customHeight="1">
      <c r="A663" s="12"/>
      <c r="B663" s="189"/>
      <c r="C663" s="190"/>
      <c r="D663" s="191" t="s">
        <v>72</v>
      </c>
      <c r="E663" s="203" t="s">
        <v>142</v>
      </c>
      <c r="F663" s="203" t="s">
        <v>984</v>
      </c>
      <c r="G663" s="190"/>
      <c r="H663" s="190"/>
      <c r="I663" s="193"/>
      <c r="J663" s="204">
        <f>BK663</f>
        <v>0</v>
      </c>
      <c r="K663" s="190"/>
      <c r="L663" s="195"/>
      <c r="M663" s="196"/>
      <c r="N663" s="197"/>
      <c r="O663" s="197"/>
      <c r="P663" s="198">
        <f>SUM(P664:P679)</f>
        <v>0</v>
      </c>
      <c r="Q663" s="197"/>
      <c r="R663" s="198">
        <f>SUM(R664:R679)</f>
        <v>32.228142500000004</v>
      </c>
      <c r="S663" s="197"/>
      <c r="T663" s="199">
        <f>SUM(T664:T679)</f>
        <v>20.550000000000001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200" t="s">
        <v>80</v>
      </c>
      <c r="AT663" s="201" t="s">
        <v>72</v>
      </c>
      <c r="AU663" s="201" t="s">
        <v>80</v>
      </c>
      <c r="AY663" s="200" t="s">
        <v>120</v>
      </c>
      <c r="BK663" s="202">
        <f>SUM(BK664:BK679)</f>
        <v>0</v>
      </c>
    </row>
    <row r="664" s="2" customFormat="1" ht="16.5" customHeight="1">
      <c r="A664" s="39"/>
      <c r="B664" s="40"/>
      <c r="C664" s="205" t="s">
        <v>985</v>
      </c>
      <c r="D664" s="205" t="s">
        <v>122</v>
      </c>
      <c r="E664" s="206" t="s">
        <v>986</v>
      </c>
      <c r="F664" s="207" t="s">
        <v>987</v>
      </c>
      <c r="G664" s="208" t="s">
        <v>415</v>
      </c>
      <c r="H664" s="209">
        <v>10</v>
      </c>
      <c r="I664" s="210"/>
      <c r="J664" s="211">
        <f>ROUND(I664*H664,2)</f>
        <v>0</v>
      </c>
      <c r="K664" s="207" t="s">
        <v>186</v>
      </c>
      <c r="L664" s="45"/>
      <c r="M664" s="212" t="s">
        <v>19</v>
      </c>
      <c r="N664" s="213" t="s">
        <v>44</v>
      </c>
      <c r="O664" s="85"/>
      <c r="P664" s="214">
        <f>O664*H664</f>
        <v>0</v>
      </c>
      <c r="Q664" s="214">
        <v>0.88534999999999997</v>
      </c>
      <c r="R664" s="214">
        <f>Q664*H664</f>
        <v>8.8535000000000004</v>
      </c>
      <c r="S664" s="214">
        <v>0</v>
      </c>
      <c r="T664" s="215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16" t="s">
        <v>127</v>
      </c>
      <c r="AT664" s="216" t="s">
        <v>122</v>
      </c>
      <c r="AU664" s="216" t="s">
        <v>82</v>
      </c>
      <c r="AY664" s="18" t="s">
        <v>120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8" t="s">
        <v>80</v>
      </c>
      <c r="BK664" s="217">
        <f>ROUND(I664*H664,2)</f>
        <v>0</v>
      </c>
      <c r="BL664" s="18" t="s">
        <v>127</v>
      </c>
      <c r="BM664" s="216" t="s">
        <v>988</v>
      </c>
    </row>
    <row r="665" s="2" customFormat="1">
      <c r="A665" s="39"/>
      <c r="B665" s="40"/>
      <c r="C665" s="41"/>
      <c r="D665" s="218" t="s">
        <v>129</v>
      </c>
      <c r="E665" s="41"/>
      <c r="F665" s="219" t="s">
        <v>989</v>
      </c>
      <c r="G665" s="41"/>
      <c r="H665" s="41"/>
      <c r="I665" s="220"/>
      <c r="J665" s="41"/>
      <c r="K665" s="41"/>
      <c r="L665" s="45"/>
      <c r="M665" s="221"/>
      <c r="N665" s="222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129</v>
      </c>
      <c r="AU665" s="18" t="s">
        <v>82</v>
      </c>
    </row>
    <row r="666" s="13" customFormat="1">
      <c r="A666" s="13"/>
      <c r="B666" s="237"/>
      <c r="C666" s="238"/>
      <c r="D666" s="239" t="s">
        <v>324</v>
      </c>
      <c r="E666" s="240" t="s">
        <v>19</v>
      </c>
      <c r="F666" s="241" t="s">
        <v>990</v>
      </c>
      <c r="G666" s="238"/>
      <c r="H666" s="240" t="s">
        <v>19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7" t="s">
        <v>324</v>
      </c>
      <c r="AU666" s="247" t="s">
        <v>82</v>
      </c>
      <c r="AV666" s="13" t="s">
        <v>80</v>
      </c>
      <c r="AW666" s="13" t="s">
        <v>35</v>
      </c>
      <c r="AX666" s="13" t="s">
        <v>73</v>
      </c>
      <c r="AY666" s="247" t="s">
        <v>120</v>
      </c>
    </row>
    <row r="667" s="14" customFormat="1">
      <c r="A667" s="14"/>
      <c r="B667" s="248"/>
      <c r="C667" s="249"/>
      <c r="D667" s="239" t="s">
        <v>324</v>
      </c>
      <c r="E667" s="250" t="s">
        <v>19</v>
      </c>
      <c r="F667" s="251" t="s">
        <v>991</v>
      </c>
      <c r="G667" s="249"/>
      <c r="H667" s="252">
        <v>10</v>
      </c>
      <c r="I667" s="253"/>
      <c r="J667" s="249"/>
      <c r="K667" s="249"/>
      <c r="L667" s="254"/>
      <c r="M667" s="255"/>
      <c r="N667" s="256"/>
      <c r="O667" s="256"/>
      <c r="P667" s="256"/>
      <c r="Q667" s="256"/>
      <c r="R667" s="256"/>
      <c r="S667" s="256"/>
      <c r="T667" s="25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8" t="s">
        <v>324</v>
      </c>
      <c r="AU667" s="258" t="s">
        <v>82</v>
      </c>
      <c r="AV667" s="14" t="s">
        <v>82</v>
      </c>
      <c r="AW667" s="14" t="s">
        <v>35</v>
      </c>
      <c r="AX667" s="14" t="s">
        <v>80</v>
      </c>
      <c r="AY667" s="258" t="s">
        <v>120</v>
      </c>
    </row>
    <row r="668" s="2" customFormat="1" ht="16.5" customHeight="1">
      <c r="A668" s="39"/>
      <c r="B668" s="40"/>
      <c r="C668" s="223" t="s">
        <v>992</v>
      </c>
      <c r="D668" s="223" t="s">
        <v>138</v>
      </c>
      <c r="E668" s="224" t="s">
        <v>993</v>
      </c>
      <c r="F668" s="225" t="s">
        <v>994</v>
      </c>
      <c r="G668" s="226" t="s">
        <v>134</v>
      </c>
      <c r="H668" s="227">
        <v>4</v>
      </c>
      <c r="I668" s="228"/>
      <c r="J668" s="229">
        <f>ROUND(I668*H668,2)</f>
        <v>0</v>
      </c>
      <c r="K668" s="225" t="s">
        <v>19</v>
      </c>
      <c r="L668" s="230"/>
      <c r="M668" s="231" t="s">
        <v>19</v>
      </c>
      <c r="N668" s="232" t="s">
        <v>44</v>
      </c>
      <c r="O668" s="85"/>
      <c r="P668" s="214">
        <f>O668*H668</f>
        <v>0</v>
      </c>
      <c r="Q668" s="214">
        <v>1.5</v>
      </c>
      <c r="R668" s="214">
        <f>Q668*H668</f>
        <v>6</v>
      </c>
      <c r="S668" s="214">
        <v>0</v>
      </c>
      <c r="T668" s="215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16" t="s">
        <v>137</v>
      </c>
      <c r="AT668" s="216" t="s">
        <v>138</v>
      </c>
      <c r="AU668" s="216" t="s">
        <v>82</v>
      </c>
      <c r="AY668" s="18" t="s">
        <v>120</v>
      </c>
      <c r="BE668" s="217">
        <f>IF(N668="základní",J668,0)</f>
        <v>0</v>
      </c>
      <c r="BF668" s="217">
        <f>IF(N668="snížená",J668,0)</f>
        <v>0</v>
      </c>
      <c r="BG668" s="217">
        <f>IF(N668="zákl. přenesená",J668,0)</f>
        <v>0</v>
      </c>
      <c r="BH668" s="217">
        <f>IF(N668="sníž. přenesená",J668,0)</f>
        <v>0</v>
      </c>
      <c r="BI668" s="217">
        <f>IF(N668="nulová",J668,0)</f>
        <v>0</v>
      </c>
      <c r="BJ668" s="18" t="s">
        <v>80</v>
      </c>
      <c r="BK668" s="217">
        <f>ROUND(I668*H668,2)</f>
        <v>0</v>
      </c>
      <c r="BL668" s="18" t="s">
        <v>127</v>
      </c>
      <c r="BM668" s="216" t="s">
        <v>995</v>
      </c>
    </row>
    <row r="669" s="2" customFormat="1" ht="16.5" customHeight="1">
      <c r="A669" s="39"/>
      <c r="B669" s="40"/>
      <c r="C669" s="205" t="s">
        <v>996</v>
      </c>
      <c r="D669" s="205" t="s">
        <v>122</v>
      </c>
      <c r="E669" s="206" t="s">
        <v>997</v>
      </c>
      <c r="F669" s="207" t="s">
        <v>998</v>
      </c>
      <c r="G669" s="208" t="s">
        <v>415</v>
      </c>
      <c r="H669" s="209">
        <v>5.4100000000000001</v>
      </c>
      <c r="I669" s="210"/>
      <c r="J669" s="211">
        <f>ROUND(I669*H669,2)</f>
        <v>0</v>
      </c>
      <c r="K669" s="207" t="s">
        <v>186</v>
      </c>
      <c r="L669" s="45"/>
      <c r="M669" s="212" t="s">
        <v>19</v>
      </c>
      <c r="N669" s="213" t="s">
        <v>44</v>
      </c>
      <c r="O669" s="85"/>
      <c r="P669" s="214">
        <f>O669*H669</f>
        <v>0</v>
      </c>
      <c r="Q669" s="214">
        <v>0.069250000000000006</v>
      </c>
      <c r="R669" s="214">
        <f>Q669*H669</f>
        <v>0.37464250000000004</v>
      </c>
      <c r="S669" s="214">
        <v>0</v>
      </c>
      <c r="T669" s="215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16" t="s">
        <v>127</v>
      </c>
      <c r="AT669" s="216" t="s">
        <v>122</v>
      </c>
      <c r="AU669" s="216" t="s">
        <v>82</v>
      </c>
      <c r="AY669" s="18" t="s">
        <v>120</v>
      </c>
      <c r="BE669" s="217">
        <f>IF(N669="základní",J669,0)</f>
        <v>0</v>
      </c>
      <c r="BF669" s="217">
        <f>IF(N669="snížená",J669,0)</f>
        <v>0</v>
      </c>
      <c r="BG669" s="217">
        <f>IF(N669="zákl. přenesená",J669,0)</f>
        <v>0</v>
      </c>
      <c r="BH669" s="217">
        <f>IF(N669="sníž. přenesená",J669,0)</f>
        <v>0</v>
      </c>
      <c r="BI669" s="217">
        <f>IF(N669="nulová",J669,0)</f>
        <v>0</v>
      </c>
      <c r="BJ669" s="18" t="s">
        <v>80</v>
      </c>
      <c r="BK669" s="217">
        <f>ROUND(I669*H669,2)</f>
        <v>0</v>
      </c>
      <c r="BL669" s="18" t="s">
        <v>127</v>
      </c>
      <c r="BM669" s="216" t="s">
        <v>999</v>
      </c>
    </row>
    <row r="670" s="2" customFormat="1">
      <c r="A670" s="39"/>
      <c r="B670" s="40"/>
      <c r="C670" s="41"/>
      <c r="D670" s="218" t="s">
        <v>129</v>
      </c>
      <c r="E670" s="41"/>
      <c r="F670" s="219" t="s">
        <v>1000</v>
      </c>
      <c r="G670" s="41"/>
      <c r="H670" s="41"/>
      <c r="I670" s="220"/>
      <c r="J670" s="41"/>
      <c r="K670" s="41"/>
      <c r="L670" s="45"/>
      <c r="M670" s="221"/>
      <c r="N670" s="222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129</v>
      </c>
      <c r="AU670" s="18" t="s">
        <v>82</v>
      </c>
    </row>
    <row r="671" s="13" customFormat="1">
      <c r="A671" s="13"/>
      <c r="B671" s="237"/>
      <c r="C671" s="238"/>
      <c r="D671" s="239" t="s">
        <v>324</v>
      </c>
      <c r="E671" s="240" t="s">
        <v>19</v>
      </c>
      <c r="F671" s="241" t="s">
        <v>1001</v>
      </c>
      <c r="G671" s="238"/>
      <c r="H671" s="240" t="s">
        <v>19</v>
      </c>
      <c r="I671" s="242"/>
      <c r="J671" s="238"/>
      <c r="K671" s="238"/>
      <c r="L671" s="243"/>
      <c r="M671" s="244"/>
      <c r="N671" s="245"/>
      <c r="O671" s="245"/>
      <c r="P671" s="245"/>
      <c r="Q671" s="245"/>
      <c r="R671" s="245"/>
      <c r="S671" s="245"/>
      <c r="T671" s="24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7" t="s">
        <v>324</v>
      </c>
      <c r="AU671" s="247" t="s">
        <v>82</v>
      </c>
      <c r="AV671" s="13" t="s">
        <v>80</v>
      </c>
      <c r="AW671" s="13" t="s">
        <v>35</v>
      </c>
      <c r="AX671" s="13" t="s">
        <v>73</v>
      </c>
      <c r="AY671" s="247" t="s">
        <v>120</v>
      </c>
    </row>
    <row r="672" s="14" customFormat="1">
      <c r="A672" s="14"/>
      <c r="B672" s="248"/>
      <c r="C672" s="249"/>
      <c r="D672" s="239" t="s">
        <v>324</v>
      </c>
      <c r="E672" s="250" t="s">
        <v>19</v>
      </c>
      <c r="F672" s="251" t="s">
        <v>1002</v>
      </c>
      <c r="G672" s="249"/>
      <c r="H672" s="252">
        <v>5.4100000000000001</v>
      </c>
      <c r="I672" s="253"/>
      <c r="J672" s="249"/>
      <c r="K672" s="249"/>
      <c r="L672" s="254"/>
      <c r="M672" s="255"/>
      <c r="N672" s="256"/>
      <c r="O672" s="256"/>
      <c r="P672" s="256"/>
      <c r="Q672" s="256"/>
      <c r="R672" s="256"/>
      <c r="S672" s="256"/>
      <c r="T672" s="257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8" t="s">
        <v>324</v>
      </c>
      <c r="AU672" s="258" t="s">
        <v>82</v>
      </c>
      <c r="AV672" s="14" t="s">
        <v>82</v>
      </c>
      <c r="AW672" s="14" t="s">
        <v>35</v>
      </c>
      <c r="AX672" s="14" t="s">
        <v>80</v>
      </c>
      <c r="AY672" s="258" t="s">
        <v>120</v>
      </c>
    </row>
    <row r="673" s="2" customFormat="1" ht="24.15" customHeight="1">
      <c r="A673" s="39"/>
      <c r="B673" s="40"/>
      <c r="C673" s="205" t="s">
        <v>1003</v>
      </c>
      <c r="D673" s="205" t="s">
        <v>122</v>
      </c>
      <c r="E673" s="206" t="s">
        <v>1004</v>
      </c>
      <c r="F673" s="207" t="s">
        <v>1005</v>
      </c>
      <c r="G673" s="208" t="s">
        <v>415</v>
      </c>
      <c r="H673" s="209">
        <v>10</v>
      </c>
      <c r="I673" s="210"/>
      <c r="J673" s="211">
        <f>ROUND(I673*H673,2)</f>
        <v>0</v>
      </c>
      <c r="K673" s="207" t="s">
        <v>186</v>
      </c>
      <c r="L673" s="45"/>
      <c r="M673" s="212" t="s">
        <v>19</v>
      </c>
      <c r="N673" s="213" t="s">
        <v>44</v>
      </c>
      <c r="O673" s="85"/>
      <c r="P673" s="214">
        <f>O673*H673</f>
        <v>0</v>
      </c>
      <c r="Q673" s="214">
        <v>0</v>
      </c>
      <c r="R673" s="214">
        <f>Q673*H673</f>
        <v>0</v>
      </c>
      <c r="S673" s="214">
        <v>2.0550000000000002</v>
      </c>
      <c r="T673" s="215">
        <f>S673*H673</f>
        <v>20.550000000000001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16" t="s">
        <v>127</v>
      </c>
      <c r="AT673" s="216" t="s">
        <v>122</v>
      </c>
      <c r="AU673" s="216" t="s">
        <v>82</v>
      </c>
      <c r="AY673" s="18" t="s">
        <v>120</v>
      </c>
      <c r="BE673" s="217">
        <f>IF(N673="základní",J673,0)</f>
        <v>0</v>
      </c>
      <c r="BF673" s="217">
        <f>IF(N673="snížená",J673,0)</f>
        <v>0</v>
      </c>
      <c r="BG673" s="217">
        <f>IF(N673="zákl. přenesená",J673,0)</f>
        <v>0</v>
      </c>
      <c r="BH673" s="217">
        <f>IF(N673="sníž. přenesená",J673,0)</f>
        <v>0</v>
      </c>
      <c r="BI673" s="217">
        <f>IF(N673="nulová",J673,0)</f>
        <v>0</v>
      </c>
      <c r="BJ673" s="18" t="s">
        <v>80</v>
      </c>
      <c r="BK673" s="217">
        <f>ROUND(I673*H673,2)</f>
        <v>0</v>
      </c>
      <c r="BL673" s="18" t="s">
        <v>127</v>
      </c>
      <c r="BM673" s="216" t="s">
        <v>1006</v>
      </c>
    </row>
    <row r="674" s="2" customFormat="1">
      <c r="A674" s="39"/>
      <c r="B674" s="40"/>
      <c r="C674" s="41"/>
      <c r="D674" s="218" t="s">
        <v>129</v>
      </c>
      <c r="E674" s="41"/>
      <c r="F674" s="219" t="s">
        <v>1007</v>
      </c>
      <c r="G674" s="41"/>
      <c r="H674" s="41"/>
      <c r="I674" s="220"/>
      <c r="J674" s="41"/>
      <c r="K674" s="41"/>
      <c r="L674" s="45"/>
      <c r="M674" s="221"/>
      <c r="N674" s="222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129</v>
      </c>
      <c r="AU674" s="18" t="s">
        <v>82</v>
      </c>
    </row>
    <row r="675" s="13" customFormat="1">
      <c r="A675" s="13"/>
      <c r="B675" s="237"/>
      <c r="C675" s="238"/>
      <c r="D675" s="239" t="s">
        <v>324</v>
      </c>
      <c r="E675" s="240" t="s">
        <v>19</v>
      </c>
      <c r="F675" s="241" t="s">
        <v>990</v>
      </c>
      <c r="G675" s="238"/>
      <c r="H675" s="240" t="s">
        <v>19</v>
      </c>
      <c r="I675" s="242"/>
      <c r="J675" s="238"/>
      <c r="K675" s="238"/>
      <c r="L675" s="243"/>
      <c r="M675" s="244"/>
      <c r="N675" s="245"/>
      <c r="O675" s="245"/>
      <c r="P675" s="245"/>
      <c r="Q675" s="245"/>
      <c r="R675" s="245"/>
      <c r="S675" s="245"/>
      <c r="T675" s="24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7" t="s">
        <v>324</v>
      </c>
      <c r="AU675" s="247" t="s">
        <v>82</v>
      </c>
      <c r="AV675" s="13" t="s">
        <v>80</v>
      </c>
      <c r="AW675" s="13" t="s">
        <v>35</v>
      </c>
      <c r="AX675" s="13" t="s">
        <v>73</v>
      </c>
      <c r="AY675" s="247" t="s">
        <v>120</v>
      </c>
    </row>
    <row r="676" s="14" customFormat="1">
      <c r="A676" s="14"/>
      <c r="B676" s="248"/>
      <c r="C676" s="249"/>
      <c r="D676" s="239" t="s">
        <v>324</v>
      </c>
      <c r="E676" s="250" t="s">
        <v>19</v>
      </c>
      <c r="F676" s="251" t="s">
        <v>991</v>
      </c>
      <c r="G676" s="249"/>
      <c r="H676" s="252">
        <v>10</v>
      </c>
      <c r="I676" s="253"/>
      <c r="J676" s="249"/>
      <c r="K676" s="249"/>
      <c r="L676" s="254"/>
      <c r="M676" s="255"/>
      <c r="N676" s="256"/>
      <c r="O676" s="256"/>
      <c r="P676" s="256"/>
      <c r="Q676" s="256"/>
      <c r="R676" s="256"/>
      <c r="S676" s="256"/>
      <c r="T676" s="257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8" t="s">
        <v>324</v>
      </c>
      <c r="AU676" s="258" t="s">
        <v>82</v>
      </c>
      <c r="AV676" s="14" t="s">
        <v>82</v>
      </c>
      <c r="AW676" s="14" t="s">
        <v>35</v>
      </c>
      <c r="AX676" s="14" t="s">
        <v>80</v>
      </c>
      <c r="AY676" s="258" t="s">
        <v>120</v>
      </c>
    </row>
    <row r="677" s="2" customFormat="1" ht="16.5" customHeight="1">
      <c r="A677" s="39"/>
      <c r="B677" s="40"/>
      <c r="C677" s="205" t="s">
        <v>1008</v>
      </c>
      <c r="D677" s="205" t="s">
        <v>122</v>
      </c>
      <c r="E677" s="206" t="s">
        <v>1009</v>
      </c>
      <c r="F677" s="207" t="s">
        <v>1010</v>
      </c>
      <c r="G677" s="208" t="s">
        <v>415</v>
      </c>
      <c r="H677" s="209">
        <v>20</v>
      </c>
      <c r="I677" s="210"/>
      <c r="J677" s="211">
        <f>ROUND(I677*H677,2)</f>
        <v>0</v>
      </c>
      <c r="K677" s="207" t="s">
        <v>19</v>
      </c>
      <c r="L677" s="45"/>
      <c r="M677" s="212" t="s">
        <v>19</v>
      </c>
      <c r="N677" s="213" t="s">
        <v>44</v>
      </c>
      <c r="O677" s="85"/>
      <c r="P677" s="214">
        <f>O677*H677</f>
        <v>0</v>
      </c>
      <c r="Q677" s="214">
        <v>0.84999999999999998</v>
      </c>
      <c r="R677" s="214">
        <f>Q677*H677</f>
        <v>17</v>
      </c>
      <c r="S677" s="214">
        <v>0</v>
      </c>
      <c r="T677" s="215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16" t="s">
        <v>127</v>
      </c>
      <c r="AT677" s="216" t="s">
        <v>122</v>
      </c>
      <c r="AU677" s="216" t="s">
        <v>82</v>
      </c>
      <c r="AY677" s="18" t="s">
        <v>120</v>
      </c>
      <c r="BE677" s="217">
        <f>IF(N677="základní",J677,0)</f>
        <v>0</v>
      </c>
      <c r="BF677" s="217">
        <f>IF(N677="snížená",J677,0)</f>
        <v>0</v>
      </c>
      <c r="BG677" s="217">
        <f>IF(N677="zákl. přenesená",J677,0)</f>
        <v>0</v>
      </c>
      <c r="BH677" s="217">
        <f>IF(N677="sníž. přenesená",J677,0)</f>
        <v>0</v>
      </c>
      <c r="BI677" s="217">
        <f>IF(N677="nulová",J677,0)</f>
        <v>0</v>
      </c>
      <c r="BJ677" s="18" t="s">
        <v>80</v>
      </c>
      <c r="BK677" s="217">
        <f>ROUND(I677*H677,2)</f>
        <v>0</v>
      </c>
      <c r="BL677" s="18" t="s">
        <v>127</v>
      </c>
      <c r="BM677" s="216" t="s">
        <v>1011</v>
      </c>
    </row>
    <row r="678" s="13" customFormat="1">
      <c r="A678" s="13"/>
      <c r="B678" s="237"/>
      <c r="C678" s="238"/>
      <c r="D678" s="239" t="s">
        <v>324</v>
      </c>
      <c r="E678" s="240" t="s">
        <v>19</v>
      </c>
      <c r="F678" s="241" t="s">
        <v>1012</v>
      </c>
      <c r="G678" s="238"/>
      <c r="H678" s="240" t="s">
        <v>19</v>
      </c>
      <c r="I678" s="242"/>
      <c r="J678" s="238"/>
      <c r="K678" s="238"/>
      <c r="L678" s="243"/>
      <c r="M678" s="244"/>
      <c r="N678" s="245"/>
      <c r="O678" s="245"/>
      <c r="P678" s="245"/>
      <c r="Q678" s="245"/>
      <c r="R678" s="245"/>
      <c r="S678" s="245"/>
      <c r="T678" s="246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7" t="s">
        <v>324</v>
      </c>
      <c r="AU678" s="247" t="s">
        <v>82</v>
      </c>
      <c r="AV678" s="13" t="s">
        <v>80</v>
      </c>
      <c r="AW678" s="13" t="s">
        <v>35</v>
      </c>
      <c r="AX678" s="13" t="s">
        <v>73</v>
      </c>
      <c r="AY678" s="247" t="s">
        <v>120</v>
      </c>
    </row>
    <row r="679" s="14" customFormat="1">
      <c r="A679" s="14"/>
      <c r="B679" s="248"/>
      <c r="C679" s="249"/>
      <c r="D679" s="239" t="s">
        <v>324</v>
      </c>
      <c r="E679" s="250" t="s">
        <v>19</v>
      </c>
      <c r="F679" s="251" t="s">
        <v>1013</v>
      </c>
      <c r="G679" s="249"/>
      <c r="H679" s="252">
        <v>20</v>
      </c>
      <c r="I679" s="253"/>
      <c r="J679" s="249"/>
      <c r="K679" s="249"/>
      <c r="L679" s="254"/>
      <c r="M679" s="255"/>
      <c r="N679" s="256"/>
      <c r="O679" s="256"/>
      <c r="P679" s="256"/>
      <c r="Q679" s="256"/>
      <c r="R679" s="256"/>
      <c r="S679" s="256"/>
      <c r="T679" s="257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8" t="s">
        <v>324</v>
      </c>
      <c r="AU679" s="258" t="s">
        <v>82</v>
      </c>
      <c r="AV679" s="14" t="s">
        <v>82</v>
      </c>
      <c r="AW679" s="14" t="s">
        <v>35</v>
      </c>
      <c r="AX679" s="14" t="s">
        <v>80</v>
      </c>
      <c r="AY679" s="258" t="s">
        <v>120</v>
      </c>
    </row>
    <row r="680" s="12" customFormat="1" ht="22.8" customHeight="1">
      <c r="A680" s="12"/>
      <c r="B680" s="189"/>
      <c r="C680" s="190"/>
      <c r="D680" s="191" t="s">
        <v>72</v>
      </c>
      <c r="E680" s="203" t="s">
        <v>1014</v>
      </c>
      <c r="F680" s="203" t="s">
        <v>1015</v>
      </c>
      <c r="G680" s="190"/>
      <c r="H680" s="190"/>
      <c r="I680" s="193"/>
      <c r="J680" s="204">
        <f>BK680</f>
        <v>0</v>
      </c>
      <c r="K680" s="190"/>
      <c r="L680" s="195"/>
      <c r="M680" s="196"/>
      <c r="N680" s="197"/>
      <c r="O680" s="197"/>
      <c r="P680" s="198">
        <f>SUM(P681:P682)</f>
        <v>0</v>
      </c>
      <c r="Q680" s="197"/>
      <c r="R680" s="198">
        <f>SUM(R681:R682)</f>
        <v>0</v>
      </c>
      <c r="S680" s="197"/>
      <c r="T680" s="199">
        <f>SUM(T681:T682)</f>
        <v>0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200" t="s">
        <v>80</v>
      </c>
      <c r="AT680" s="201" t="s">
        <v>72</v>
      </c>
      <c r="AU680" s="201" t="s">
        <v>80</v>
      </c>
      <c r="AY680" s="200" t="s">
        <v>120</v>
      </c>
      <c r="BK680" s="202">
        <f>SUM(BK681:BK682)</f>
        <v>0</v>
      </c>
    </row>
    <row r="681" s="2" customFormat="1" ht="24.15" customHeight="1">
      <c r="A681" s="39"/>
      <c r="B681" s="40"/>
      <c r="C681" s="205" t="s">
        <v>1016</v>
      </c>
      <c r="D681" s="205" t="s">
        <v>122</v>
      </c>
      <c r="E681" s="206" t="s">
        <v>1017</v>
      </c>
      <c r="F681" s="207" t="s">
        <v>1018</v>
      </c>
      <c r="G681" s="208" t="s">
        <v>185</v>
      </c>
      <c r="H681" s="209">
        <v>51.509999999999998</v>
      </c>
      <c r="I681" s="210"/>
      <c r="J681" s="211">
        <f>ROUND(I681*H681,2)</f>
        <v>0</v>
      </c>
      <c r="K681" s="207" t="s">
        <v>186</v>
      </c>
      <c r="L681" s="45"/>
      <c r="M681" s="212" t="s">
        <v>19</v>
      </c>
      <c r="N681" s="213" t="s">
        <v>44</v>
      </c>
      <c r="O681" s="85"/>
      <c r="P681" s="214">
        <f>O681*H681</f>
        <v>0</v>
      </c>
      <c r="Q681" s="214">
        <v>0</v>
      </c>
      <c r="R681" s="214">
        <f>Q681*H681</f>
        <v>0</v>
      </c>
      <c r="S681" s="214">
        <v>0</v>
      </c>
      <c r="T681" s="215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16" t="s">
        <v>127</v>
      </c>
      <c r="AT681" s="216" t="s">
        <v>122</v>
      </c>
      <c r="AU681" s="216" t="s">
        <v>82</v>
      </c>
      <c r="AY681" s="18" t="s">
        <v>120</v>
      </c>
      <c r="BE681" s="217">
        <f>IF(N681="základní",J681,0)</f>
        <v>0</v>
      </c>
      <c r="BF681" s="217">
        <f>IF(N681="snížená",J681,0)</f>
        <v>0</v>
      </c>
      <c r="BG681" s="217">
        <f>IF(N681="zákl. přenesená",J681,0)</f>
        <v>0</v>
      </c>
      <c r="BH681" s="217">
        <f>IF(N681="sníž. přenesená",J681,0)</f>
        <v>0</v>
      </c>
      <c r="BI681" s="217">
        <f>IF(N681="nulová",J681,0)</f>
        <v>0</v>
      </c>
      <c r="BJ681" s="18" t="s">
        <v>80</v>
      </c>
      <c r="BK681" s="217">
        <f>ROUND(I681*H681,2)</f>
        <v>0</v>
      </c>
      <c r="BL681" s="18" t="s">
        <v>127</v>
      </c>
      <c r="BM681" s="216" t="s">
        <v>1019</v>
      </c>
    </row>
    <row r="682" s="2" customFormat="1">
      <c r="A682" s="39"/>
      <c r="B682" s="40"/>
      <c r="C682" s="41"/>
      <c r="D682" s="218" t="s">
        <v>129</v>
      </c>
      <c r="E682" s="41"/>
      <c r="F682" s="219" t="s">
        <v>1020</v>
      </c>
      <c r="G682" s="41"/>
      <c r="H682" s="41"/>
      <c r="I682" s="220"/>
      <c r="J682" s="41"/>
      <c r="K682" s="41"/>
      <c r="L682" s="45"/>
      <c r="M682" s="221"/>
      <c r="N682" s="222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129</v>
      </c>
      <c r="AU682" s="18" t="s">
        <v>82</v>
      </c>
    </row>
    <row r="683" s="12" customFormat="1" ht="22.8" customHeight="1">
      <c r="A683" s="12"/>
      <c r="B683" s="189"/>
      <c r="C683" s="190"/>
      <c r="D683" s="191" t="s">
        <v>72</v>
      </c>
      <c r="E683" s="203" t="s">
        <v>180</v>
      </c>
      <c r="F683" s="203" t="s">
        <v>181</v>
      </c>
      <c r="G683" s="190"/>
      <c r="H683" s="190"/>
      <c r="I683" s="193"/>
      <c r="J683" s="204">
        <f>BK683</f>
        <v>0</v>
      </c>
      <c r="K683" s="190"/>
      <c r="L683" s="195"/>
      <c r="M683" s="196"/>
      <c r="N683" s="197"/>
      <c r="O683" s="197"/>
      <c r="P683" s="198">
        <f>SUM(P684:P687)</f>
        <v>0</v>
      </c>
      <c r="Q683" s="197"/>
      <c r="R683" s="198">
        <f>SUM(R684:R687)</f>
        <v>0</v>
      </c>
      <c r="S683" s="197"/>
      <c r="T683" s="199">
        <f>SUM(T684:T687)</f>
        <v>0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200" t="s">
        <v>80</v>
      </c>
      <c r="AT683" s="201" t="s">
        <v>72</v>
      </c>
      <c r="AU683" s="201" t="s">
        <v>80</v>
      </c>
      <c r="AY683" s="200" t="s">
        <v>120</v>
      </c>
      <c r="BK683" s="202">
        <f>SUM(BK684:BK687)</f>
        <v>0</v>
      </c>
    </row>
    <row r="684" s="2" customFormat="1" ht="16.5" customHeight="1">
      <c r="A684" s="39"/>
      <c r="B684" s="40"/>
      <c r="C684" s="205" t="s">
        <v>1021</v>
      </c>
      <c r="D684" s="205" t="s">
        <v>122</v>
      </c>
      <c r="E684" s="206" t="s">
        <v>1022</v>
      </c>
      <c r="F684" s="207" t="s">
        <v>1023</v>
      </c>
      <c r="G684" s="208" t="s">
        <v>185</v>
      </c>
      <c r="H684" s="209">
        <v>1281.376</v>
      </c>
      <c r="I684" s="210"/>
      <c r="J684" s="211">
        <f>ROUND(I684*H684,2)</f>
        <v>0</v>
      </c>
      <c r="K684" s="207" t="s">
        <v>186</v>
      </c>
      <c r="L684" s="45"/>
      <c r="M684" s="212" t="s">
        <v>19</v>
      </c>
      <c r="N684" s="213" t="s">
        <v>44</v>
      </c>
      <c r="O684" s="85"/>
      <c r="P684" s="214">
        <f>O684*H684</f>
        <v>0</v>
      </c>
      <c r="Q684" s="214">
        <v>0</v>
      </c>
      <c r="R684" s="214">
        <f>Q684*H684</f>
        <v>0</v>
      </c>
      <c r="S684" s="214">
        <v>0</v>
      </c>
      <c r="T684" s="215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16" t="s">
        <v>127</v>
      </c>
      <c r="AT684" s="216" t="s">
        <v>122</v>
      </c>
      <c r="AU684" s="216" t="s">
        <v>82</v>
      </c>
      <c r="AY684" s="18" t="s">
        <v>120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8" t="s">
        <v>80</v>
      </c>
      <c r="BK684" s="217">
        <f>ROUND(I684*H684,2)</f>
        <v>0</v>
      </c>
      <c r="BL684" s="18" t="s">
        <v>127</v>
      </c>
      <c r="BM684" s="216" t="s">
        <v>1024</v>
      </c>
    </row>
    <row r="685" s="2" customFormat="1">
      <c r="A685" s="39"/>
      <c r="B685" s="40"/>
      <c r="C685" s="41"/>
      <c r="D685" s="218" t="s">
        <v>129</v>
      </c>
      <c r="E685" s="41"/>
      <c r="F685" s="219" t="s">
        <v>1025</v>
      </c>
      <c r="G685" s="41"/>
      <c r="H685" s="41"/>
      <c r="I685" s="220"/>
      <c r="J685" s="41"/>
      <c r="K685" s="41"/>
      <c r="L685" s="45"/>
      <c r="M685" s="221"/>
      <c r="N685" s="222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129</v>
      </c>
      <c r="AU685" s="18" t="s">
        <v>82</v>
      </c>
    </row>
    <row r="686" s="2" customFormat="1" ht="24.15" customHeight="1">
      <c r="A686" s="39"/>
      <c r="B686" s="40"/>
      <c r="C686" s="205" t="s">
        <v>1026</v>
      </c>
      <c r="D686" s="205" t="s">
        <v>122</v>
      </c>
      <c r="E686" s="206" t="s">
        <v>1027</v>
      </c>
      <c r="F686" s="207" t="s">
        <v>1028</v>
      </c>
      <c r="G686" s="208" t="s">
        <v>185</v>
      </c>
      <c r="H686" s="209">
        <v>1281.376</v>
      </c>
      <c r="I686" s="210"/>
      <c r="J686" s="211">
        <f>ROUND(I686*H686,2)</f>
        <v>0</v>
      </c>
      <c r="K686" s="207" t="s">
        <v>186</v>
      </c>
      <c r="L686" s="45"/>
      <c r="M686" s="212" t="s">
        <v>19</v>
      </c>
      <c r="N686" s="213" t="s">
        <v>44</v>
      </c>
      <c r="O686" s="85"/>
      <c r="P686" s="214">
        <f>O686*H686</f>
        <v>0</v>
      </c>
      <c r="Q686" s="214">
        <v>0</v>
      </c>
      <c r="R686" s="214">
        <f>Q686*H686</f>
        <v>0</v>
      </c>
      <c r="S686" s="214">
        <v>0</v>
      </c>
      <c r="T686" s="215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16" t="s">
        <v>127</v>
      </c>
      <c r="AT686" s="216" t="s">
        <v>122</v>
      </c>
      <c r="AU686" s="216" t="s">
        <v>82</v>
      </c>
      <c r="AY686" s="18" t="s">
        <v>120</v>
      </c>
      <c r="BE686" s="217">
        <f>IF(N686="základní",J686,0)</f>
        <v>0</v>
      </c>
      <c r="BF686" s="217">
        <f>IF(N686="snížená",J686,0)</f>
        <v>0</v>
      </c>
      <c r="BG686" s="217">
        <f>IF(N686="zákl. přenesená",J686,0)</f>
        <v>0</v>
      </c>
      <c r="BH686" s="217">
        <f>IF(N686="sníž. přenesená",J686,0)</f>
        <v>0</v>
      </c>
      <c r="BI686" s="217">
        <f>IF(N686="nulová",J686,0)</f>
        <v>0</v>
      </c>
      <c r="BJ686" s="18" t="s">
        <v>80</v>
      </c>
      <c r="BK686" s="217">
        <f>ROUND(I686*H686,2)</f>
        <v>0</v>
      </c>
      <c r="BL686" s="18" t="s">
        <v>127</v>
      </c>
      <c r="BM686" s="216" t="s">
        <v>1029</v>
      </c>
    </row>
    <row r="687" s="2" customFormat="1">
      <c r="A687" s="39"/>
      <c r="B687" s="40"/>
      <c r="C687" s="41"/>
      <c r="D687" s="218" t="s">
        <v>129</v>
      </c>
      <c r="E687" s="41"/>
      <c r="F687" s="219" t="s">
        <v>1030</v>
      </c>
      <c r="G687" s="41"/>
      <c r="H687" s="41"/>
      <c r="I687" s="220"/>
      <c r="J687" s="41"/>
      <c r="K687" s="41"/>
      <c r="L687" s="45"/>
      <c r="M687" s="221"/>
      <c r="N687" s="222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129</v>
      </c>
      <c r="AU687" s="18" t="s">
        <v>82</v>
      </c>
    </row>
    <row r="688" s="12" customFormat="1" ht="25.92" customHeight="1">
      <c r="A688" s="12"/>
      <c r="B688" s="189"/>
      <c r="C688" s="190"/>
      <c r="D688" s="191" t="s">
        <v>72</v>
      </c>
      <c r="E688" s="192" t="s">
        <v>1031</v>
      </c>
      <c r="F688" s="192" t="s">
        <v>1032</v>
      </c>
      <c r="G688" s="190"/>
      <c r="H688" s="190"/>
      <c r="I688" s="193"/>
      <c r="J688" s="194">
        <f>BK688</f>
        <v>0</v>
      </c>
      <c r="K688" s="190"/>
      <c r="L688" s="195"/>
      <c r="M688" s="196"/>
      <c r="N688" s="197"/>
      <c r="O688" s="197"/>
      <c r="P688" s="198">
        <f>P689+P713+P723+P736+P739</f>
        <v>0</v>
      </c>
      <c r="Q688" s="197"/>
      <c r="R688" s="198">
        <f>R689+R713+R723+R736+R739</f>
        <v>0</v>
      </c>
      <c r="S688" s="197"/>
      <c r="T688" s="199">
        <f>T689+T713+T723+T736+T739</f>
        <v>0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200" t="s">
        <v>195</v>
      </c>
      <c r="AT688" s="201" t="s">
        <v>72</v>
      </c>
      <c r="AU688" s="201" t="s">
        <v>73</v>
      </c>
      <c r="AY688" s="200" t="s">
        <v>120</v>
      </c>
      <c r="BK688" s="202">
        <f>BK689+BK713+BK723+BK736+BK739</f>
        <v>0</v>
      </c>
    </row>
    <row r="689" s="12" customFormat="1" ht="22.8" customHeight="1">
      <c r="A689" s="12"/>
      <c r="B689" s="189"/>
      <c r="C689" s="190"/>
      <c r="D689" s="191" t="s">
        <v>72</v>
      </c>
      <c r="E689" s="203" t="s">
        <v>1033</v>
      </c>
      <c r="F689" s="203" t="s">
        <v>1034</v>
      </c>
      <c r="G689" s="190"/>
      <c r="H689" s="190"/>
      <c r="I689" s="193"/>
      <c r="J689" s="204">
        <f>BK689</f>
        <v>0</v>
      </c>
      <c r="K689" s="190"/>
      <c r="L689" s="195"/>
      <c r="M689" s="196"/>
      <c r="N689" s="197"/>
      <c r="O689" s="197"/>
      <c r="P689" s="198">
        <f>SUM(P690:P712)</f>
        <v>0</v>
      </c>
      <c r="Q689" s="197"/>
      <c r="R689" s="198">
        <f>SUM(R690:R712)</f>
        <v>0</v>
      </c>
      <c r="S689" s="197"/>
      <c r="T689" s="199">
        <f>SUM(T690:T712)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00" t="s">
        <v>195</v>
      </c>
      <c r="AT689" s="201" t="s">
        <v>72</v>
      </c>
      <c r="AU689" s="201" t="s">
        <v>80</v>
      </c>
      <c r="AY689" s="200" t="s">
        <v>120</v>
      </c>
      <c r="BK689" s="202">
        <f>SUM(BK690:BK712)</f>
        <v>0</v>
      </c>
    </row>
    <row r="690" s="2" customFormat="1" ht="16.5" customHeight="1">
      <c r="A690" s="39"/>
      <c r="B690" s="40"/>
      <c r="C690" s="205" t="s">
        <v>1035</v>
      </c>
      <c r="D690" s="205" t="s">
        <v>122</v>
      </c>
      <c r="E690" s="206" t="s">
        <v>1036</v>
      </c>
      <c r="F690" s="207" t="s">
        <v>1037</v>
      </c>
      <c r="G690" s="208" t="s">
        <v>145</v>
      </c>
      <c r="H690" s="209">
        <v>6</v>
      </c>
      <c r="I690" s="210"/>
      <c r="J690" s="211">
        <f>ROUND(I690*H690,2)</f>
        <v>0</v>
      </c>
      <c r="K690" s="207" t="s">
        <v>186</v>
      </c>
      <c r="L690" s="45"/>
      <c r="M690" s="212" t="s">
        <v>19</v>
      </c>
      <c r="N690" s="213" t="s">
        <v>44</v>
      </c>
      <c r="O690" s="85"/>
      <c r="P690" s="214">
        <f>O690*H690</f>
        <v>0</v>
      </c>
      <c r="Q690" s="214">
        <v>0</v>
      </c>
      <c r="R690" s="214">
        <f>Q690*H690</f>
        <v>0</v>
      </c>
      <c r="S690" s="214">
        <v>0</v>
      </c>
      <c r="T690" s="215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16" t="s">
        <v>1038</v>
      </c>
      <c r="AT690" s="216" t="s">
        <v>122</v>
      </c>
      <c r="AU690" s="216" t="s">
        <v>82</v>
      </c>
      <c r="AY690" s="18" t="s">
        <v>120</v>
      </c>
      <c r="BE690" s="217">
        <f>IF(N690="základní",J690,0)</f>
        <v>0</v>
      </c>
      <c r="BF690" s="217">
        <f>IF(N690="snížená",J690,0)</f>
        <v>0</v>
      </c>
      <c r="BG690" s="217">
        <f>IF(N690="zákl. přenesená",J690,0)</f>
        <v>0</v>
      </c>
      <c r="BH690" s="217">
        <f>IF(N690="sníž. přenesená",J690,0)</f>
        <v>0</v>
      </c>
      <c r="BI690" s="217">
        <f>IF(N690="nulová",J690,0)</f>
        <v>0</v>
      </c>
      <c r="BJ690" s="18" t="s">
        <v>80</v>
      </c>
      <c r="BK690" s="217">
        <f>ROUND(I690*H690,2)</f>
        <v>0</v>
      </c>
      <c r="BL690" s="18" t="s">
        <v>1038</v>
      </c>
      <c r="BM690" s="216" t="s">
        <v>1039</v>
      </c>
    </row>
    <row r="691" s="2" customFormat="1">
      <c r="A691" s="39"/>
      <c r="B691" s="40"/>
      <c r="C691" s="41"/>
      <c r="D691" s="218" t="s">
        <v>129</v>
      </c>
      <c r="E691" s="41"/>
      <c r="F691" s="219" t="s">
        <v>1040</v>
      </c>
      <c r="G691" s="41"/>
      <c r="H691" s="41"/>
      <c r="I691" s="220"/>
      <c r="J691" s="41"/>
      <c r="K691" s="41"/>
      <c r="L691" s="45"/>
      <c r="M691" s="221"/>
      <c r="N691" s="222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129</v>
      </c>
      <c r="AU691" s="18" t="s">
        <v>82</v>
      </c>
    </row>
    <row r="692" s="2" customFormat="1" ht="16.5" customHeight="1">
      <c r="A692" s="39"/>
      <c r="B692" s="40"/>
      <c r="C692" s="205" t="s">
        <v>1041</v>
      </c>
      <c r="D692" s="205" t="s">
        <v>122</v>
      </c>
      <c r="E692" s="206" t="s">
        <v>1042</v>
      </c>
      <c r="F692" s="207" t="s">
        <v>1043</v>
      </c>
      <c r="G692" s="208" t="s">
        <v>1044</v>
      </c>
      <c r="H692" s="209">
        <v>1</v>
      </c>
      <c r="I692" s="210"/>
      <c r="J692" s="211">
        <f>ROUND(I692*H692,2)</f>
        <v>0</v>
      </c>
      <c r="K692" s="207" t="s">
        <v>186</v>
      </c>
      <c r="L692" s="45"/>
      <c r="M692" s="212" t="s">
        <v>19</v>
      </c>
      <c r="N692" s="213" t="s">
        <v>44</v>
      </c>
      <c r="O692" s="85"/>
      <c r="P692" s="214">
        <f>O692*H692</f>
        <v>0</v>
      </c>
      <c r="Q692" s="214">
        <v>0</v>
      </c>
      <c r="R692" s="214">
        <f>Q692*H692</f>
        <v>0</v>
      </c>
      <c r="S692" s="214">
        <v>0</v>
      </c>
      <c r="T692" s="215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16" t="s">
        <v>1038</v>
      </c>
      <c r="AT692" s="216" t="s">
        <v>122</v>
      </c>
      <c r="AU692" s="216" t="s">
        <v>82</v>
      </c>
      <c r="AY692" s="18" t="s">
        <v>120</v>
      </c>
      <c r="BE692" s="217">
        <f>IF(N692="základní",J692,0)</f>
        <v>0</v>
      </c>
      <c r="BF692" s="217">
        <f>IF(N692="snížená",J692,0)</f>
        <v>0</v>
      </c>
      <c r="BG692" s="217">
        <f>IF(N692="zákl. přenesená",J692,0)</f>
        <v>0</v>
      </c>
      <c r="BH692" s="217">
        <f>IF(N692="sníž. přenesená",J692,0)</f>
        <v>0</v>
      </c>
      <c r="BI692" s="217">
        <f>IF(N692="nulová",J692,0)</f>
        <v>0</v>
      </c>
      <c r="BJ692" s="18" t="s">
        <v>80</v>
      </c>
      <c r="BK692" s="217">
        <f>ROUND(I692*H692,2)</f>
        <v>0</v>
      </c>
      <c r="BL692" s="18" t="s">
        <v>1038</v>
      </c>
      <c r="BM692" s="216" t="s">
        <v>1045</v>
      </c>
    </row>
    <row r="693" s="2" customFormat="1">
      <c r="A693" s="39"/>
      <c r="B693" s="40"/>
      <c r="C693" s="41"/>
      <c r="D693" s="218" t="s">
        <v>129</v>
      </c>
      <c r="E693" s="41"/>
      <c r="F693" s="219" t="s">
        <v>1046</v>
      </c>
      <c r="G693" s="41"/>
      <c r="H693" s="41"/>
      <c r="I693" s="220"/>
      <c r="J693" s="41"/>
      <c r="K693" s="41"/>
      <c r="L693" s="45"/>
      <c r="M693" s="221"/>
      <c r="N693" s="222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129</v>
      </c>
      <c r="AU693" s="18" t="s">
        <v>82</v>
      </c>
    </row>
    <row r="694" s="13" customFormat="1">
      <c r="A694" s="13"/>
      <c r="B694" s="237"/>
      <c r="C694" s="238"/>
      <c r="D694" s="239" t="s">
        <v>324</v>
      </c>
      <c r="E694" s="240" t="s">
        <v>19</v>
      </c>
      <c r="F694" s="241" t="s">
        <v>1047</v>
      </c>
      <c r="G694" s="238"/>
      <c r="H694" s="240" t="s">
        <v>19</v>
      </c>
      <c r="I694" s="242"/>
      <c r="J694" s="238"/>
      <c r="K694" s="238"/>
      <c r="L694" s="243"/>
      <c r="M694" s="244"/>
      <c r="N694" s="245"/>
      <c r="O694" s="245"/>
      <c r="P694" s="245"/>
      <c r="Q694" s="245"/>
      <c r="R694" s="245"/>
      <c r="S694" s="245"/>
      <c r="T694" s="24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7" t="s">
        <v>324</v>
      </c>
      <c r="AU694" s="247" t="s">
        <v>82</v>
      </c>
      <c r="AV694" s="13" t="s">
        <v>80</v>
      </c>
      <c r="AW694" s="13" t="s">
        <v>35</v>
      </c>
      <c r="AX694" s="13" t="s">
        <v>73</v>
      </c>
      <c r="AY694" s="247" t="s">
        <v>120</v>
      </c>
    </row>
    <row r="695" s="14" customFormat="1">
      <c r="A695" s="14"/>
      <c r="B695" s="248"/>
      <c r="C695" s="249"/>
      <c r="D695" s="239" t="s">
        <v>324</v>
      </c>
      <c r="E695" s="250" t="s">
        <v>19</v>
      </c>
      <c r="F695" s="251" t="s">
        <v>80</v>
      </c>
      <c r="G695" s="249"/>
      <c r="H695" s="252">
        <v>1</v>
      </c>
      <c r="I695" s="253"/>
      <c r="J695" s="249"/>
      <c r="K695" s="249"/>
      <c r="L695" s="254"/>
      <c r="M695" s="255"/>
      <c r="N695" s="256"/>
      <c r="O695" s="256"/>
      <c r="P695" s="256"/>
      <c r="Q695" s="256"/>
      <c r="R695" s="256"/>
      <c r="S695" s="256"/>
      <c r="T695" s="25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8" t="s">
        <v>324</v>
      </c>
      <c r="AU695" s="258" t="s">
        <v>82</v>
      </c>
      <c r="AV695" s="14" t="s">
        <v>82</v>
      </c>
      <c r="AW695" s="14" t="s">
        <v>35</v>
      </c>
      <c r="AX695" s="14" t="s">
        <v>80</v>
      </c>
      <c r="AY695" s="258" t="s">
        <v>120</v>
      </c>
    </row>
    <row r="696" s="2" customFormat="1" ht="16.5" customHeight="1">
      <c r="A696" s="39"/>
      <c r="B696" s="40"/>
      <c r="C696" s="205" t="s">
        <v>1048</v>
      </c>
      <c r="D696" s="205" t="s">
        <v>122</v>
      </c>
      <c r="E696" s="206" t="s">
        <v>1049</v>
      </c>
      <c r="F696" s="207" t="s">
        <v>1050</v>
      </c>
      <c r="G696" s="208" t="s">
        <v>1044</v>
      </c>
      <c r="H696" s="209">
        <v>1</v>
      </c>
      <c r="I696" s="210"/>
      <c r="J696" s="211">
        <f>ROUND(I696*H696,2)</f>
        <v>0</v>
      </c>
      <c r="K696" s="207" t="s">
        <v>186</v>
      </c>
      <c r="L696" s="45"/>
      <c r="M696" s="212" t="s">
        <v>19</v>
      </c>
      <c r="N696" s="213" t="s">
        <v>44</v>
      </c>
      <c r="O696" s="85"/>
      <c r="P696" s="214">
        <f>O696*H696</f>
        <v>0</v>
      </c>
      <c r="Q696" s="214">
        <v>0</v>
      </c>
      <c r="R696" s="214">
        <f>Q696*H696</f>
        <v>0</v>
      </c>
      <c r="S696" s="214">
        <v>0</v>
      </c>
      <c r="T696" s="215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16" t="s">
        <v>1038</v>
      </c>
      <c r="AT696" s="216" t="s">
        <v>122</v>
      </c>
      <c r="AU696" s="216" t="s">
        <v>82</v>
      </c>
      <c r="AY696" s="18" t="s">
        <v>120</v>
      </c>
      <c r="BE696" s="217">
        <f>IF(N696="základní",J696,0)</f>
        <v>0</v>
      </c>
      <c r="BF696" s="217">
        <f>IF(N696="snížená",J696,0)</f>
        <v>0</v>
      </c>
      <c r="BG696" s="217">
        <f>IF(N696="zákl. přenesená",J696,0)</f>
        <v>0</v>
      </c>
      <c r="BH696" s="217">
        <f>IF(N696="sníž. přenesená",J696,0)</f>
        <v>0</v>
      </c>
      <c r="BI696" s="217">
        <f>IF(N696="nulová",J696,0)</f>
        <v>0</v>
      </c>
      <c r="BJ696" s="18" t="s">
        <v>80</v>
      </c>
      <c r="BK696" s="217">
        <f>ROUND(I696*H696,2)</f>
        <v>0</v>
      </c>
      <c r="BL696" s="18" t="s">
        <v>1038</v>
      </c>
      <c r="BM696" s="216" t="s">
        <v>1051</v>
      </c>
    </row>
    <row r="697" s="2" customFormat="1">
      <c r="A697" s="39"/>
      <c r="B697" s="40"/>
      <c r="C697" s="41"/>
      <c r="D697" s="218" t="s">
        <v>129</v>
      </c>
      <c r="E697" s="41"/>
      <c r="F697" s="219" t="s">
        <v>1052</v>
      </c>
      <c r="G697" s="41"/>
      <c r="H697" s="41"/>
      <c r="I697" s="220"/>
      <c r="J697" s="41"/>
      <c r="K697" s="41"/>
      <c r="L697" s="45"/>
      <c r="M697" s="221"/>
      <c r="N697" s="222"/>
      <c r="O697" s="85"/>
      <c r="P697" s="85"/>
      <c r="Q697" s="85"/>
      <c r="R697" s="85"/>
      <c r="S697" s="85"/>
      <c r="T697" s="86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129</v>
      </c>
      <c r="AU697" s="18" t="s">
        <v>82</v>
      </c>
    </row>
    <row r="698" s="13" customFormat="1">
      <c r="A698" s="13"/>
      <c r="B698" s="237"/>
      <c r="C698" s="238"/>
      <c r="D698" s="239" t="s">
        <v>324</v>
      </c>
      <c r="E698" s="240" t="s">
        <v>19</v>
      </c>
      <c r="F698" s="241" t="s">
        <v>1053</v>
      </c>
      <c r="G698" s="238"/>
      <c r="H698" s="240" t="s">
        <v>19</v>
      </c>
      <c r="I698" s="242"/>
      <c r="J698" s="238"/>
      <c r="K698" s="238"/>
      <c r="L698" s="243"/>
      <c r="M698" s="244"/>
      <c r="N698" s="245"/>
      <c r="O698" s="245"/>
      <c r="P698" s="245"/>
      <c r="Q698" s="245"/>
      <c r="R698" s="245"/>
      <c r="S698" s="245"/>
      <c r="T698" s="24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7" t="s">
        <v>324</v>
      </c>
      <c r="AU698" s="247" t="s">
        <v>82</v>
      </c>
      <c r="AV698" s="13" t="s">
        <v>80</v>
      </c>
      <c r="AW698" s="13" t="s">
        <v>35</v>
      </c>
      <c r="AX698" s="13" t="s">
        <v>73</v>
      </c>
      <c r="AY698" s="247" t="s">
        <v>120</v>
      </c>
    </row>
    <row r="699" s="14" customFormat="1">
      <c r="A699" s="14"/>
      <c r="B699" s="248"/>
      <c r="C699" s="249"/>
      <c r="D699" s="239" t="s">
        <v>324</v>
      </c>
      <c r="E699" s="250" t="s">
        <v>19</v>
      </c>
      <c r="F699" s="251" t="s">
        <v>80</v>
      </c>
      <c r="G699" s="249"/>
      <c r="H699" s="252">
        <v>1</v>
      </c>
      <c r="I699" s="253"/>
      <c r="J699" s="249"/>
      <c r="K699" s="249"/>
      <c r="L699" s="254"/>
      <c r="M699" s="255"/>
      <c r="N699" s="256"/>
      <c r="O699" s="256"/>
      <c r="P699" s="256"/>
      <c r="Q699" s="256"/>
      <c r="R699" s="256"/>
      <c r="S699" s="256"/>
      <c r="T699" s="25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8" t="s">
        <v>324</v>
      </c>
      <c r="AU699" s="258" t="s">
        <v>82</v>
      </c>
      <c r="AV699" s="14" t="s">
        <v>82</v>
      </c>
      <c r="AW699" s="14" t="s">
        <v>35</v>
      </c>
      <c r="AX699" s="14" t="s">
        <v>80</v>
      </c>
      <c r="AY699" s="258" t="s">
        <v>120</v>
      </c>
    </row>
    <row r="700" s="2" customFormat="1" ht="16.5" customHeight="1">
      <c r="A700" s="39"/>
      <c r="B700" s="40"/>
      <c r="C700" s="205" t="s">
        <v>1054</v>
      </c>
      <c r="D700" s="205" t="s">
        <v>122</v>
      </c>
      <c r="E700" s="206" t="s">
        <v>1055</v>
      </c>
      <c r="F700" s="207" t="s">
        <v>1056</v>
      </c>
      <c r="G700" s="208" t="s">
        <v>1044</v>
      </c>
      <c r="H700" s="209">
        <v>1</v>
      </c>
      <c r="I700" s="210"/>
      <c r="J700" s="211">
        <f>ROUND(I700*H700,2)</f>
        <v>0</v>
      </c>
      <c r="K700" s="207" t="s">
        <v>186</v>
      </c>
      <c r="L700" s="45"/>
      <c r="M700" s="212" t="s">
        <v>19</v>
      </c>
      <c r="N700" s="213" t="s">
        <v>44</v>
      </c>
      <c r="O700" s="85"/>
      <c r="P700" s="214">
        <f>O700*H700</f>
        <v>0</v>
      </c>
      <c r="Q700" s="214">
        <v>0</v>
      </c>
      <c r="R700" s="214">
        <f>Q700*H700</f>
        <v>0</v>
      </c>
      <c r="S700" s="214">
        <v>0</v>
      </c>
      <c r="T700" s="215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16" t="s">
        <v>1038</v>
      </c>
      <c r="AT700" s="216" t="s">
        <v>122</v>
      </c>
      <c r="AU700" s="216" t="s">
        <v>82</v>
      </c>
      <c r="AY700" s="18" t="s">
        <v>120</v>
      </c>
      <c r="BE700" s="217">
        <f>IF(N700="základní",J700,0)</f>
        <v>0</v>
      </c>
      <c r="BF700" s="217">
        <f>IF(N700="snížená",J700,0)</f>
        <v>0</v>
      </c>
      <c r="BG700" s="217">
        <f>IF(N700="zákl. přenesená",J700,0)</f>
        <v>0</v>
      </c>
      <c r="BH700" s="217">
        <f>IF(N700="sníž. přenesená",J700,0)</f>
        <v>0</v>
      </c>
      <c r="BI700" s="217">
        <f>IF(N700="nulová",J700,0)</f>
        <v>0</v>
      </c>
      <c r="BJ700" s="18" t="s">
        <v>80</v>
      </c>
      <c r="BK700" s="217">
        <f>ROUND(I700*H700,2)</f>
        <v>0</v>
      </c>
      <c r="BL700" s="18" t="s">
        <v>1038</v>
      </c>
      <c r="BM700" s="216" t="s">
        <v>1057</v>
      </c>
    </row>
    <row r="701" s="2" customFormat="1">
      <c r="A701" s="39"/>
      <c r="B701" s="40"/>
      <c r="C701" s="41"/>
      <c r="D701" s="218" t="s">
        <v>129</v>
      </c>
      <c r="E701" s="41"/>
      <c r="F701" s="219" t="s">
        <v>1058</v>
      </c>
      <c r="G701" s="41"/>
      <c r="H701" s="41"/>
      <c r="I701" s="220"/>
      <c r="J701" s="41"/>
      <c r="K701" s="41"/>
      <c r="L701" s="45"/>
      <c r="M701" s="221"/>
      <c r="N701" s="222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129</v>
      </c>
      <c r="AU701" s="18" t="s">
        <v>82</v>
      </c>
    </row>
    <row r="702" s="13" customFormat="1">
      <c r="A702" s="13"/>
      <c r="B702" s="237"/>
      <c r="C702" s="238"/>
      <c r="D702" s="239" t="s">
        <v>324</v>
      </c>
      <c r="E702" s="240" t="s">
        <v>19</v>
      </c>
      <c r="F702" s="241" t="s">
        <v>1059</v>
      </c>
      <c r="G702" s="238"/>
      <c r="H702" s="240" t="s">
        <v>19</v>
      </c>
      <c r="I702" s="242"/>
      <c r="J702" s="238"/>
      <c r="K702" s="238"/>
      <c r="L702" s="243"/>
      <c r="M702" s="244"/>
      <c r="N702" s="245"/>
      <c r="O702" s="245"/>
      <c r="P702" s="245"/>
      <c r="Q702" s="245"/>
      <c r="R702" s="245"/>
      <c r="S702" s="245"/>
      <c r="T702" s="24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7" t="s">
        <v>324</v>
      </c>
      <c r="AU702" s="247" t="s">
        <v>82</v>
      </c>
      <c r="AV702" s="13" t="s">
        <v>80</v>
      </c>
      <c r="AW702" s="13" t="s">
        <v>35</v>
      </c>
      <c r="AX702" s="13" t="s">
        <v>73</v>
      </c>
      <c r="AY702" s="247" t="s">
        <v>120</v>
      </c>
    </row>
    <row r="703" s="14" customFormat="1">
      <c r="A703" s="14"/>
      <c r="B703" s="248"/>
      <c r="C703" s="249"/>
      <c r="D703" s="239" t="s">
        <v>324</v>
      </c>
      <c r="E703" s="250" t="s">
        <v>19</v>
      </c>
      <c r="F703" s="251" t="s">
        <v>80</v>
      </c>
      <c r="G703" s="249"/>
      <c r="H703" s="252">
        <v>1</v>
      </c>
      <c r="I703" s="253"/>
      <c r="J703" s="249"/>
      <c r="K703" s="249"/>
      <c r="L703" s="254"/>
      <c r="M703" s="255"/>
      <c r="N703" s="256"/>
      <c r="O703" s="256"/>
      <c r="P703" s="256"/>
      <c r="Q703" s="256"/>
      <c r="R703" s="256"/>
      <c r="S703" s="256"/>
      <c r="T703" s="257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8" t="s">
        <v>324</v>
      </c>
      <c r="AU703" s="258" t="s">
        <v>82</v>
      </c>
      <c r="AV703" s="14" t="s">
        <v>82</v>
      </c>
      <c r="AW703" s="14" t="s">
        <v>35</v>
      </c>
      <c r="AX703" s="14" t="s">
        <v>80</v>
      </c>
      <c r="AY703" s="258" t="s">
        <v>120</v>
      </c>
    </row>
    <row r="704" s="2" customFormat="1" ht="16.5" customHeight="1">
      <c r="A704" s="39"/>
      <c r="B704" s="40"/>
      <c r="C704" s="205" t="s">
        <v>1060</v>
      </c>
      <c r="D704" s="205" t="s">
        <v>122</v>
      </c>
      <c r="E704" s="206" t="s">
        <v>1061</v>
      </c>
      <c r="F704" s="207" t="s">
        <v>1062</v>
      </c>
      <c r="G704" s="208" t="s">
        <v>1044</v>
      </c>
      <c r="H704" s="209">
        <v>1</v>
      </c>
      <c r="I704" s="210"/>
      <c r="J704" s="211">
        <f>ROUND(I704*H704,2)</f>
        <v>0</v>
      </c>
      <c r="K704" s="207" t="s">
        <v>186</v>
      </c>
      <c r="L704" s="45"/>
      <c r="M704" s="212" t="s">
        <v>19</v>
      </c>
      <c r="N704" s="213" t="s">
        <v>44</v>
      </c>
      <c r="O704" s="85"/>
      <c r="P704" s="214">
        <f>O704*H704</f>
        <v>0</v>
      </c>
      <c r="Q704" s="214">
        <v>0</v>
      </c>
      <c r="R704" s="214">
        <f>Q704*H704</f>
        <v>0</v>
      </c>
      <c r="S704" s="214">
        <v>0</v>
      </c>
      <c r="T704" s="215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16" t="s">
        <v>1038</v>
      </c>
      <c r="AT704" s="216" t="s">
        <v>122</v>
      </c>
      <c r="AU704" s="216" t="s">
        <v>82</v>
      </c>
      <c r="AY704" s="18" t="s">
        <v>120</v>
      </c>
      <c r="BE704" s="217">
        <f>IF(N704="základní",J704,0)</f>
        <v>0</v>
      </c>
      <c r="BF704" s="217">
        <f>IF(N704="snížená",J704,0)</f>
        <v>0</v>
      </c>
      <c r="BG704" s="217">
        <f>IF(N704="zákl. přenesená",J704,0)</f>
        <v>0</v>
      </c>
      <c r="BH704" s="217">
        <f>IF(N704="sníž. přenesená",J704,0)</f>
        <v>0</v>
      </c>
      <c r="BI704" s="217">
        <f>IF(N704="nulová",J704,0)</f>
        <v>0</v>
      </c>
      <c r="BJ704" s="18" t="s">
        <v>80</v>
      </c>
      <c r="BK704" s="217">
        <f>ROUND(I704*H704,2)</f>
        <v>0</v>
      </c>
      <c r="BL704" s="18" t="s">
        <v>1038</v>
      </c>
      <c r="BM704" s="216" t="s">
        <v>1063</v>
      </c>
    </row>
    <row r="705" s="2" customFormat="1">
      <c r="A705" s="39"/>
      <c r="B705" s="40"/>
      <c r="C705" s="41"/>
      <c r="D705" s="218" t="s">
        <v>129</v>
      </c>
      <c r="E705" s="41"/>
      <c r="F705" s="219" t="s">
        <v>1064</v>
      </c>
      <c r="G705" s="41"/>
      <c r="H705" s="41"/>
      <c r="I705" s="220"/>
      <c r="J705" s="41"/>
      <c r="K705" s="41"/>
      <c r="L705" s="45"/>
      <c r="M705" s="221"/>
      <c r="N705" s="222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129</v>
      </c>
      <c r="AU705" s="18" t="s">
        <v>82</v>
      </c>
    </row>
    <row r="706" s="13" customFormat="1">
      <c r="A706" s="13"/>
      <c r="B706" s="237"/>
      <c r="C706" s="238"/>
      <c r="D706" s="239" t="s">
        <v>324</v>
      </c>
      <c r="E706" s="240" t="s">
        <v>19</v>
      </c>
      <c r="F706" s="241" t="s">
        <v>1065</v>
      </c>
      <c r="G706" s="238"/>
      <c r="H706" s="240" t="s">
        <v>19</v>
      </c>
      <c r="I706" s="242"/>
      <c r="J706" s="238"/>
      <c r="K706" s="238"/>
      <c r="L706" s="243"/>
      <c r="M706" s="244"/>
      <c r="N706" s="245"/>
      <c r="O706" s="245"/>
      <c r="P706" s="245"/>
      <c r="Q706" s="245"/>
      <c r="R706" s="245"/>
      <c r="S706" s="245"/>
      <c r="T706" s="24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7" t="s">
        <v>324</v>
      </c>
      <c r="AU706" s="247" t="s">
        <v>82</v>
      </c>
      <c r="AV706" s="13" t="s">
        <v>80</v>
      </c>
      <c r="AW706" s="13" t="s">
        <v>35</v>
      </c>
      <c r="AX706" s="13" t="s">
        <v>73</v>
      </c>
      <c r="AY706" s="247" t="s">
        <v>120</v>
      </c>
    </row>
    <row r="707" s="14" customFormat="1">
      <c r="A707" s="14"/>
      <c r="B707" s="248"/>
      <c r="C707" s="249"/>
      <c r="D707" s="239" t="s">
        <v>324</v>
      </c>
      <c r="E707" s="250" t="s">
        <v>19</v>
      </c>
      <c r="F707" s="251" t="s">
        <v>80</v>
      </c>
      <c r="G707" s="249"/>
      <c r="H707" s="252">
        <v>1</v>
      </c>
      <c r="I707" s="253"/>
      <c r="J707" s="249"/>
      <c r="K707" s="249"/>
      <c r="L707" s="254"/>
      <c r="M707" s="255"/>
      <c r="N707" s="256"/>
      <c r="O707" s="256"/>
      <c r="P707" s="256"/>
      <c r="Q707" s="256"/>
      <c r="R707" s="256"/>
      <c r="S707" s="256"/>
      <c r="T707" s="257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8" t="s">
        <v>324</v>
      </c>
      <c r="AU707" s="258" t="s">
        <v>82</v>
      </c>
      <c r="AV707" s="14" t="s">
        <v>82</v>
      </c>
      <c r="AW707" s="14" t="s">
        <v>35</v>
      </c>
      <c r="AX707" s="14" t="s">
        <v>80</v>
      </c>
      <c r="AY707" s="258" t="s">
        <v>120</v>
      </c>
    </row>
    <row r="708" s="2" customFormat="1" ht="16.5" customHeight="1">
      <c r="A708" s="39"/>
      <c r="B708" s="40"/>
      <c r="C708" s="205" t="s">
        <v>1066</v>
      </c>
      <c r="D708" s="205" t="s">
        <v>122</v>
      </c>
      <c r="E708" s="206" t="s">
        <v>1067</v>
      </c>
      <c r="F708" s="207" t="s">
        <v>1068</v>
      </c>
      <c r="G708" s="208" t="s">
        <v>1044</v>
      </c>
      <c r="H708" s="209">
        <v>1</v>
      </c>
      <c r="I708" s="210"/>
      <c r="J708" s="211">
        <f>ROUND(I708*H708,2)</f>
        <v>0</v>
      </c>
      <c r="K708" s="207" t="s">
        <v>186</v>
      </c>
      <c r="L708" s="45"/>
      <c r="M708" s="212" t="s">
        <v>19</v>
      </c>
      <c r="N708" s="213" t="s">
        <v>44</v>
      </c>
      <c r="O708" s="85"/>
      <c r="P708" s="214">
        <f>O708*H708</f>
        <v>0</v>
      </c>
      <c r="Q708" s="214">
        <v>0</v>
      </c>
      <c r="R708" s="214">
        <f>Q708*H708</f>
        <v>0</v>
      </c>
      <c r="S708" s="214">
        <v>0</v>
      </c>
      <c r="T708" s="215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16" t="s">
        <v>1038</v>
      </c>
      <c r="AT708" s="216" t="s">
        <v>122</v>
      </c>
      <c r="AU708" s="216" t="s">
        <v>82</v>
      </c>
      <c r="AY708" s="18" t="s">
        <v>120</v>
      </c>
      <c r="BE708" s="217">
        <f>IF(N708="základní",J708,0)</f>
        <v>0</v>
      </c>
      <c r="BF708" s="217">
        <f>IF(N708="snížená",J708,0)</f>
        <v>0</v>
      </c>
      <c r="BG708" s="217">
        <f>IF(N708="zákl. přenesená",J708,0)</f>
        <v>0</v>
      </c>
      <c r="BH708" s="217">
        <f>IF(N708="sníž. přenesená",J708,0)</f>
        <v>0</v>
      </c>
      <c r="BI708" s="217">
        <f>IF(N708="nulová",J708,0)</f>
        <v>0</v>
      </c>
      <c r="BJ708" s="18" t="s">
        <v>80</v>
      </c>
      <c r="BK708" s="217">
        <f>ROUND(I708*H708,2)</f>
        <v>0</v>
      </c>
      <c r="BL708" s="18" t="s">
        <v>1038</v>
      </c>
      <c r="BM708" s="216" t="s">
        <v>1069</v>
      </c>
    </row>
    <row r="709" s="2" customFormat="1">
      <c r="A709" s="39"/>
      <c r="B709" s="40"/>
      <c r="C709" s="41"/>
      <c r="D709" s="218" t="s">
        <v>129</v>
      </c>
      <c r="E709" s="41"/>
      <c r="F709" s="219" t="s">
        <v>1070</v>
      </c>
      <c r="G709" s="41"/>
      <c r="H709" s="41"/>
      <c r="I709" s="220"/>
      <c r="J709" s="41"/>
      <c r="K709" s="41"/>
      <c r="L709" s="45"/>
      <c r="M709" s="221"/>
      <c r="N709" s="222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129</v>
      </c>
      <c r="AU709" s="18" t="s">
        <v>82</v>
      </c>
    </row>
    <row r="710" s="13" customFormat="1">
      <c r="A710" s="13"/>
      <c r="B710" s="237"/>
      <c r="C710" s="238"/>
      <c r="D710" s="239" t="s">
        <v>324</v>
      </c>
      <c r="E710" s="240" t="s">
        <v>19</v>
      </c>
      <c r="F710" s="241" t="s">
        <v>1071</v>
      </c>
      <c r="G710" s="238"/>
      <c r="H710" s="240" t="s">
        <v>19</v>
      </c>
      <c r="I710" s="242"/>
      <c r="J710" s="238"/>
      <c r="K710" s="238"/>
      <c r="L710" s="243"/>
      <c r="M710" s="244"/>
      <c r="N710" s="245"/>
      <c r="O710" s="245"/>
      <c r="P710" s="245"/>
      <c r="Q710" s="245"/>
      <c r="R710" s="245"/>
      <c r="S710" s="245"/>
      <c r="T710" s="24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7" t="s">
        <v>324</v>
      </c>
      <c r="AU710" s="247" t="s">
        <v>82</v>
      </c>
      <c r="AV710" s="13" t="s">
        <v>80</v>
      </c>
      <c r="AW710" s="13" t="s">
        <v>35</v>
      </c>
      <c r="AX710" s="13" t="s">
        <v>73</v>
      </c>
      <c r="AY710" s="247" t="s">
        <v>120</v>
      </c>
    </row>
    <row r="711" s="13" customFormat="1">
      <c r="A711" s="13"/>
      <c r="B711" s="237"/>
      <c r="C711" s="238"/>
      <c r="D711" s="239" t="s">
        <v>324</v>
      </c>
      <c r="E711" s="240" t="s">
        <v>19</v>
      </c>
      <c r="F711" s="241" t="s">
        <v>1068</v>
      </c>
      <c r="G711" s="238"/>
      <c r="H711" s="240" t="s">
        <v>19</v>
      </c>
      <c r="I711" s="242"/>
      <c r="J711" s="238"/>
      <c r="K711" s="238"/>
      <c r="L711" s="243"/>
      <c r="M711" s="244"/>
      <c r="N711" s="245"/>
      <c r="O711" s="245"/>
      <c r="P711" s="245"/>
      <c r="Q711" s="245"/>
      <c r="R711" s="245"/>
      <c r="S711" s="245"/>
      <c r="T711" s="246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7" t="s">
        <v>324</v>
      </c>
      <c r="AU711" s="247" t="s">
        <v>82</v>
      </c>
      <c r="AV711" s="13" t="s">
        <v>80</v>
      </c>
      <c r="AW711" s="13" t="s">
        <v>35</v>
      </c>
      <c r="AX711" s="13" t="s">
        <v>73</v>
      </c>
      <c r="AY711" s="247" t="s">
        <v>120</v>
      </c>
    </row>
    <row r="712" s="14" customFormat="1">
      <c r="A712" s="14"/>
      <c r="B712" s="248"/>
      <c r="C712" s="249"/>
      <c r="D712" s="239" t="s">
        <v>324</v>
      </c>
      <c r="E712" s="250" t="s">
        <v>19</v>
      </c>
      <c r="F712" s="251" t="s">
        <v>80</v>
      </c>
      <c r="G712" s="249"/>
      <c r="H712" s="252">
        <v>1</v>
      </c>
      <c r="I712" s="253"/>
      <c r="J712" s="249"/>
      <c r="K712" s="249"/>
      <c r="L712" s="254"/>
      <c r="M712" s="255"/>
      <c r="N712" s="256"/>
      <c r="O712" s="256"/>
      <c r="P712" s="256"/>
      <c r="Q712" s="256"/>
      <c r="R712" s="256"/>
      <c r="S712" s="256"/>
      <c r="T712" s="257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8" t="s">
        <v>324</v>
      </c>
      <c r="AU712" s="258" t="s">
        <v>82</v>
      </c>
      <c r="AV712" s="14" t="s">
        <v>82</v>
      </c>
      <c r="AW712" s="14" t="s">
        <v>35</v>
      </c>
      <c r="AX712" s="14" t="s">
        <v>80</v>
      </c>
      <c r="AY712" s="258" t="s">
        <v>120</v>
      </c>
    </row>
    <row r="713" s="12" customFormat="1" ht="22.8" customHeight="1">
      <c r="A713" s="12"/>
      <c r="B713" s="189"/>
      <c r="C713" s="190"/>
      <c r="D713" s="191" t="s">
        <v>72</v>
      </c>
      <c r="E713" s="203" t="s">
        <v>1072</v>
      </c>
      <c r="F713" s="203" t="s">
        <v>1073</v>
      </c>
      <c r="G713" s="190"/>
      <c r="H713" s="190"/>
      <c r="I713" s="193"/>
      <c r="J713" s="204">
        <f>BK713</f>
        <v>0</v>
      </c>
      <c r="K713" s="190"/>
      <c r="L713" s="195"/>
      <c r="M713" s="196"/>
      <c r="N713" s="197"/>
      <c r="O713" s="197"/>
      <c r="P713" s="198">
        <f>SUM(P714:P722)</f>
        <v>0</v>
      </c>
      <c r="Q713" s="197"/>
      <c r="R713" s="198">
        <f>SUM(R714:R722)</f>
        <v>0</v>
      </c>
      <c r="S713" s="197"/>
      <c r="T713" s="199">
        <f>SUM(T714:T722)</f>
        <v>0</v>
      </c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R713" s="200" t="s">
        <v>195</v>
      </c>
      <c r="AT713" s="201" t="s">
        <v>72</v>
      </c>
      <c r="AU713" s="201" t="s">
        <v>80</v>
      </c>
      <c r="AY713" s="200" t="s">
        <v>120</v>
      </c>
      <c r="BK713" s="202">
        <f>SUM(BK714:BK722)</f>
        <v>0</v>
      </c>
    </row>
    <row r="714" s="2" customFormat="1" ht="16.5" customHeight="1">
      <c r="A714" s="39"/>
      <c r="B714" s="40"/>
      <c r="C714" s="205" t="s">
        <v>1074</v>
      </c>
      <c r="D714" s="205" t="s">
        <v>122</v>
      </c>
      <c r="E714" s="206" t="s">
        <v>1075</v>
      </c>
      <c r="F714" s="207" t="s">
        <v>1073</v>
      </c>
      <c r="G714" s="208" t="s">
        <v>1044</v>
      </c>
      <c r="H714" s="209">
        <v>1</v>
      </c>
      <c r="I714" s="210"/>
      <c r="J714" s="211">
        <f>ROUND(I714*H714,2)</f>
        <v>0</v>
      </c>
      <c r="K714" s="207" t="s">
        <v>186</v>
      </c>
      <c r="L714" s="45"/>
      <c r="M714" s="212" t="s">
        <v>19</v>
      </c>
      <c r="N714" s="213" t="s">
        <v>44</v>
      </c>
      <c r="O714" s="85"/>
      <c r="P714" s="214">
        <f>O714*H714</f>
        <v>0</v>
      </c>
      <c r="Q714" s="214">
        <v>0</v>
      </c>
      <c r="R714" s="214">
        <f>Q714*H714</f>
        <v>0</v>
      </c>
      <c r="S714" s="214">
        <v>0</v>
      </c>
      <c r="T714" s="215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16" t="s">
        <v>1038</v>
      </c>
      <c r="AT714" s="216" t="s">
        <v>122</v>
      </c>
      <c r="AU714" s="216" t="s">
        <v>82</v>
      </c>
      <c r="AY714" s="18" t="s">
        <v>120</v>
      </c>
      <c r="BE714" s="217">
        <f>IF(N714="základní",J714,0)</f>
        <v>0</v>
      </c>
      <c r="BF714" s="217">
        <f>IF(N714="snížená",J714,0)</f>
        <v>0</v>
      </c>
      <c r="BG714" s="217">
        <f>IF(N714="zákl. přenesená",J714,0)</f>
        <v>0</v>
      </c>
      <c r="BH714" s="217">
        <f>IF(N714="sníž. přenesená",J714,0)</f>
        <v>0</v>
      </c>
      <c r="BI714" s="217">
        <f>IF(N714="nulová",J714,0)</f>
        <v>0</v>
      </c>
      <c r="BJ714" s="18" t="s">
        <v>80</v>
      </c>
      <c r="BK714" s="217">
        <f>ROUND(I714*H714,2)</f>
        <v>0</v>
      </c>
      <c r="BL714" s="18" t="s">
        <v>1038</v>
      </c>
      <c r="BM714" s="216" t="s">
        <v>1076</v>
      </c>
    </row>
    <row r="715" s="2" customFormat="1">
      <c r="A715" s="39"/>
      <c r="B715" s="40"/>
      <c r="C715" s="41"/>
      <c r="D715" s="218" t="s">
        <v>129</v>
      </c>
      <c r="E715" s="41"/>
      <c r="F715" s="219" t="s">
        <v>1077</v>
      </c>
      <c r="G715" s="41"/>
      <c r="H715" s="41"/>
      <c r="I715" s="220"/>
      <c r="J715" s="41"/>
      <c r="K715" s="41"/>
      <c r="L715" s="45"/>
      <c r="M715" s="221"/>
      <c r="N715" s="222"/>
      <c r="O715" s="85"/>
      <c r="P715" s="85"/>
      <c r="Q715" s="85"/>
      <c r="R715" s="85"/>
      <c r="S715" s="85"/>
      <c r="T715" s="86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129</v>
      </c>
      <c r="AU715" s="18" t="s">
        <v>82</v>
      </c>
    </row>
    <row r="716" s="13" customFormat="1">
      <c r="A716" s="13"/>
      <c r="B716" s="237"/>
      <c r="C716" s="238"/>
      <c r="D716" s="239" t="s">
        <v>324</v>
      </c>
      <c r="E716" s="240" t="s">
        <v>19</v>
      </c>
      <c r="F716" s="241" t="s">
        <v>1078</v>
      </c>
      <c r="G716" s="238"/>
      <c r="H716" s="240" t="s">
        <v>19</v>
      </c>
      <c r="I716" s="242"/>
      <c r="J716" s="238"/>
      <c r="K716" s="238"/>
      <c r="L716" s="243"/>
      <c r="M716" s="244"/>
      <c r="N716" s="245"/>
      <c r="O716" s="245"/>
      <c r="P716" s="245"/>
      <c r="Q716" s="245"/>
      <c r="R716" s="245"/>
      <c r="S716" s="245"/>
      <c r="T716" s="24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7" t="s">
        <v>324</v>
      </c>
      <c r="AU716" s="247" t="s">
        <v>82</v>
      </c>
      <c r="AV716" s="13" t="s">
        <v>80</v>
      </c>
      <c r="AW716" s="13" t="s">
        <v>35</v>
      </c>
      <c r="AX716" s="13" t="s">
        <v>73</v>
      </c>
      <c r="AY716" s="247" t="s">
        <v>120</v>
      </c>
    </row>
    <row r="717" s="13" customFormat="1">
      <c r="A717" s="13"/>
      <c r="B717" s="237"/>
      <c r="C717" s="238"/>
      <c r="D717" s="239" t="s">
        <v>324</v>
      </c>
      <c r="E717" s="240" t="s">
        <v>19</v>
      </c>
      <c r="F717" s="241" t="s">
        <v>1073</v>
      </c>
      <c r="G717" s="238"/>
      <c r="H717" s="240" t="s">
        <v>19</v>
      </c>
      <c r="I717" s="242"/>
      <c r="J717" s="238"/>
      <c r="K717" s="238"/>
      <c r="L717" s="243"/>
      <c r="M717" s="244"/>
      <c r="N717" s="245"/>
      <c r="O717" s="245"/>
      <c r="P717" s="245"/>
      <c r="Q717" s="245"/>
      <c r="R717" s="245"/>
      <c r="S717" s="245"/>
      <c r="T717" s="246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7" t="s">
        <v>324</v>
      </c>
      <c r="AU717" s="247" t="s">
        <v>82</v>
      </c>
      <c r="AV717" s="13" t="s">
        <v>80</v>
      </c>
      <c r="AW717" s="13" t="s">
        <v>35</v>
      </c>
      <c r="AX717" s="13" t="s">
        <v>73</v>
      </c>
      <c r="AY717" s="247" t="s">
        <v>120</v>
      </c>
    </row>
    <row r="718" s="14" customFormat="1">
      <c r="A718" s="14"/>
      <c r="B718" s="248"/>
      <c r="C718" s="249"/>
      <c r="D718" s="239" t="s">
        <v>324</v>
      </c>
      <c r="E718" s="250" t="s">
        <v>19</v>
      </c>
      <c r="F718" s="251" t="s">
        <v>80</v>
      </c>
      <c r="G718" s="249"/>
      <c r="H718" s="252">
        <v>1</v>
      </c>
      <c r="I718" s="253"/>
      <c r="J718" s="249"/>
      <c r="K718" s="249"/>
      <c r="L718" s="254"/>
      <c r="M718" s="255"/>
      <c r="N718" s="256"/>
      <c r="O718" s="256"/>
      <c r="P718" s="256"/>
      <c r="Q718" s="256"/>
      <c r="R718" s="256"/>
      <c r="S718" s="256"/>
      <c r="T718" s="257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8" t="s">
        <v>324</v>
      </c>
      <c r="AU718" s="258" t="s">
        <v>82</v>
      </c>
      <c r="AV718" s="14" t="s">
        <v>82</v>
      </c>
      <c r="AW718" s="14" t="s">
        <v>35</v>
      </c>
      <c r="AX718" s="14" t="s">
        <v>80</v>
      </c>
      <c r="AY718" s="258" t="s">
        <v>120</v>
      </c>
    </row>
    <row r="719" s="2" customFormat="1" ht="16.5" customHeight="1">
      <c r="A719" s="39"/>
      <c r="B719" s="40"/>
      <c r="C719" s="205" t="s">
        <v>1079</v>
      </c>
      <c r="D719" s="205" t="s">
        <v>122</v>
      </c>
      <c r="E719" s="206" t="s">
        <v>1080</v>
      </c>
      <c r="F719" s="207" t="s">
        <v>1081</v>
      </c>
      <c r="G719" s="208" t="s">
        <v>1044</v>
      </c>
      <c r="H719" s="209">
        <v>1</v>
      </c>
      <c r="I719" s="210"/>
      <c r="J719" s="211">
        <f>ROUND(I719*H719,2)</f>
        <v>0</v>
      </c>
      <c r="K719" s="207" t="s">
        <v>186</v>
      </c>
      <c r="L719" s="45"/>
      <c r="M719" s="212" t="s">
        <v>19</v>
      </c>
      <c r="N719" s="213" t="s">
        <v>44</v>
      </c>
      <c r="O719" s="85"/>
      <c r="P719" s="214">
        <f>O719*H719</f>
        <v>0</v>
      </c>
      <c r="Q719" s="214">
        <v>0</v>
      </c>
      <c r="R719" s="214">
        <f>Q719*H719</f>
        <v>0</v>
      </c>
      <c r="S719" s="214">
        <v>0</v>
      </c>
      <c r="T719" s="215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16" t="s">
        <v>1038</v>
      </c>
      <c r="AT719" s="216" t="s">
        <v>122</v>
      </c>
      <c r="AU719" s="216" t="s">
        <v>82</v>
      </c>
      <c r="AY719" s="18" t="s">
        <v>120</v>
      </c>
      <c r="BE719" s="217">
        <f>IF(N719="základní",J719,0)</f>
        <v>0</v>
      </c>
      <c r="BF719" s="217">
        <f>IF(N719="snížená",J719,0)</f>
        <v>0</v>
      </c>
      <c r="BG719" s="217">
        <f>IF(N719="zákl. přenesená",J719,0)</f>
        <v>0</v>
      </c>
      <c r="BH719" s="217">
        <f>IF(N719="sníž. přenesená",J719,0)</f>
        <v>0</v>
      </c>
      <c r="BI719" s="217">
        <f>IF(N719="nulová",J719,0)</f>
        <v>0</v>
      </c>
      <c r="BJ719" s="18" t="s">
        <v>80</v>
      </c>
      <c r="BK719" s="217">
        <f>ROUND(I719*H719,2)</f>
        <v>0</v>
      </c>
      <c r="BL719" s="18" t="s">
        <v>1038</v>
      </c>
      <c r="BM719" s="216" t="s">
        <v>1082</v>
      </c>
    </row>
    <row r="720" s="2" customFormat="1">
      <c r="A720" s="39"/>
      <c r="B720" s="40"/>
      <c r="C720" s="41"/>
      <c r="D720" s="218" t="s">
        <v>129</v>
      </c>
      <c r="E720" s="41"/>
      <c r="F720" s="219" t="s">
        <v>1083</v>
      </c>
      <c r="G720" s="41"/>
      <c r="H720" s="41"/>
      <c r="I720" s="220"/>
      <c r="J720" s="41"/>
      <c r="K720" s="41"/>
      <c r="L720" s="45"/>
      <c r="M720" s="221"/>
      <c r="N720" s="222"/>
      <c r="O720" s="85"/>
      <c r="P720" s="85"/>
      <c r="Q720" s="85"/>
      <c r="R720" s="85"/>
      <c r="S720" s="85"/>
      <c r="T720" s="86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129</v>
      </c>
      <c r="AU720" s="18" t="s">
        <v>82</v>
      </c>
    </row>
    <row r="721" s="13" customFormat="1">
      <c r="A721" s="13"/>
      <c r="B721" s="237"/>
      <c r="C721" s="238"/>
      <c r="D721" s="239" t="s">
        <v>324</v>
      </c>
      <c r="E721" s="240" t="s">
        <v>19</v>
      </c>
      <c r="F721" s="241" t="s">
        <v>1084</v>
      </c>
      <c r="G721" s="238"/>
      <c r="H721" s="240" t="s">
        <v>19</v>
      </c>
      <c r="I721" s="242"/>
      <c r="J721" s="238"/>
      <c r="K721" s="238"/>
      <c r="L721" s="243"/>
      <c r="M721" s="244"/>
      <c r="N721" s="245"/>
      <c r="O721" s="245"/>
      <c r="P721" s="245"/>
      <c r="Q721" s="245"/>
      <c r="R721" s="245"/>
      <c r="S721" s="245"/>
      <c r="T721" s="246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7" t="s">
        <v>324</v>
      </c>
      <c r="AU721" s="247" t="s">
        <v>82</v>
      </c>
      <c r="AV721" s="13" t="s">
        <v>80</v>
      </c>
      <c r="AW721" s="13" t="s">
        <v>35</v>
      </c>
      <c r="AX721" s="13" t="s">
        <v>73</v>
      </c>
      <c r="AY721" s="247" t="s">
        <v>120</v>
      </c>
    </row>
    <row r="722" s="14" customFormat="1">
      <c r="A722" s="14"/>
      <c r="B722" s="248"/>
      <c r="C722" s="249"/>
      <c r="D722" s="239" t="s">
        <v>324</v>
      </c>
      <c r="E722" s="250" t="s">
        <v>19</v>
      </c>
      <c r="F722" s="251" t="s">
        <v>80</v>
      </c>
      <c r="G722" s="249"/>
      <c r="H722" s="252">
        <v>1</v>
      </c>
      <c r="I722" s="253"/>
      <c r="J722" s="249"/>
      <c r="K722" s="249"/>
      <c r="L722" s="254"/>
      <c r="M722" s="255"/>
      <c r="N722" s="256"/>
      <c r="O722" s="256"/>
      <c r="P722" s="256"/>
      <c r="Q722" s="256"/>
      <c r="R722" s="256"/>
      <c r="S722" s="256"/>
      <c r="T722" s="257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8" t="s">
        <v>324</v>
      </c>
      <c r="AU722" s="258" t="s">
        <v>82</v>
      </c>
      <c r="AV722" s="14" t="s">
        <v>82</v>
      </c>
      <c r="AW722" s="14" t="s">
        <v>35</v>
      </c>
      <c r="AX722" s="14" t="s">
        <v>80</v>
      </c>
      <c r="AY722" s="258" t="s">
        <v>120</v>
      </c>
    </row>
    <row r="723" s="12" customFormat="1" ht="22.8" customHeight="1">
      <c r="A723" s="12"/>
      <c r="B723" s="189"/>
      <c r="C723" s="190"/>
      <c r="D723" s="191" t="s">
        <v>72</v>
      </c>
      <c r="E723" s="203" t="s">
        <v>1085</v>
      </c>
      <c r="F723" s="203" t="s">
        <v>1086</v>
      </c>
      <c r="G723" s="190"/>
      <c r="H723" s="190"/>
      <c r="I723" s="193"/>
      <c r="J723" s="204">
        <f>BK723</f>
        <v>0</v>
      </c>
      <c r="K723" s="190"/>
      <c r="L723" s="195"/>
      <c r="M723" s="196"/>
      <c r="N723" s="197"/>
      <c r="O723" s="197"/>
      <c r="P723" s="198">
        <f>SUM(P724:P735)</f>
        <v>0</v>
      </c>
      <c r="Q723" s="197"/>
      <c r="R723" s="198">
        <f>SUM(R724:R735)</f>
        <v>0</v>
      </c>
      <c r="S723" s="197"/>
      <c r="T723" s="199">
        <f>SUM(T724:T735)</f>
        <v>0</v>
      </c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R723" s="200" t="s">
        <v>195</v>
      </c>
      <c r="AT723" s="201" t="s">
        <v>72</v>
      </c>
      <c r="AU723" s="201" t="s">
        <v>80</v>
      </c>
      <c r="AY723" s="200" t="s">
        <v>120</v>
      </c>
      <c r="BK723" s="202">
        <f>SUM(BK724:BK735)</f>
        <v>0</v>
      </c>
    </row>
    <row r="724" s="2" customFormat="1" ht="16.5" customHeight="1">
      <c r="A724" s="39"/>
      <c r="B724" s="40"/>
      <c r="C724" s="205" t="s">
        <v>1087</v>
      </c>
      <c r="D724" s="205" t="s">
        <v>122</v>
      </c>
      <c r="E724" s="206" t="s">
        <v>1088</v>
      </c>
      <c r="F724" s="207" t="s">
        <v>1089</v>
      </c>
      <c r="G724" s="208" t="s">
        <v>145</v>
      </c>
      <c r="H724" s="209">
        <v>2</v>
      </c>
      <c r="I724" s="210"/>
      <c r="J724" s="211">
        <f>ROUND(I724*H724,2)</f>
        <v>0</v>
      </c>
      <c r="K724" s="207" t="s">
        <v>186</v>
      </c>
      <c r="L724" s="45"/>
      <c r="M724" s="212" t="s">
        <v>19</v>
      </c>
      <c r="N724" s="213" t="s">
        <v>44</v>
      </c>
      <c r="O724" s="85"/>
      <c r="P724" s="214">
        <f>O724*H724</f>
        <v>0</v>
      </c>
      <c r="Q724" s="214">
        <v>0</v>
      </c>
      <c r="R724" s="214">
        <f>Q724*H724</f>
        <v>0</v>
      </c>
      <c r="S724" s="214">
        <v>0</v>
      </c>
      <c r="T724" s="215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16" t="s">
        <v>1038</v>
      </c>
      <c r="AT724" s="216" t="s">
        <v>122</v>
      </c>
      <c r="AU724" s="216" t="s">
        <v>82</v>
      </c>
      <c r="AY724" s="18" t="s">
        <v>120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8" t="s">
        <v>80</v>
      </c>
      <c r="BK724" s="217">
        <f>ROUND(I724*H724,2)</f>
        <v>0</v>
      </c>
      <c r="BL724" s="18" t="s">
        <v>1038</v>
      </c>
      <c r="BM724" s="216" t="s">
        <v>1090</v>
      </c>
    </row>
    <row r="725" s="2" customFormat="1">
      <c r="A725" s="39"/>
      <c r="B725" s="40"/>
      <c r="C725" s="41"/>
      <c r="D725" s="218" t="s">
        <v>129</v>
      </c>
      <c r="E725" s="41"/>
      <c r="F725" s="219" t="s">
        <v>1091</v>
      </c>
      <c r="G725" s="41"/>
      <c r="H725" s="41"/>
      <c r="I725" s="220"/>
      <c r="J725" s="41"/>
      <c r="K725" s="41"/>
      <c r="L725" s="45"/>
      <c r="M725" s="221"/>
      <c r="N725" s="222"/>
      <c r="O725" s="85"/>
      <c r="P725" s="85"/>
      <c r="Q725" s="85"/>
      <c r="R725" s="85"/>
      <c r="S725" s="85"/>
      <c r="T725" s="86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129</v>
      </c>
      <c r="AU725" s="18" t="s">
        <v>82</v>
      </c>
    </row>
    <row r="726" s="13" customFormat="1">
      <c r="A726" s="13"/>
      <c r="B726" s="237"/>
      <c r="C726" s="238"/>
      <c r="D726" s="239" t="s">
        <v>324</v>
      </c>
      <c r="E726" s="240" t="s">
        <v>19</v>
      </c>
      <c r="F726" s="241" t="s">
        <v>1092</v>
      </c>
      <c r="G726" s="238"/>
      <c r="H726" s="240" t="s">
        <v>19</v>
      </c>
      <c r="I726" s="242"/>
      <c r="J726" s="238"/>
      <c r="K726" s="238"/>
      <c r="L726" s="243"/>
      <c r="M726" s="244"/>
      <c r="N726" s="245"/>
      <c r="O726" s="245"/>
      <c r="P726" s="245"/>
      <c r="Q726" s="245"/>
      <c r="R726" s="245"/>
      <c r="S726" s="245"/>
      <c r="T726" s="24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7" t="s">
        <v>324</v>
      </c>
      <c r="AU726" s="247" t="s">
        <v>82</v>
      </c>
      <c r="AV726" s="13" t="s">
        <v>80</v>
      </c>
      <c r="AW726" s="13" t="s">
        <v>35</v>
      </c>
      <c r="AX726" s="13" t="s">
        <v>73</v>
      </c>
      <c r="AY726" s="247" t="s">
        <v>120</v>
      </c>
    </row>
    <row r="727" s="14" customFormat="1">
      <c r="A727" s="14"/>
      <c r="B727" s="248"/>
      <c r="C727" s="249"/>
      <c r="D727" s="239" t="s">
        <v>324</v>
      </c>
      <c r="E727" s="250" t="s">
        <v>19</v>
      </c>
      <c r="F727" s="251" t="s">
        <v>82</v>
      </c>
      <c r="G727" s="249"/>
      <c r="H727" s="252">
        <v>2</v>
      </c>
      <c r="I727" s="253"/>
      <c r="J727" s="249"/>
      <c r="K727" s="249"/>
      <c r="L727" s="254"/>
      <c r="M727" s="255"/>
      <c r="N727" s="256"/>
      <c r="O727" s="256"/>
      <c r="P727" s="256"/>
      <c r="Q727" s="256"/>
      <c r="R727" s="256"/>
      <c r="S727" s="256"/>
      <c r="T727" s="25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8" t="s">
        <v>324</v>
      </c>
      <c r="AU727" s="258" t="s">
        <v>82</v>
      </c>
      <c r="AV727" s="14" t="s">
        <v>82</v>
      </c>
      <c r="AW727" s="14" t="s">
        <v>35</v>
      </c>
      <c r="AX727" s="14" t="s">
        <v>80</v>
      </c>
      <c r="AY727" s="258" t="s">
        <v>120</v>
      </c>
    </row>
    <row r="728" s="2" customFormat="1" ht="16.5" customHeight="1">
      <c r="A728" s="39"/>
      <c r="B728" s="40"/>
      <c r="C728" s="205" t="s">
        <v>1093</v>
      </c>
      <c r="D728" s="205" t="s">
        <v>122</v>
      </c>
      <c r="E728" s="206" t="s">
        <v>1094</v>
      </c>
      <c r="F728" s="207" t="s">
        <v>1095</v>
      </c>
      <c r="G728" s="208" t="s">
        <v>1044</v>
      </c>
      <c r="H728" s="209">
        <v>1</v>
      </c>
      <c r="I728" s="210"/>
      <c r="J728" s="211">
        <f>ROUND(I728*H728,2)</f>
        <v>0</v>
      </c>
      <c r="K728" s="207" t="s">
        <v>186</v>
      </c>
      <c r="L728" s="45"/>
      <c r="M728" s="212" t="s">
        <v>19</v>
      </c>
      <c r="N728" s="213" t="s">
        <v>44</v>
      </c>
      <c r="O728" s="85"/>
      <c r="P728" s="214">
        <f>O728*H728</f>
        <v>0</v>
      </c>
      <c r="Q728" s="214">
        <v>0</v>
      </c>
      <c r="R728" s="214">
        <f>Q728*H728</f>
        <v>0</v>
      </c>
      <c r="S728" s="214">
        <v>0</v>
      </c>
      <c r="T728" s="215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16" t="s">
        <v>1038</v>
      </c>
      <c r="AT728" s="216" t="s">
        <v>122</v>
      </c>
      <c r="AU728" s="216" t="s">
        <v>82</v>
      </c>
      <c r="AY728" s="18" t="s">
        <v>120</v>
      </c>
      <c r="BE728" s="217">
        <f>IF(N728="základní",J728,0)</f>
        <v>0</v>
      </c>
      <c r="BF728" s="217">
        <f>IF(N728="snížená",J728,0)</f>
        <v>0</v>
      </c>
      <c r="BG728" s="217">
        <f>IF(N728="zákl. přenesená",J728,0)</f>
        <v>0</v>
      </c>
      <c r="BH728" s="217">
        <f>IF(N728="sníž. přenesená",J728,0)</f>
        <v>0</v>
      </c>
      <c r="BI728" s="217">
        <f>IF(N728="nulová",J728,0)</f>
        <v>0</v>
      </c>
      <c r="BJ728" s="18" t="s">
        <v>80</v>
      </c>
      <c r="BK728" s="217">
        <f>ROUND(I728*H728,2)</f>
        <v>0</v>
      </c>
      <c r="BL728" s="18" t="s">
        <v>1038</v>
      </c>
      <c r="BM728" s="216" t="s">
        <v>1096</v>
      </c>
    </row>
    <row r="729" s="2" customFormat="1">
      <c r="A729" s="39"/>
      <c r="B729" s="40"/>
      <c r="C729" s="41"/>
      <c r="D729" s="218" t="s">
        <v>129</v>
      </c>
      <c r="E729" s="41"/>
      <c r="F729" s="219" t="s">
        <v>1097</v>
      </c>
      <c r="G729" s="41"/>
      <c r="H729" s="41"/>
      <c r="I729" s="220"/>
      <c r="J729" s="41"/>
      <c r="K729" s="41"/>
      <c r="L729" s="45"/>
      <c r="M729" s="221"/>
      <c r="N729" s="222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129</v>
      </c>
      <c r="AU729" s="18" t="s">
        <v>82</v>
      </c>
    </row>
    <row r="730" s="13" customFormat="1">
      <c r="A730" s="13"/>
      <c r="B730" s="237"/>
      <c r="C730" s="238"/>
      <c r="D730" s="239" t="s">
        <v>324</v>
      </c>
      <c r="E730" s="240" t="s">
        <v>19</v>
      </c>
      <c r="F730" s="241" t="s">
        <v>1098</v>
      </c>
      <c r="G730" s="238"/>
      <c r="H730" s="240" t="s">
        <v>19</v>
      </c>
      <c r="I730" s="242"/>
      <c r="J730" s="238"/>
      <c r="K730" s="238"/>
      <c r="L730" s="243"/>
      <c r="M730" s="244"/>
      <c r="N730" s="245"/>
      <c r="O730" s="245"/>
      <c r="P730" s="245"/>
      <c r="Q730" s="245"/>
      <c r="R730" s="245"/>
      <c r="S730" s="245"/>
      <c r="T730" s="246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7" t="s">
        <v>324</v>
      </c>
      <c r="AU730" s="247" t="s">
        <v>82</v>
      </c>
      <c r="AV730" s="13" t="s">
        <v>80</v>
      </c>
      <c r="AW730" s="13" t="s">
        <v>35</v>
      </c>
      <c r="AX730" s="13" t="s">
        <v>73</v>
      </c>
      <c r="AY730" s="247" t="s">
        <v>120</v>
      </c>
    </row>
    <row r="731" s="14" customFormat="1">
      <c r="A731" s="14"/>
      <c r="B731" s="248"/>
      <c r="C731" s="249"/>
      <c r="D731" s="239" t="s">
        <v>324</v>
      </c>
      <c r="E731" s="250" t="s">
        <v>19</v>
      </c>
      <c r="F731" s="251" t="s">
        <v>80</v>
      </c>
      <c r="G731" s="249"/>
      <c r="H731" s="252">
        <v>1</v>
      </c>
      <c r="I731" s="253"/>
      <c r="J731" s="249"/>
      <c r="K731" s="249"/>
      <c r="L731" s="254"/>
      <c r="M731" s="255"/>
      <c r="N731" s="256"/>
      <c r="O731" s="256"/>
      <c r="P731" s="256"/>
      <c r="Q731" s="256"/>
      <c r="R731" s="256"/>
      <c r="S731" s="256"/>
      <c r="T731" s="257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8" t="s">
        <v>324</v>
      </c>
      <c r="AU731" s="258" t="s">
        <v>82</v>
      </c>
      <c r="AV731" s="14" t="s">
        <v>82</v>
      </c>
      <c r="AW731" s="14" t="s">
        <v>35</v>
      </c>
      <c r="AX731" s="14" t="s">
        <v>80</v>
      </c>
      <c r="AY731" s="258" t="s">
        <v>120</v>
      </c>
    </row>
    <row r="732" s="2" customFormat="1" ht="16.5" customHeight="1">
      <c r="A732" s="39"/>
      <c r="B732" s="40"/>
      <c r="C732" s="205" t="s">
        <v>1099</v>
      </c>
      <c r="D732" s="205" t="s">
        <v>122</v>
      </c>
      <c r="E732" s="206" t="s">
        <v>1100</v>
      </c>
      <c r="F732" s="207" t="s">
        <v>1101</v>
      </c>
      <c r="G732" s="208" t="s">
        <v>1044</v>
      </c>
      <c r="H732" s="209">
        <v>1</v>
      </c>
      <c r="I732" s="210"/>
      <c r="J732" s="211">
        <f>ROUND(I732*H732,2)</f>
        <v>0</v>
      </c>
      <c r="K732" s="207" t="s">
        <v>186</v>
      </c>
      <c r="L732" s="45"/>
      <c r="M732" s="212" t="s">
        <v>19</v>
      </c>
      <c r="N732" s="213" t="s">
        <v>44</v>
      </c>
      <c r="O732" s="85"/>
      <c r="P732" s="214">
        <f>O732*H732</f>
        <v>0</v>
      </c>
      <c r="Q732" s="214">
        <v>0</v>
      </c>
      <c r="R732" s="214">
        <f>Q732*H732</f>
        <v>0</v>
      </c>
      <c r="S732" s="214">
        <v>0</v>
      </c>
      <c r="T732" s="215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16" t="s">
        <v>1038</v>
      </c>
      <c r="AT732" s="216" t="s">
        <v>122</v>
      </c>
      <c r="AU732" s="216" t="s">
        <v>82</v>
      </c>
      <c r="AY732" s="18" t="s">
        <v>120</v>
      </c>
      <c r="BE732" s="217">
        <f>IF(N732="základní",J732,0)</f>
        <v>0</v>
      </c>
      <c r="BF732" s="217">
        <f>IF(N732="snížená",J732,0)</f>
        <v>0</v>
      </c>
      <c r="BG732" s="217">
        <f>IF(N732="zákl. přenesená",J732,0)</f>
        <v>0</v>
      </c>
      <c r="BH732" s="217">
        <f>IF(N732="sníž. přenesená",J732,0)</f>
        <v>0</v>
      </c>
      <c r="BI732" s="217">
        <f>IF(N732="nulová",J732,0)</f>
        <v>0</v>
      </c>
      <c r="BJ732" s="18" t="s">
        <v>80</v>
      </c>
      <c r="BK732" s="217">
        <f>ROUND(I732*H732,2)</f>
        <v>0</v>
      </c>
      <c r="BL732" s="18" t="s">
        <v>1038</v>
      </c>
      <c r="BM732" s="216" t="s">
        <v>1102</v>
      </c>
    </row>
    <row r="733" s="2" customFormat="1">
      <c r="A733" s="39"/>
      <c r="B733" s="40"/>
      <c r="C733" s="41"/>
      <c r="D733" s="218" t="s">
        <v>129</v>
      </c>
      <c r="E733" s="41"/>
      <c r="F733" s="219" t="s">
        <v>1103</v>
      </c>
      <c r="G733" s="41"/>
      <c r="H733" s="41"/>
      <c r="I733" s="220"/>
      <c r="J733" s="41"/>
      <c r="K733" s="41"/>
      <c r="L733" s="45"/>
      <c r="M733" s="221"/>
      <c r="N733" s="222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129</v>
      </c>
      <c r="AU733" s="18" t="s">
        <v>82</v>
      </c>
    </row>
    <row r="734" s="13" customFormat="1">
      <c r="A734" s="13"/>
      <c r="B734" s="237"/>
      <c r="C734" s="238"/>
      <c r="D734" s="239" t="s">
        <v>324</v>
      </c>
      <c r="E734" s="240" t="s">
        <v>19</v>
      </c>
      <c r="F734" s="241" t="s">
        <v>1104</v>
      </c>
      <c r="G734" s="238"/>
      <c r="H734" s="240" t="s">
        <v>19</v>
      </c>
      <c r="I734" s="242"/>
      <c r="J734" s="238"/>
      <c r="K734" s="238"/>
      <c r="L734" s="243"/>
      <c r="M734" s="244"/>
      <c r="N734" s="245"/>
      <c r="O734" s="245"/>
      <c r="P734" s="245"/>
      <c r="Q734" s="245"/>
      <c r="R734" s="245"/>
      <c r="S734" s="245"/>
      <c r="T734" s="24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7" t="s">
        <v>324</v>
      </c>
      <c r="AU734" s="247" t="s">
        <v>82</v>
      </c>
      <c r="AV734" s="13" t="s">
        <v>80</v>
      </c>
      <c r="AW734" s="13" t="s">
        <v>35</v>
      </c>
      <c r="AX734" s="13" t="s">
        <v>73</v>
      </c>
      <c r="AY734" s="247" t="s">
        <v>120</v>
      </c>
    </row>
    <row r="735" s="14" customFormat="1">
      <c r="A735" s="14"/>
      <c r="B735" s="248"/>
      <c r="C735" s="249"/>
      <c r="D735" s="239" t="s">
        <v>324</v>
      </c>
      <c r="E735" s="250" t="s">
        <v>19</v>
      </c>
      <c r="F735" s="251" t="s">
        <v>80</v>
      </c>
      <c r="G735" s="249"/>
      <c r="H735" s="252">
        <v>1</v>
      </c>
      <c r="I735" s="253"/>
      <c r="J735" s="249"/>
      <c r="K735" s="249"/>
      <c r="L735" s="254"/>
      <c r="M735" s="255"/>
      <c r="N735" s="256"/>
      <c r="O735" s="256"/>
      <c r="P735" s="256"/>
      <c r="Q735" s="256"/>
      <c r="R735" s="256"/>
      <c r="S735" s="256"/>
      <c r="T735" s="257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8" t="s">
        <v>324</v>
      </c>
      <c r="AU735" s="258" t="s">
        <v>82</v>
      </c>
      <c r="AV735" s="14" t="s">
        <v>82</v>
      </c>
      <c r="AW735" s="14" t="s">
        <v>35</v>
      </c>
      <c r="AX735" s="14" t="s">
        <v>80</v>
      </c>
      <c r="AY735" s="258" t="s">
        <v>120</v>
      </c>
    </row>
    <row r="736" s="12" customFormat="1" ht="22.8" customHeight="1">
      <c r="A736" s="12"/>
      <c r="B736" s="189"/>
      <c r="C736" s="190"/>
      <c r="D736" s="191" t="s">
        <v>72</v>
      </c>
      <c r="E736" s="203" t="s">
        <v>1105</v>
      </c>
      <c r="F736" s="203" t="s">
        <v>1106</v>
      </c>
      <c r="G736" s="190"/>
      <c r="H736" s="190"/>
      <c r="I736" s="193"/>
      <c r="J736" s="204">
        <f>BK736</f>
        <v>0</v>
      </c>
      <c r="K736" s="190"/>
      <c r="L736" s="195"/>
      <c r="M736" s="196"/>
      <c r="N736" s="197"/>
      <c r="O736" s="197"/>
      <c r="P736" s="198">
        <f>SUM(P737:P738)</f>
        <v>0</v>
      </c>
      <c r="Q736" s="197"/>
      <c r="R736" s="198">
        <f>SUM(R737:R738)</f>
        <v>0</v>
      </c>
      <c r="S736" s="197"/>
      <c r="T736" s="199">
        <f>SUM(T737:T738)</f>
        <v>0</v>
      </c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R736" s="200" t="s">
        <v>195</v>
      </c>
      <c r="AT736" s="201" t="s">
        <v>72</v>
      </c>
      <c r="AU736" s="201" t="s">
        <v>80</v>
      </c>
      <c r="AY736" s="200" t="s">
        <v>120</v>
      </c>
      <c r="BK736" s="202">
        <f>SUM(BK737:BK738)</f>
        <v>0</v>
      </c>
    </row>
    <row r="737" s="2" customFormat="1" ht="16.5" customHeight="1">
      <c r="A737" s="39"/>
      <c r="B737" s="40"/>
      <c r="C737" s="205" t="s">
        <v>1107</v>
      </c>
      <c r="D737" s="205" t="s">
        <v>122</v>
      </c>
      <c r="E737" s="206" t="s">
        <v>1108</v>
      </c>
      <c r="F737" s="207" t="s">
        <v>1109</v>
      </c>
      <c r="G737" s="208" t="s">
        <v>1044</v>
      </c>
      <c r="H737" s="209">
        <v>5</v>
      </c>
      <c r="I737" s="210"/>
      <c r="J737" s="211">
        <f>ROUND(I737*H737,2)</f>
        <v>0</v>
      </c>
      <c r="K737" s="207" t="s">
        <v>186</v>
      </c>
      <c r="L737" s="45"/>
      <c r="M737" s="212" t="s">
        <v>19</v>
      </c>
      <c r="N737" s="213" t="s">
        <v>44</v>
      </c>
      <c r="O737" s="85"/>
      <c r="P737" s="214">
        <f>O737*H737</f>
        <v>0</v>
      </c>
      <c r="Q737" s="214">
        <v>0</v>
      </c>
      <c r="R737" s="214">
        <f>Q737*H737</f>
        <v>0</v>
      </c>
      <c r="S737" s="214">
        <v>0</v>
      </c>
      <c r="T737" s="215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16" t="s">
        <v>1038</v>
      </c>
      <c r="AT737" s="216" t="s">
        <v>122</v>
      </c>
      <c r="AU737" s="216" t="s">
        <v>82</v>
      </c>
      <c r="AY737" s="18" t="s">
        <v>120</v>
      </c>
      <c r="BE737" s="217">
        <f>IF(N737="základní",J737,0)</f>
        <v>0</v>
      </c>
      <c r="BF737" s="217">
        <f>IF(N737="snížená",J737,0)</f>
        <v>0</v>
      </c>
      <c r="BG737" s="217">
        <f>IF(N737="zákl. přenesená",J737,0)</f>
        <v>0</v>
      </c>
      <c r="BH737" s="217">
        <f>IF(N737="sníž. přenesená",J737,0)</f>
        <v>0</v>
      </c>
      <c r="BI737" s="217">
        <f>IF(N737="nulová",J737,0)</f>
        <v>0</v>
      </c>
      <c r="BJ737" s="18" t="s">
        <v>80</v>
      </c>
      <c r="BK737" s="217">
        <f>ROUND(I737*H737,2)</f>
        <v>0</v>
      </c>
      <c r="BL737" s="18" t="s">
        <v>1038</v>
      </c>
      <c r="BM737" s="216" t="s">
        <v>1110</v>
      </c>
    </row>
    <row r="738" s="2" customFormat="1">
      <c r="A738" s="39"/>
      <c r="B738" s="40"/>
      <c r="C738" s="41"/>
      <c r="D738" s="218" t="s">
        <v>129</v>
      </c>
      <c r="E738" s="41"/>
      <c r="F738" s="219" t="s">
        <v>1111</v>
      </c>
      <c r="G738" s="41"/>
      <c r="H738" s="41"/>
      <c r="I738" s="220"/>
      <c r="J738" s="41"/>
      <c r="K738" s="41"/>
      <c r="L738" s="45"/>
      <c r="M738" s="221"/>
      <c r="N738" s="222"/>
      <c r="O738" s="85"/>
      <c r="P738" s="85"/>
      <c r="Q738" s="85"/>
      <c r="R738" s="85"/>
      <c r="S738" s="85"/>
      <c r="T738" s="86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129</v>
      </c>
      <c r="AU738" s="18" t="s">
        <v>82</v>
      </c>
    </row>
    <row r="739" s="12" customFormat="1" ht="22.8" customHeight="1">
      <c r="A739" s="12"/>
      <c r="B739" s="189"/>
      <c r="C739" s="190"/>
      <c r="D739" s="191" t="s">
        <v>72</v>
      </c>
      <c r="E739" s="203" t="s">
        <v>1112</v>
      </c>
      <c r="F739" s="203" t="s">
        <v>1113</v>
      </c>
      <c r="G739" s="190"/>
      <c r="H739" s="190"/>
      <c r="I739" s="193"/>
      <c r="J739" s="204">
        <f>BK739</f>
        <v>0</v>
      </c>
      <c r="K739" s="190"/>
      <c r="L739" s="195"/>
      <c r="M739" s="196"/>
      <c r="N739" s="197"/>
      <c r="O739" s="197"/>
      <c r="P739" s="198">
        <f>SUM(P740:P746)</f>
        <v>0</v>
      </c>
      <c r="Q739" s="197"/>
      <c r="R739" s="198">
        <f>SUM(R740:R746)</f>
        <v>0</v>
      </c>
      <c r="S739" s="197"/>
      <c r="T739" s="199">
        <f>SUM(T740:T746)</f>
        <v>0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200" t="s">
        <v>195</v>
      </c>
      <c r="AT739" s="201" t="s">
        <v>72</v>
      </c>
      <c r="AU739" s="201" t="s">
        <v>80</v>
      </c>
      <c r="AY739" s="200" t="s">
        <v>120</v>
      </c>
      <c r="BK739" s="202">
        <f>SUM(BK740:BK746)</f>
        <v>0</v>
      </c>
    </row>
    <row r="740" s="2" customFormat="1" ht="16.5" customHeight="1">
      <c r="A740" s="39"/>
      <c r="B740" s="40"/>
      <c r="C740" s="205" t="s">
        <v>1114</v>
      </c>
      <c r="D740" s="205" t="s">
        <v>122</v>
      </c>
      <c r="E740" s="206" t="s">
        <v>1115</v>
      </c>
      <c r="F740" s="207" t="s">
        <v>1116</v>
      </c>
      <c r="G740" s="208" t="s">
        <v>1044</v>
      </c>
      <c r="H740" s="209">
        <v>1</v>
      </c>
      <c r="I740" s="210"/>
      <c r="J740" s="211">
        <f>ROUND(I740*H740,2)</f>
        <v>0</v>
      </c>
      <c r="K740" s="207" t="s">
        <v>186</v>
      </c>
      <c r="L740" s="45"/>
      <c r="M740" s="212" t="s">
        <v>19</v>
      </c>
      <c r="N740" s="213" t="s">
        <v>44</v>
      </c>
      <c r="O740" s="85"/>
      <c r="P740" s="214">
        <f>O740*H740</f>
        <v>0</v>
      </c>
      <c r="Q740" s="214">
        <v>0</v>
      </c>
      <c r="R740" s="214">
        <f>Q740*H740</f>
        <v>0</v>
      </c>
      <c r="S740" s="214">
        <v>0</v>
      </c>
      <c r="T740" s="215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16" t="s">
        <v>1038</v>
      </c>
      <c r="AT740" s="216" t="s">
        <v>122</v>
      </c>
      <c r="AU740" s="216" t="s">
        <v>82</v>
      </c>
      <c r="AY740" s="18" t="s">
        <v>120</v>
      </c>
      <c r="BE740" s="217">
        <f>IF(N740="základní",J740,0)</f>
        <v>0</v>
      </c>
      <c r="BF740" s="217">
        <f>IF(N740="snížená",J740,0)</f>
        <v>0</v>
      </c>
      <c r="BG740" s="217">
        <f>IF(N740="zákl. přenesená",J740,0)</f>
        <v>0</v>
      </c>
      <c r="BH740" s="217">
        <f>IF(N740="sníž. přenesená",J740,0)</f>
        <v>0</v>
      </c>
      <c r="BI740" s="217">
        <f>IF(N740="nulová",J740,0)</f>
        <v>0</v>
      </c>
      <c r="BJ740" s="18" t="s">
        <v>80</v>
      </c>
      <c r="BK740" s="217">
        <f>ROUND(I740*H740,2)</f>
        <v>0</v>
      </c>
      <c r="BL740" s="18" t="s">
        <v>1038</v>
      </c>
      <c r="BM740" s="216" t="s">
        <v>1117</v>
      </c>
    </row>
    <row r="741" s="2" customFormat="1">
      <c r="A741" s="39"/>
      <c r="B741" s="40"/>
      <c r="C741" s="41"/>
      <c r="D741" s="218" t="s">
        <v>129</v>
      </c>
      <c r="E741" s="41"/>
      <c r="F741" s="219" t="s">
        <v>1118</v>
      </c>
      <c r="G741" s="41"/>
      <c r="H741" s="41"/>
      <c r="I741" s="220"/>
      <c r="J741" s="41"/>
      <c r="K741" s="41"/>
      <c r="L741" s="45"/>
      <c r="M741" s="221"/>
      <c r="N741" s="222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129</v>
      </c>
      <c r="AU741" s="18" t="s">
        <v>82</v>
      </c>
    </row>
    <row r="742" s="13" customFormat="1">
      <c r="A742" s="13"/>
      <c r="B742" s="237"/>
      <c r="C742" s="238"/>
      <c r="D742" s="239" t="s">
        <v>324</v>
      </c>
      <c r="E742" s="240" t="s">
        <v>19</v>
      </c>
      <c r="F742" s="241" t="s">
        <v>1116</v>
      </c>
      <c r="G742" s="238"/>
      <c r="H742" s="240" t="s">
        <v>19</v>
      </c>
      <c r="I742" s="242"/>
      <c r="J742" s="238"/>
      <c r="K742" s="238"/>
      <c r="L742" s="243"/>
      <c r="M742" s="244"/>
      <c r="N742" s="245"/>
      <c r="O742" s="245"/>
      <c r="P742" s="245"/>
      <c r="Q742" s="245"/>
      <c r="R742" s="245"/>
      <c r="S742" s="245"/>
      <c r="T742" s="246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7" t="s">
        <v>324</v>
      </c>
      <c r="AU742" s="247" t="s">
        <v>82</v>
      </c>
      <c r="AV742" s="13" t="s">
        <v>80</v>
      </c>
      <c r="AW742" s="13" t="s">
        <v>35</v>
      </c>
      <c r="AX742" s="13" t="s">
        <v>73</v>
      </c>
      <c r="AY742" s="247" t="s">
        <v>120</v>
      </c>
    </row>
    <row r="743" s="13" customFormat="1">
      <c r="A743" s="13"/>
      <c r="B743" s="237"/>
      <c r="C743" s="238"/>
      <c r="D743" s="239" t="s">
        <v>324</v>
      </c>
      <c r="E743" s="240" t="s">
        <v>19</v>
      </c>
      <c r="F743" s="241" t="s">
        <v>1119</v>
      </c>
      <c r="G743" s="238"/>
      <c r="H743" s="240" t="s">
        <v>19</v>
      </c>
      <c r="I743" s="242"/>
      <c r="J743" s="238"/>
      <c r="K743" s="238"/>
      <c r="L743" s="243"/>
      <c r="M743" s="244"/>
      <c r="N743" s="245"/>
      <c r="O743" s="245"/>
      <c r="P743" s="245"/>
      <c r="Q743" s="245"/>
      <c r="R743" s="245"/>
      <c r="S743" s="245"/>
      <c r="T743" s="246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7" t="s">
        <v>324</v>
      </c>
      <c r="AU743" s="247" t="s">
        <v>82</v>
      </c>
      <c r="AV743" s="13" t="s">
        <v>80</v>
      </c>
      <c r="AW743" s="13" t="s">
        <v>35</v>
      </c>
      <c r="AX743" s="13" t="s">
        <v>73</v>
      </c>
      <c r="AY743" s="247" t="s">
        <v>120</v>
      </c>
    </row>
    <row r="744" s="13" customFormat="1">
      <c r="A744" s="13"/>
      <c r="B744" s="237"/>
      <c r="C744" s="238"/>
      <c r="D744" s="239" t="s">
        <v>324</v>
      </c>
      <c r="E744" s="240" t="s">
        <v>19</v>
      </c>
      <c r="F744" s="241" t="s">
        <v>1120</v>
      </c>
      <c r="G744" s="238"/>
      <c r="H744" s="240" t="s">
        <v>19</v>
      </c>
      <c r="I744" s="242"/>
      <c r="J744" s="238"/>
      <c r="K744" s="238"/>
      <c r="L744" s="243"/>
      <c r="M744" s="244"/>
      <c r="N744" s="245"/>
      <c r="O744" s="245"/>
      <c r="P744" s="245"/>
      <c r="Q744" s="245"/>
      <c r="R744" s="245"/>
      <c r="S744" s="245"/>
      <c r="T744" s="246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7" t="s">
        <v>324</v>
      </c>
      <c r="AU744" s="247" t="s">
        <v>82</v>
      </c>
      <c r="AV744" s="13" t="s">
        <v>80</v>
      </c>
      <c r="AW744" s="13" t="s">
        <v>35</v>
      </c>
      <c r="AX744" s="13" t="s">
        <v>73</v>
      </c>
      <c r="AY744" s="247" t="s">
        <v>120</v>
      </c>
    </row>
    <row r="745" s="13" customFormat="1">
      <c r="A745" s="13"/>
      <c r="B745" s="237"/>
      <c r="C745" s="238"/>
      <c r="D745" s="239" t="s">
        <v>324</v>
      </c>
      <c r="E745" s="240" t="s">
        <v>19</v>
      </c>
      <c r="F745" s="241" t="s">
        <v>1121</v>
      </c>
      <c r="G745" s="238"/>
      <c r="H745" s="240" t="s">
        <v>19</v>
      </c>
      <c r="I745" s="242"/>
      <c r="J745" s="238"/>
      <c r="K745" s="238"/>
      <c r="L745" s="243"/>
      <c r="M745" s="244"/>
      <c r="N745" s="245"/>
      <c r="O745" s="245"/>
      <c r="P745" s="245"/>
      <c r="Q745" s="245"/>
      <c r="R745" s="245"/>
      <c r="S745" s="245"/>
      <c r="T745" s="24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7" t="s">
        <v>324</v>
      </c>
      <c r="AU745" s="247" t="s">
        <v>82</v>
      </c>
      <c r="AV745" s="13" t="s">
        <v>80</v>
      </c>
      <c r="AW745" s="13" t="s">
        <v>35</v>
      </c>
      <c r="AX745" s="13" t="s">
        <v>73</v>
      </c>
      <c r="AY745" s="247" t="s">
        <v>120</v>
      </c>
    </row>
    <row r="746" s="14" customFormat="1">
      <c r="A746" s="14"/>
      <c r="B746" s="248"/>
      <c r="C746" s="249"/>
      <c r="D746" s="239" t="s">
        <v>324</v>
      </c>
      <c r="E746" s="250" t="s">
        <v>19</v>
      </c>
      <c r="F746" s="251" t="s">
        <v>80</v>
      </c>
      <c r="G746" s="249"/>
      <c r="H746" s="252">
        <v>1</v>
      </c>
      <c r="I746" s="253"/>
      <c r="J746" s="249"/>
      <c r="K746" s="249"/>
      <c r="L746" s="254"/>
      <c r="M746" s="270"/>
      <c r="N746" s="271"/>
      <c r="O746" s="271"/>
      <c r="P746" s="271"/>
      <c r="Q746" s="271"/>
      <c r="R746" s="271"/>
      <c r="S746" s="271"/>
      <c r="T746" s="27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8" t="s">
        <v>324</v>
      </c>
      <c r="AU746" s="258" t="s">
        <v>82</v>
      </c>
      <c r="AV746" s="14" t="s">
        <v>82</v>
      </c>
      <c r="AW746" s="14" t="s">
        <v>35</v>
      </c>
      <c r="AX746" s="14" t="s">
        <v>80</v>
      </c>
      <c r="AY746" s="258" t="s">
        <v>120</v>
      </c>
    </row>
    <row r="747" s="2" customFormat="1" ht="6.96" customHeight="1">
      <c r="A747" s="39"/>
      <c r="B747" s="60"/>
      <c r="C747" s="61"/>
      <c r="D747" s="61"/>
      <c r="E747" s="61"/>
      <c r="F747" s="61"/>
      <c r="G747" s="61"/>
      <c r="H747" s="61"/>
      <c r="I747" s="61"/>
      <c r="J747" s="61"/>
      <c r="K747" s="61"/>
      <c r="L747" s="45"/>
      <c r="M747" s="39"/>
      <c r="O747" s="39"/>
      <c r="P747" s="39"/>
      <c r="Q747" s="39"/>
      <c r="R747" s="39"/>
      <c r="S747" s="39"/>
      <c r="T747" s="39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</row>
  </sheetData>
  <sheetProtection sheet="1" autoFilter="0" formatColumns="0" formatRows="0" objects="1" scenarios="1" spinCount="100000" saltValue="C5PEmLgy0ceqW6rrxWLAb4oBRcab/Y0It/91XXHJx3bmXOcX3SEuK2Cg2Yq21GReub4o2NXKls2BbiPFSWZCyQ==" hashValue="UP0f/mIUWb8Yx33VtzgFvQ0sb1SDYCYGnVX/WtF0jYNLL5x1ylpNsLJ1mFtqYr3Cn2Jf9yVqLAkOXvsyBoxM6A==" algorithmName="SHA-512" password="CC35"/>
  <autoFilter ref="C94:K746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1_02/111151103"/>
    <hyperlink ref="F106" r:id="rId2" display="https://podminky.urs.cz/item/CS_URS_2021_02/111151231"/>
    <hyperlink ref="F115" r:id="rId3" display="https://podminky.urs.cz/item/CS_URS_2021_02/111151233"/>
    <hyperlink ref="F124" r:id="rId4" display="https://podminky.urs.cz/item/CS_URS_2021_02/111211101"/>
    <hyperlink ref="F128" r:id="rId5" display="https://podminky.urs.cz/item/CS_URS_2021_02/112101101"/>
    <hyperlink ref="F132" r:id="rId6" display="https://podminky.urs.cz/item/CS_URS_2021_02/112101102"/>
    <hyperlink ref="F136" r:id="rId7" display="https://podminky.urs.cz/item/CS_URS_2021_02/112101103"/>
    <hyperlink ref="F140" r:id="rId8" display="https://podminky.urs.cz/item/CS_URS_2021_02/112101104"/>
    <hyperlink ref="F144" r:id="rId9" display="https://podminky.urs.cz/item/CS_URS_2021_02/112155115"/>
    <hyperlink ref="F149" r:id="rId10" display="https://podminky.urs.cz/item/CS_URS_2021_02/112155121"/>
    <hyperlink ref="F153" r:id="rId11" display="https://podminky.urs.cz/item/CS_URS_2021_02/112155125"/>
    <hyperlink ref="F157" r:id="rId12" display="https://podminky.urs.cz/item/CS_URS_2021_02/112155315"/>
    <hyperlink ref="F161" r:id="rId13" display="https://podminky.urs.cz/item/CS_URS_2021_02/112201101"/>
    <hyperlink ref="F165" r:id="rId14" display="https://podminky.urs.cz/item/CS_URS_2021_02/112201102"/>
    <hyperlink ref="F169" r:id="rId15" display="https://podminky.urs.cz/item/CS_URS_2021_02/112201103"/>
    <hyperlink ref="F173" r:id="rId16" display="https://podminky.urs.cz/item/CS_URS_2021_02/112201104"/>
    <hyperlink ref="F177" r:id="rId17" display="https://podminky.urs.cz/item/CS_URS_2021_02/113107422"/>
    <hyperlink ref="F185" r:id="rId18" display="https://podminky.urs.cz/item/CS_URS_2021_02/113151111"/>
    <hyperlink ref="F193" r:id="rId19" display="https://podminky.urs.cz/item/CS_URS_2021_02/115001103"/>
    <hyperlink ref="F197" r:id="rId20" display="https://podminky.urs.cz/item/CS_URS_2021_02/115101201"/>
    <hyperlink ref="F201" r:id="rId21" display="https://podminky.urs.cz/item/CS_URS_2021_02/115101301"/>
    <hyperlink ref="F205" r:id="rId22" display="https://podminky.urs.cz/item/CS_URS_2021_02/116951213"/>
    <hyperlink ref="F209" r:id="rId23" display="https://podminky.urs.cz/item/CS_URS_2021_02/121151123"/>
    <hyperlink ref="F216" r:id="rId24" display="https://podminky.urs.cz/item/CS_URS_2022_01/122211101"/>
    <hyperlink ref="F221" r:id="rId25" display="https://podminky.urs.cz/item/CS_URS_2021_02/122251405"/>
    <hyperlink ref="F234" r:id="rId26" display="https://podminky.urs.cz/item/CS_URS_2021_02/125253101"/>
    <hyperlink ref="F238" r:id="rId27" display="https://podminky.urs.cz/item/CS_URS_2021_02/131251102"/>
    <hyperlink ref="F250" r:id="rId28" display="https://podminky.urs.cz/item/CS_URS_2021_02/132251101"/>
    <hyperlink ref="F264" r:id="rId29" display="https://podminky.urs.cz/item/CS_URS_2021_02/132254204"/>
    <hyperlink ref="F273" r:id="rId30" display="https://podminky.urs.cz/item/CS_URS_2021_02/151101101"/>
    <hyperlink ref="F280" r:id="rId31" display="https://podminky.urs.cz/item/CS_URS_2021_02/162201411"/>
    <hyperlink ref="F284" r:id="rId32" display="https://podminky.urs.cz/item/CS_URS_2021_02/162201412"/>
    <hyperlink ref="F288" r:id="rId33" display="https://podminky.urs.cz/item/CS_URS_2021_02/162201413"/>
    <hyperlink ref="F292" r:id="rId34" display="https://podminky.urs.cz/item/CS_URS_2021_02/162201414"/>
    <hyperlink ref="F296" r:id="rId35" display="https://podminky.urs.cz/item/CS_URS_2021_02/162351103"/>
    <hyperlink ref="F305" r:id="rId36" display="https://podminky.urs.cz/item/CS_URS_2021_02/167151111"/>
    <hyperlink ref="F312" r:id="rId37" display="https://podminky.urs.cz/item/CS_URS_2021_02/171251201"/>
    <hyperlink ref="F319" r:id="rId38" display="https://podminky.urs.cz/item/CS_URS_2021_02/172153102"/>
    <hyperlink ref="F323" r:id="rId39" display="https://podminky.urs.cz/item/CS_URS_2021_02/173153101"/>
    <hyperlink ref="F327" r:id="rId40" display="https://podminky.urs.cz/item/CS_URS_2021_02/174151101"/>
    <hyperlink ref="F339" r:id="rId41" display="https://podminky.urs.cz/item/CS_URS_2022_01/175111209"/>
    <hyperlink ref="F344" r:id="rId42" display="https://podminky.urs.cz/item/CS_URS_2022_01/175151101"/>
    <hyperlink ref="F349" r:id="rId43" display="https://podminky.urs.cz/item/CS_URS_2021_02/182351133"/>
    <hyperlink ref="F353" r:id="rId44" display="https://podminky.urs.cz/item/CS_URS_2021_02/183551513"/>
    <hyperlink ref="F361" r:id="rId45" display="https://podminky.urs.cz/item/CS_URS_2021_02/184802111"/>
    <hyperlink ref="F404" r:id="rId46" display="https://podminky.urs.cz/item/CS_URS_2021_02/212755214"/>
    <hyperlink ref="F409" r:id="rId47" display="https://podminky.urs.cz/item/CS_URS_2021_02/321311116"/>
    <hyperlink ref="F424" r:id="rId48" display="https://podminky.urs.cz/item/CS_URS_2021_02/321321116"/>
    <hyperlink ref="F437" r:id="rId49" display="https://podminky.urs.cz/item/CS_URS_2021_02/321351010"/>
    <hyperlink ref="F455" r:id="rId50" display="https://podminky.urs.cz/item/CS_URS_2021_02/321352010"/>
    <hyperlink ref="F473" r:id="rId51" display="https://podminky.urs.cz/item/CS_URS_2021_02/321368211"/>
    <hyperlink ref="F502" r:id="rId52" display="https://podminky.urs.cz/item/CS_URS_2021_02/326215122"/>
    <hyperlink ref="F513" r:id="rId53" display="https://podminky.urs.cz/item/CS_URS_2021_02/451317121"/>
    <hyperlink ref="F525" r:id="rId54" display="https://podminky.urs.cz/item/CS_URS_2021_02/451317122"/>
    <hyperlink ref="F529" r:id="rId55" display="https://podminky.urs.cz/item/CS_URS_2021_02/451571212"/>
    <hyperlink ref="F534" r:id="rId56" display="https://podminky.urs.cz/item/CS_URS_2021_02/451573111"/>
    <hyperlink ref="F541" r:id="rId57" display="https://podminky.urs.cz/item/CS_URS_2021_02/457532111"/>
    <hyperlink ref="F548" r:id="rId58" display="https://podminky.urs.cz/item/CS_URS_2021_02/461211711"/>
    <hyperlink ref="F557" r:id="rId59" display="https://podminky.urs.cz/item/CS_URS_2021_02/462511270"/>
    <hyperlink ref="F561" r:id="rId60" display="https://podminky.urs.cz/item/CS_URS_2021_02/464531112"/>
    <hyperlink ref="F565" r:id="rId61" display="https://podminky.urs.cz/item/CS_URS_2021_02/465511111"/>
    <hyperlink ref="F572" r:id="rId62" display="https://podminky.urs.cz/item/CS_URS_2021_02/465511124"/>
    <hyperlink ref="F580" r:id="rId63" display="https://podminky.urs.cz/item/CS_URS_2021_02/465511522"/>
    <hyperlink ref="F592" r:id="rId64" display="https://podminky.urs.cz/item/CS_URS_2021_02/465513127"/>
    <hyperlink ref="F597" r:id="rId65" display="https://podminky.urs.cz/item/CS_URS_2021_02/564861111"/>
    <hyperlink ref="F604" r:id="rId66" display="https://podminky.urs.cz/item/CS_URS_2021_02/584121108"/>
    <hyperlink ref="F615" r:id="rId67" display="https://podminky.urs.cz/item/CS_URS_2021_02/871365241"/>
    <hyperlink ref="F619" r:id="rId68" display="https://podminky.urs.cz/item/CS_URS_2021_02/871395241"/>
    <hyperlink ref="F623" r:id="rId69" display="https://podminky.urs.cz/item/CS_URS_2021_02/877360410"/>
    <hyperlink ref="F631" r:id="rId70" display="https://podminky.urs.cz/item/CS_URS_2021_02/877395121"/>
    <hyperlink ref="F638" r:id="rId71" display="https://podminky.urs.cz/item/CS_URS_2021_02/894812321"/>
    <hyperlink ref="F642" r:id="rId72" display="https://podminky.urs.cz/item/CS_URS_2021_02/894812329"/>
    <hyperlink ref="F646" r:id="rId73" display="https://podminky.urs.cz/item/CS_URS_2021_02/894812332"/>
    <hyperlink ref="F650" r:id="rId74" display="https://podminky.urs.cz/item/CS_URS_2021_02/894812339"/>
    <hyperlink ref="F652" r:id="rId75" display="https://podminky.urs.cz/item/CS_URS_2021_02/894812354"/>
    <hyperlink ref="F654" r:id="rId76" display="https://podminky.urs.cz/item/CS_URS_2022_01/899914111"/>
    <hyperlink ref="F665" r:id="rId77" display="https://podminky.urs.cz/item/CS_URS_2021_02/919521140"/>
    <hyperlink ref="F670" r:id="rId78" display="https://podminky.urs.cz/item/CS_URS_2021_02/936501111"/>
    <hyperlink ref="F674" r:id="rId79" display="https://podminky.urs.cz/item/CS_URS_2021_02/966008113"/>
    <hyperlink ref="F682" r:id="rId80" display="https://podminky.urs.cz/item/CS_URS_2021_02/997221571"/>
    <hyperlink ref="F685" r:id="rId81" display="https://podminky.urs.cz/item/CS_URS_2021_02/998321011"/>
    <hyperlink ref="F687" r:id="rId82" display="https://podminky.urs.cz/item/CS_URS_2021_02/998321094"/>
    <hyperlink ref="F691" r:id="rId83" display="https://podminky.urs.cz/item/CS_URS_2021_02/011103000"/>
    <hyperlink ref="F693" r:id="rId84" display="https://podminky.urs.cz/item/CS_URS_2021_02/011314000"/>
    <hyperlink ref="F697" r:id="rId85" display="https://podminky.urs.cz/item/CS_URS_2021_02/012103000"/>
    <hyperlink ref="F701" r:id="rId86" display="https://podminky.urs.cz/item/CS_URS_2021_02/012203000"/>
    <hyperlink ref="F705" r:id="rId87" display="https://podminky.urs.cz/item/CS_URS_2021_02/012303000"/>
    <hyperlink ref="F709" r:id="rId88" display="https://podminky.urs.cz/item/CS_URS_2021_02/013254000"/>
    <hyperlink ref="F715" r:id="rId89" display="https://podminky.urs.cz/item/CS_URS_2021_02/030001000.1"/>
    <hyperlink ref="F720" r:id="rId90" display="https://podminky.urs.cz/item/CS_URS_2021_02/032803000"/>
    <hyperlink ref="F725" r:id="rId91" display="https://podminky.urs.cz/item/CS_URS_2021_02/043203000"/>
    <hyperlink ref="F729" r:id="rId92" display="https://podminky.urs.cz/item/CS_URS_2021_02/049103000"/>
    <hyperlink ref="F733" r:id="rId93" display="https://podminky.urs.cz/item/CS_URS_2021_02/049303000"/>
    <hyperlink ref="F738" r:id="rId94" display="https://podminky.urs.cz/item/CS_URS_2021_02/075002000.1"/>
    <hyperlink ref="F741" r:id="rId95" display="https://podminky.urs.cz/item/CS_URS_2021_02/091504000.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1122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1123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1124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1125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1126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1127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1128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1129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1130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1131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1132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79</v>
      </c>
      <c r="F18" s="284" t="s">
        <v>1133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1134</v>
      </c>
      <c r="F19" s="284" t="s">
        <v>1135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1136</v>
      </c>
      <c r="F20" s="284" t="s">
        <v>1137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1138</v>
      </c>
      <c r="F21" s="284" t="s">
        <v>1139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1140</v>
      </c>
      <c r="F22" s="284" t="s">
        <v>1141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1142</v>
      </c>
      <c r="F23" s="284" t="s">
        <v>1143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1144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1145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1146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1147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1148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1149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1150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1151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1152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106</v>
      </c>
      <c r="F36" s="284"/>
      <c r="G36" s="284" t="s">
        <v>1153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1154</v>
      </c>
      <c r="F37" s="284"/>
      <c r="G37" s="284" t="s">
        <v>1155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54</v>
      </c>
      <c r="F38" s="284"/>
      <c r="G38" s="284" t="s">
        <v>1156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55</v>
      </c>
      <c r="F39" s="284"/>
      <c r="G39" s="284" t="s">
        <v>1157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107</v>
      </c>
      <c r="F40" s="284"/>
      <c r="G40" s="284" t="s">
        <v>1158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108</v>
      </c>
      <c r="F41" s="284"/>
      <c r="G41" s="284" t="s">
        <v>1159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1160</v>
      </c>
      <c r="F42" s="284"/>
      <c r="G42" s="284" t="s">
        <v>1161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1162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1163</v>
      </c>
      <c r="F44" s="284"/>
      <c r="G44" s="284" t="s">
        <v>1164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110</v>
      </c>
      <c r="F45" s="284"/>
      <c r="G45" s="284" t="s">
        <v>1165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1166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1167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1168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1169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1170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1171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1172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1173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1174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1175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1176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1177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1178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1179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1180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1181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1182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1183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1184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1185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1186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1187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1188</v>
      </c>
      <c r="D76" s="302"/>
      <c r="E76" s="302"/>
      <c r="F76" s="302" t="s">
        <v>1189</v>
      </c>
      <c r="G76" s="303"/>
      <c r="H76" s="302" t="s">
        <v>55</v>
      </c>
      <c r="I76" s="302" t="s">
        <v>58</v>
      </c>
      <c r="J76" s="302" t="s">
        <v>1190</v>
      </c>
      <c r="K76" s="301"/>
    </row>
    <row r="77" s="1" customFormat="1" ht="17.25" customHeight="1">
      <c r="B77" s="299"/>
      <c r="C77" s="304" t="s">
        <v>1191</v>
      </c>
      <c r="D77" s="304"/>
      <c r="E77" s="304"/>
      <c r="F77" s="305" t="s">
        <v>1192</v>
      </c>
      <c r="G77" s="306"/>
      <c r="H77" s="304"/>
      <c r="I77" s="304"/>
      <c r="J77" s="304" t="s">
        <v>1193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54</v>
      </c>
      <c r="D79" s="309"/>
      <c r="E79" s="309"/>
      <c r="F79" s="310" t="s">
        <v>1194</v>
      </c>
      <c r="G79" s="311"/>
      <c r="H79" s="287" t="s">
        <v>1195</v>
      </c>
      <c r="I79" s="287" t="s">
        <v>1196</v>
      </c>
      <c r="J79" s="287">
        <v>20</v>
      </c>
      <c r="K79" s="301"/>
    </row>
    <row r="80" s="1" customFormat="1" ht="15" customHeight="1">
      <c r="B80" s="299"/>
      <c r="C80" s="287" t="s">
        <v>1197</v>
      </c>
      <c r="D80" s="287"/>
      <c r="E80" s="287"/>
      <c r="F80" s="310" t="s">
        <v>1194</v>
      </c>
      <c r="G80" s="311"/>
      <c r="H80" s="287" t="s">
        <v>1198</v>
      </c>
      <c r="I80" s="287" t="s">
        <v>1196</v>
      </c>
      <c r="J80" s="287">
        <v>120</v>
      </c>
      <c r="K80" s="301"/>
    </row>
    <row r="81" s="1" customFormat="1" ht="15" customHeight="1">
      <c r="B81" s="312"/>
      <c r="C81" s="287" t="s">
        <v>1199</v>
      </c>
      <c r="D81" s="287"/>
      <c r="E81" s="287"/>
      <c r="F81" s="310" t="s">
        <v>1200</v>
      </c>
      <c r="G81" s="311"/>
      <c r="H81" s="287" t="s">
        <v>1201</v>
      </c>
      <c r="I81" s="287" t="s">
        <v>1196</v>
      </c>
      <c r="J81" s="287">
        <v>50</v>
      </c>
      <c r="K81" s="301"/>
    </row>
    <row r="82" s="1" customFormat="1" ht="15" customHeight="1">
      <c r="B82" s="312"/>
      <c r="C82" s="287" t="s">
        <v>1202</v>
      </c>
      <c r="D82" s="287"/>
      <c r="E82" s="287"/>
      <c r="F82" s="310" t="s">
        <v>1194</v>
      </c>
      <c r="G82" s="311"/>
      <c r="H82" s="287" t="s">
        <v>1203</v>
      </c>
      <c r="I82" s="287" t="s">
        <v>1204</v>
      </c>
      <c r="J82" s="287"/>
      <c r="K82" s="301"/>
    </row>
    <row r="83" s="1" customFormat="1" ht="15" customHeight="1">
      <c r="B83" s="312"/>
      <c r="C83" s="313" t="s">
        <v>1205</v>
      </c>
      <c r="D83" s="313"/>
      <c r="E83" s="313"/>
      <c r="F83" s="314" t="s">
        <v>1200</v>
      </c>
      <c r="G83" s="313"/>
      <c r="H83" s="313" t="s">
        <v>1206</v>
      </c>
      <c r="I83" s="313" t="s">
        <v>1196</v>
      </c>
      <c r="J83" s="313">
        <v>15</v>
      </c>
      <c r="K83" s="301"/>
    </row>
    <row r="84" s="1" customFormat="1" ht="15" customHeight="1">
      <c r="B84" s="312"/>
      <c r="C84" s="313" t="s">
        <v>1207</v>
      </c>
      <c r="D84" s="313"/>
      <c r="E84" s="313"/>
      <c r="F84" s="314" t="s">
        <v>1200</v>
      </c>
      <c r="G84" s="313"/>
      <c r="H84" s="313" t="s">
        <v>1208</v>
      </c>
      <c r="I84" s="313" t="s">
        <v>1196</v>
      </c>
      <c r="J84" s="313">
        <v>15</v>
      </c>
      <c r="K84" s="301"/>
    </row>
    <row r="85" s="1" customFormat="1" ht="15" customHeight="1">
      <c r="B85" s="312"/>
      <c r="C85" s="313" t="s">
        <v>1209</v>
      </c>
      <c r="D85" s="313"/>
      <c r="E85" s="313"/>
      <c r="F85" s="314" t="s">
        <v>1200</v>
      </c>
      <c r="G85" s="313"/>
      <c r="H85" s="313" t="s">
        <v>1210</v>
      </c>
      <c r="I85" s="313" t="s">
        <v>1196</v>
      </c>
      <c r="J85" s="313">
        <v>20</v>
      </c>
      <c r="K85" s="301"/>
    </row>
    <row r="86" s="1" customFormat="1" ht="15" customHeight="1">
      <c r="B86" s="312"/>
      <c r="C86" s="313" t="s">
        <v>1211</v>
      </c>
      <c r="D86" s="313"/>
      <c r="E86" s="313"/>
      <c r="F86" s="314" t="s">
        <v>1200</v>
      </c>
      <c r="G86" s="313"/>
      <c r="H86" s="313" t="s">
        <v>1212</v>
      </c>
      <c r="I86" s="313" t="s">
        <v>1196</v>
      </c>
      <c r="J86" s="313">
        <v>20</v>
      </c>
      <c r="K86" s="301"/>
    </row>
    <row r="87" s="1" customFormat="1" ht="15" customHeight="1">
      <c r="B87" s="312"/>
      <c r="C87" s="287" t="s">
        <v>1213</v>
      </c>
      <c r="D87" s="287"/>
      <c r="E87" s="287"/>
      <c r="F87" s="310" t="s">
        <v>1200</v>
      </c>
      <c r="G87" s="311"/>
      <c r="H87" s="287" t="s">
        <v>1214</v>
      </c>
      <c r="I87" s="287" t="s">
        <v>1196</v>
      </c>
      <c r="J87" s="287">
        <v>50</v>
      </c>
      <c r="K87" s="301"/>
    </row>
    <row r="88" s="1" customFormat="1" ht="15" customHeight="1">
      <c r="B88" s="312"/>
      <c r="C88" s="287" t="s">
        <v>1215</v>
      </c>
      <c r="D88" s="287"/>
      <c r="E88" s="287"/>
      <c r="F88" s="310" t="s">
        <v>1200</v>
      </c>
      <c r="G88" s="311"/>
      <c r="H88" s="287" t="s">
        <v>1216</v>
      </c>
      <c r="I88" s="287" t="s">
        <v>1196</v>
      </c>
      <c r="J88" s="287">
        <v>20</v>
      </c>
      <c r="K88" s="301"/>
    </row>
    <row r="89" s="1" customFormat="1" ht="15" customHeight="1">
      <c r="B89" s="312"/>
      <c r="C89" s="287" t="s">
        <v>1217</v>
      </c>
      <c r="D89" s="287"/>
      <c r="E89" s="287"/>
      <c r="F89" s="310" t="s">
        <v>1200</v>
      </c>
      <c r="G89" s="311"/>
      <c r="H89" s="287" t="s">
        <v>1218</v>
      </c>
      <c r="I89" s="287" t="s">
        <v>1196</v>
      </c>
      <c r="J89" s="287">
        <v>20</v>
      </c>
      <c r="K89" s="301"/>
    </row>
    <row r="90" s="1" customFormat="1" ht="15" customHeight="1">
      <c r="B90" s="312"/>
      <c r="C90" s="287" t="s">
        <v>1219</v>
      </c>
      <c r="D90" s="287"/>
      <c r="E90" s="287"/>
      <c r="F90" s="310" t="s">
        <v>1200</v>
      </c>
      <c r="G90" s="311"/>
      <c r="H90" s="287" t="s">
        <v>1220</v>
      </c>
      <c r="I90" s="287" t="s">
        <v>1196</v>
      </c>
      <c r="J90" s="287">
        <v>50</v>
      </c>
      <c r="K90" s="301"/>
    </row>
    <row r="91" s="1" customFormat="1" ht="15" customHeight="1">
      <c r="B91" s="312"/>
      <c r="C91" s="287" t="s">
        <v>1221</v>
      </c>
      <c r="D91" s="287"/>
      <c r="E91" s="287"/>
      <c r="F91" s="310" t="s">
        <v>1200</v>
      </c>
      <c r="G91" s="311"/>
      <c r="H91" s="287" t="s">
        <v>1221</v>
      </c>
      <c r="I91" s="287" t="s">
        <v>1196</v>
      </c>
      <c r="J91" s="287">
        <v>50</v>
      </c>
      <c r="K91" s="301"/>
    </row>
    <row r="92" s="1" customFormat="1" ht="15" customHeight="1">
      <c r="B92" s="312"/>
      <c r="C92" s="287" t="s">
        <v>1222</v>
      </c>
      <c r="D92" s="287"/>
      <c r="E92" s="287"/>
      <c r="F92" s="310" t="s">
        <v>1200</v>
      </c>
      <c r="G92" s="311"/>
      <c r="H92" s="287" t="s">
        <v>1223</v>
      </c>
      <c r="I92" s="287" t="s">
        <v>1196</v>
      </c>
      <c r="J92" s="287">
        <v>255</v>
      </c>
      <c r="K92" s="301"/>
    </row>
    <row r="93" s="1" customFormat="1" ht="15" customHeight="1">
      <c r="B93" s="312"/>
      <c r="C93" s="287" t="s">
        <v>1224</v>
      </c>
      <c r="D93" s="287"/>
      <c r="E93" s="287"/>
      <c r="F93" s="310" t="s">
        <v>1194</v>
      </c>
      <c r="G93" s="311"/>
      <c r="H93" s="287" t="s">
        <v>1225</v>
      </c>
      <c r="I93" s="287" t="s">
        <v>1226</v>
      </c>
      <c r="J93" s="287"/>
      <c r="K93" s="301"/>
    </row>
    <row r="94" s="1" customFormat="1" ht="15" customHeight="1">
      <c r="B94" s="312"/>
      <c r="C94" s="287" t="s">
        <v>1227</v>
      </c>
      <c r="D94" s="287"/>
      <c r="E94" s="287"/>
      <c r="F94" s="310" t="s">
        <v>1194</v>
      </c>
      <c r="G94" s="311"/>
      <c r="H94" s="287" t="s">
        <v>1228</v>
      </c>
      <c r="I94" s="287" t="s">
        <v>1229</v>
      </c>
      <c r="J94" s="287"/>
      <c r="K94" s="301"/>
    </row>
    <row r="95" s="1" customFormat="1" ht="15" customHeight="1">
      <c r="B95" s="312"/>
      <c r="C95" s="287" t="s">
        <v>1230</v>
      </c>
      <c r="D95" s="287"/>
      <c r="E95" s="287"/>
      <c r="F95" s="310" t="s">
        <v>1194</v>
      </c>
      <c r="G95" s="311"/>
      <c r="H95" s="287" t="s">
        <v>1230</v>
      </c>
      <c r="I95" s="287" t="s">
        <v>1229</v>
      </c>
      <c r="J95" s="287"/>
      <c r="K95" s="301"/>
    </row>
    <row r="96" s="1" customFormat="1" ht="15" customHeight="1">
      <c r="B96" s="312"/>
      <c r="C96" s="287" t="s">
        <v>39</v>
      </c>
      <c r="D96" s="287"/>
      <c r="E96" s="287"/>
      <c r="F96" s="310" t="s">
        <v>1194</v>
      </c>
      <c r="G96" s="311"/>
      <c r="H96" s="287" t="s">
        <v>1231</v>
      </c>
      <c r="I96" s="287" t="s">
        <v>1229</v>
      </c>
      <c r="J96" s="287"/>
      <c r="K96" s="301"/>
    </row>
    <row r="97" s="1" customFormat="1" ht="15" customHeight="1">
      <c r="B97" s="312"/>
      <c r="C97" s="287" t="s">
        <v>49</v>
      </c>
      <c r="D97" s="287"/>
      <c r="E97" s="287"/>
      <c r="F97" s="310" t="s">
        <v>1194</v>
      </c>
      <c r="G97" s="311"/>
      <c r="H97" s="287" t="s">
        <v>1232</v>
      </c>
      <c r="I97" s="287" t="s">
        <v>1229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1233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1188</v>
      </c>
      <c r="D103" s="302"/>
      <c r="E103" s="302"/>
      <c r="F103" s="302" t="s">
        <v>1189</v>
      </c>
      <c r="G103" s="303"/>
      <c r="H103" s="302" t="s">
        <v>55</v>
      </c>
      <c r="I103" s="302" t="s">
        <v>58</v>
      </c>
      <c r="J103" s="302" t="s">
        <v>1190</v>
      </c>
      <c r="K103" s="301"/>
    </row>
    <row r="104" s="1" customFormat="1" ht="17.25" customHeight="1">
      <c r="B104" s="299"/>
      <c r="C104" s="304" t="s">
        <v>1191</v>
      </c>
      <c r="D104" s="304"/>
      <c r="E104" s="304"/>
      <c r="F104" s="305" t="s">
        <v>1192</v>
      </c>
      <c r="G104" s="306"/>
      <c r="H104" s="304"/>
      <c r="I104" s="304"/>
      <c r="J104" s="304" t="s">
        <v>1193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54</v>
      </c>
      <c r="D106" s="309"/>
      <c r="E106" s="309"/>
      <c r="F106" s="310" t="s">
        <v>1194</v>
      </c>
      <c r="G106" s="287"/>
      <c r="H106" s="287" t="s">
        <v>1234</v>
      </c>
      <c r="I106" s="287" t="s">
        <v>1196</v>
      </c>
      <c r="J106" s="287">
        <v>20</v>
      </c>
      <c r="K106" s="301"/>
    </row>
    <row r="107" s="1" customFormat="1" ht="15" customHeight="1">
      <c r="B107" s="299"/>
      <c r="C107" s="287" t="s">
        <v>1197</v>
      </c>
      <c r="D107" s="287"/>
      <c r="E107" s="287"/>
      <c r="F107" s="310" t="s">
        <v>1194</v>
      </c>
      <c r="G107" s="287"/>
      <c r="H107" s="287" t="s">
        <v>1234</v>
      </c>
      <c r="I107" s="287" t="s">
        <v>1196</v>
      </c>
      <c r="J107" s="287">
        <v>120</v>
      </c>
      <c r="K107" s="301"/>
    </row>
    <row r="108" s="1" customFormat="1" ht="15" customHeight="1">
      <c r="B108" s="312"/>
      <c r="C108" s="287" t="s">
        <v>1199</v>
      </c>
      <c r="D108" s="287"/>
      <c r="E108" s="287"/>
      <c r="F108" s="310" t="s">
        <v>1200</v>
      </c>
      <c r="G108" s="287"/>
      <c r="H108" s="287" t="s">
        <v>1234</v>
      </c>
      <c r="I108" s="287" t="s">
        <v>1196</v>
      </c>
      <c r="J108" s="287">
        <v>50</v>
      </c>
      <c r="K108" s="301"/>
    </row>
    <row r="109" s="1" customFormat="1" ht="15" customHeight="1">
      <c r="B109" s="312"/>
      <c r="C109" s="287" t="s">
        <v>1202</v>
      </c>
      <c r="D109" s="287"/>
      <c r="E109" s="287"/>
      <c r="F109" s="310" t="s">
        <v>1194</v>
      </c>
      <c r="G109" s="287"/>
      <c r="H109" s="287" t="s">
        <v>1234</v>
      </c>
      <c r="I109" s="287" t="s">
        <v>1204</v>
      </c>
      <c r="J109" s="287"/>
      <c r="K109" s="301"/>
    </row>
    <row r="110" s="1" customFormat="1" ht="15" customHeight="1">
      <c r="B110" s="312"/>
      <c r="C110" s="287" t="s">
        <v>1213</v>
      </c>
      <c r="D110" s="287"/>
      <c r="E110" s="287"/>
      <c r="F110" s="310" t="s">
        <v>1200</v>
      </c>
      <c r="G110" s="287"/>
      <c r="H110" s="287" t="s">
        <v>1234</v>
      </c>
      <c r="I110" s="287" t="s">
        <v>1196</v>
      </c>
      <c r="J110" s="287">
        <v>50</v>
      </c>
      <c r="K110" s="301"/>
    </row>
    <row r="111" s="1" customFormat="1" ht="15" customHeight="1">
      <c r="B111" s="312"/>
      <c r="C111" s="287" t="s">
        <v>1221</v>
      </c>
      <c r="D111" s="287"/>
      <c r="E111" s="287"/>
      <c r="F111" s="310" t="s">
        <v>1200</v>
      </c>
      <c r="G111" s="287"/>
      <c r="H111" s="287" t="s">
        <v>1234</v>
      </c>
      <c r="I111" s="287" t="s">
        <v>1196</v>
      </c>
      <c r="J111" s="287">
        <v>50</v>
      </c>
      <c r="K111" s="301"/>
    </row>
    <row r="112" s="1" customFormat="1" ht="15" customHeight="1">
      <c r="B112" s="312"/>
      <c r="C112" s="287" t="s">
        <v>1219</v>
      </c>
      <c r="D112" s="287"/>
      <c r="E112" s="287"/>
      <c r="F112" s="310" t="s">
        <v>1200</v>
      </c>
      <c r="G112" s="287"/>
      <c r="H112" s="287" t="s">
        <v>1234</v>
      </c>
      <c r="I112" s="287" t="s">
        <v>1196</v>
      </c>
      <c r="J112" s="287">
        <v>50</v>
      </c>
      <c r="K112" s="301"/>
    </row>
    <row r="113" s="1" customFormat="1" ht="15" customHeight="1">
      <c r="B113" s="312"/>
      <c r="C113" s="287" t="s">
        <v>54</v>
      </c>
      <c r="D113" s="287"/>
      <c r="E113" s="287"/>
      <c r="F113" s="310" t="s">
        <v>1194</v>
      </c>
      <c r="G113" s="287"/>
      <c r="H113" s="287" t="s">
        <v>1235</v>
      </c>
      <c r="I113" s="287" t="s">
        <v>1196</v>
      </c>
      <c r="J113" s="287">
        <v>20</v>
      </c>
      <c r="K113" s="301"/>
    </row>
    <row r="114" s="1" customFormat="1" ht="15" customHeight="1">
      <c r="B114" s="312"/>
      <c r="C114" s="287" t="s">
        <v>1236</v>
      </c>
      <c r="D114" s="287"/>
      <c r="E114" s="287"/>
      <c r="F114" s="310" t="s">
        <v>1194</v>
      </c>
      <c r="G114" s="287"/>
      <c r="H114" s="287" t="s">
        <v>1237</v>
      </c>
      <c r="I114" s="287" t="s">
        <v>1196</v>
      </c>
      <c r="J114" s="287">
        <v>120</v>
      </c>
      <c r="K114" s="301"/>
    </row>
    <row r="115" s="1" customFormat="1" ht="15" customHeight="1">
      <c r="B115" s="312"/>
      <c r="C115" s="287" t="s">
        <v>39</v>
      </c>
      <c r="D115" s="287"/>
      <c r="E115" s="287"/>
      <c r="F115" s="310" t="s">
        <v>1194</v>
      </c>
      <c r="G115" s="287"/>
      <c r="H115" s="287" t="s">
        <v>1238</v>
      </c>
      <c r="I115" s="287" t="s">
        <v>1229</v>
      </c>
      <c r="J115" s="287"/>
      <c r="K115" s="301"/>
    </row>
    <row r="116" s="1" customFormat="1" ht="15" customHeight="1">
      <c r="B116" s="312"/>
      <c r="C116" s="287" t="s">
        <v>49</v>
      </c>
      <c r="D116" s="287"/>
      <c r="E116" s="287"/>
      <c r="F116" s="310" t="s">
        <v>1194</v>
      </c>
      <c r="G116" s="287"/>
      <c r="H116" s="287" t="s">
        <v>1239</v>
      </c>
      <c r="I116" s="287" t="s">
        <v>1229</v>
      </c>
      <c r="J116" s="287"/>
      <c r="K116" s="301"/>
    </row>
    <row r="117" s="1" customFormat="1" ht="15" customHeight="1">
      <c r="B117" s="312"/>
      <c r="C117" s="287" t="s">
        <v>58</v>
      </c>
      <c r="D117" s="287"/>
      <c r="E117" s="287"/>
      <c r="F117" s="310" t="s">
        <v>1194</v>
      </c>
      <c r="G117" s="287"/>
      <c r="H117" s="287" t="s">
        <v>1240</v>
      </c>
      <c r="I117" s="287" t="s">
        <v>1241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1242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1188</v>
      </c>
      <c r="D123" s="302"/>
      <c r="E123" s="302"/>
      <c r="F123" s="302" t="s">
        <v>1189</v>
      </c>
      <c r="G123" s="303"/>
      <c r="H123" s="302" t="s">
        <v>55</v>
      </c>
      <c r="I123" s="302" t="s">
        <v>58</v>
      </c>
      <c r="J123" s="302" t="s">
        <v>1190</v>
      </c>
      <c r="K123" s="331"/>
    </row>
    <row r="124" s="1" customFormat="1" ht="17.25" customHeight="1">
      <c r="B124" s="330"/>
      <c r="C124" s="304" t="s">
        <v>1191</v>
      </c>
      <c r="D124" s="304"/>
      <c r="E124" s="304"/>
      <c r="F124" s="305" t="s">
        <v>1192</v>
      </c>
      <c r="G124" s="306"/>
      <c r="H124" s="304"/>
      <c r="I124" s="304"/>
      <c r="J124" s="304" t="s">
        <v>1193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1197</v>
      </c>
      <c r="D126" s="309"/>
      <c r="E126" s="309"/>
      <c r="F126" s="310" t="s">
        <v>1194</v>
      </c>
      <c r="G126" s="287"/>
      <c r="H126" s="287" t="s">
        <v>1234</v>
      </c>
      <c r="I126" s="287" t="s">
        <v>1196</v>
      </c>
      <c r="J126" s="287">
        <v>120</v>
      </c>
      <c r="K126" s="335"/>
    </row>
    <row r="127" s="1" customFormat="1" ht="15" customHeight="1">
      <c r="B127" s="332"/>
      <c r="C127" s="287" t="s">
        <v>1243</v>
      </c>
      <c r="D127" s="287"/>
      <c r="E127" s="287"/>
      <c r="F127" s="310" t="s">
        <v>1194</v>
      </c>
      <c r="G127" s="287"/>
      <c r="H127" s="287" t="s">
        <v>1244</v>
      </c>
      <c r="I127" s="287" t="s">
        <v>1196</v>
      </c>
      <c r="J127" s="287" t="s">
        <v>1245</v>
      </c>
      <c r="K127" s="335"/>
    </row>
    <row r="128" s="1" customFormat="1" ht="15" customHeight="1">
      <c r="B128" s="332"/>
      <c r="C128" s="287" t="s">
        <v>1142</v>
      </c>
      <c r="D128" s="287"/>
      <c r="E128" s="287"/>
      <c r="F128" s="310" t="s">
        <v>1194</v>
      </c>
      <c r="G128" s="287"/>
      <c r="H128" s="287" t="s">
        <v>1246</v>
      </c>
      <c r="I128" s="287" t="s">
        <v>1196</v>
      </c>
      <c r="J128" s="287" t="s">
        <v>1245</v>
      </c>
      <c r="K128" s="335"/>
    </row>
    <row r="129" s="1" customFormat="1" ht="15" customHeight="1">
      <c r="B129" s="332"/>
      <c r="C129" s="287" t="s">
        <v>1205</v>
      </c>
      <c r="D129" s="287"/>
      <c r="E129" s="287"/>
      <c r="F129" s="310" t="s">
        <v>1200</v>
      </c>
      <c r="G129" s="287"/>
      <c r="H129" s="287" t="s">
        <v>1206</v>
      </c>
      <c r="I129" s="287" t="s">
        <v>1196</v>
      </c>
      <c r="J129" s="287">
        <v>15</v>
      </c>
      <c r="K129" s="335"/>
    </row>
    <row r="130" s="1" customFormat="1" ht="15" customHeight="1">
      <c r="B130" s="332"/>
      <c r="C130" s="313" t="s">
        <v>1207</v>
      </c>
      <c r="D130" s="313"/>
      <c r="E130" s="313"/>
      <c r="F130" s="314" t="s">
        <v>1200</v>
      </c>
      <c r="G130" s="313"/>
      <c r="H130" s="313" t="s">
        <v>1208</v>
      </c>
      <c r="I130" s="313" t="s">
        <v>1196</v>
      </c>
      <c r="J130" s="313">
        <v>15</v>
      </c>
      <c r="K130" s="335"/>
    </row>
    <row r="131" s="1" customFormat="1" ht="15" customHeight="1">
      <c r="B131" s="332"/>
      <c r="C131" s="313" t="s">
        <v>1209</v>
      </c>
      <c r="D131" s="313"/>
      <c r="E131" s="313"/>
      <c r="F131" s="314" t="s">
        <v>1200</v>
      </c>
      <c r="G131" s="313"/>
      <c r="H131" s="313" t="s">
        <v>1210</v>
      </c>
      <c r="I131" s="313" t="s">
        <v>1196</v>
      </c>
      <c r="J131" s="313">
        <v>20</v>
      </c>
      <c r="K131" s="335"/>
    </row>
    <row r="132" s="1" customFormat="1" ht="15" customHeight="1">
      <c r="B132" s="332"/>
      <c r="C132" s="313" t="s">
        <v>1211</v>
      </c>
      <c r="D132" s="313"/>
      <c r="E132" s="313"/>
      <c r="F132" s="314" t="s">
        <v>1200</v>
      </c>
      <c r="G132" s="313"/>
      <c r="H132" s="313" t="s">
        <v>1212</v>
      </c>
      <c r="I132" s="313" t="s">
        <v>1196</v>
      </c>
      <c r="J132" s="313">
        <v>20</v>
      </c>
      <c r="K132" s="335"/>
    </row>
    <row r="133" s="1" customFormat="1" ht="15" customHeight="1">
      <c r="B133" s="332"/>
      <c r="C133" s="287" t="s">
        <v>1199</v>
      </c>
      <c r="D133" s="287"/>
      <c r="E133" s="287"/>
      <c r="F133" s="310" t="s">
        <v>1200</v>
      </c>
      <c r="G133" s="287"/>
      <c r="H133" s="287" t="s">
        <v>1234</v>
      </c>
      <c r="I133" s="287" t="s">
        <v>1196</v>
      </c>
      <c r="J133" s="287">
        <v>50</v>
      </c>
      <c r="K133" s="335"/>
    </row>
    <row r="134" s="1" customFormat="1" ht="15" customHeight="1">
      <c r="B134" s="332"/>
      <c r="C134" s="287" t="s">
        <v>1213</v>
      </c>
      <c r="D134" s="287"/>
      <c r="E134" s="287"/>
      <c r="F134" s="310" t="s">
        <v>1200</v>
      </c>
      <c r="G134" s="287"/>
      <c r="H134" s="287" t="s">
        <v>1234</v>
      </c>
      <c r="I134" s="287" t="s">
        <v>1196</v>
      </c>
      <c r="J134" s="287">
        <v>50</v>
      </c>
      <c r="K134" s="335"/>
    </row>
    <row r="135" s="1" customFormat="1" ht="15" customHeight="1">
      <c r="B135" s="332"/>
      <c r="C135" s="287" t="s">
        <v>1219</v>
      </c>
      <c r="D135" s="287"/>
      <c r="E135" s="287"/>
      <c r="F135" s="310" t="s">
        <v>1200</v>
      </c>
      <c r="G135" s="287"/>
      <c r="H135" s="287" t="s">
        <v>1234</v>
      </c>
      <c r="I135" s="287" t="s">
        <v>1196</v>
      </c>
      <c r="J135" s="287">
        <v>50</v>
      </c>
      <c r="K135" s="335"/>
    </row>
    <row r="136" s="1" customFormat="1" ht="15" customHeight="1">
      <c r="B136" s="332"/>
      <c r="C136" s="287" t="s">
        <v>1221</v>
      </c>
      <c r="D136" s="287"/>
      <c r="E136" s="287"/>
      <c r="F136" s="310" t="s">
        <v>1200</v>
      </c>
      <c r="G136" s="287"/>
      <c r="H136" s="287" t="s">
        <v>1234</v>
      </c>
      <c r="I136" s="287" t="s">
        <v>1196</v>
      </c>
      <c r="J136" s="287">
        <v>50</v>
      </c>
      <c r="K136" s="335"/>
    </row>
    <row r="137" s="1" customFormat="1" ht="15" customHeight="1">
      <c r="B137" s="332"/>
      <c r="C137" s="287" t="s">
        <v>1222</v>
      </c>
      <c r="D137" s="287"/>
      <c r="E137" s="287"/>
      <c r="F137" s="310" t="s">
        <v>1200</v>
      </c>
      <c r="G137" s="287"/>
      <c r="H137" s="287" t="s">
        <v>1247</v>
      </c>
      <c r="I137" s="287" t="s">
        <v>1196</v>
      </c>
      <c r="J137" s="287">
        <v>255</v>
      </c>
      <c r="K137" s="335"/>
    </row>
    <row r="138" s="1" customFormat="1" ht="15" customHeight="1">
      <c r="B138" s="332"/>
      <c r="C138" s="287" t="s">
        <v>1224</v>
      </c>
      <c r="D138" s="287"/>
      <c r="E138" s="287"/>
      <c r="F138" s="310" t="s">
        <v>1194</v>
      </c>
      <c r="G138" s="287"/>
      <c r="H138" s="287" t="s">
        <v>1248</v>
      </c>
      <c r="I138" s="287" t="s">
        <v>1226</v>
      </c>
      <c r="J138" s="287"/>
      <c r="K138" s="335"/>
    </row>
    <row r="139" s="1" customFormat="1" ht="15" customHeight="1">
      <c r="B139" s="332"/>
      <c r="C139" s="287" t="s">
        <v>1227</v>
      </c>
      <c r="D139" s="287"/>
      <c r="E139" s="287"/>
      <c r="F139" s="310" t="s">
        <v>1194</v>
      </c>
      <c r="G139" s="287"/>
      <c r="H139" s="287" t="s">
        <v>1249</v>
      </c>
      <c r="I139" s="287" t="s">
        <v>1229</v>
      </c>
      <c r="J139" s="287"/>
      <c r="K139" s="335"/>
    </row>
    <row r="140" s="1" customFormat="1" ht="15" customHeight="1">
      <c r="B140" s="332"/>
      <c r="C140" s="287" t="s">
        <v>1230</v>
      </c>
      <c r="D140" s="287"/>
      <c r="E140" s="287"/>
      <c r="F140" s="310" t="s">
        <v>1194</v>
      </c>
      <c r="G140" s="287"/>
      <c r="H140" s="287" t="s">
        <v>1230</v>
      </c>
      <c r="I140" s="287" t="s">
        <v>1229</v>
      </c>
      <c r="J140" s="287"/>
      <c r="K140" s="335"/>
    </row>
    <row r="141" s="1" customFormat="1" ht="15" customHeight="1">
      <c r="B141" s="332"/>
      <c r="C141" s="287" t="s">
        <v>39</v>
      </c>
      <c r="D141" s="287"/>
      <c r="E141" s="287"/>
      <c r="F141" s="310" t="s">
        <v>1194</v>
      </c>
      <c r="G141" s="287"/>
      <c r="H141" s="287" t="s">
        <v>1250</v>
      </c>
      <c r="I141" s="287" t="s">
        <v>1229</v>
      </c>
      <c r="J141" s="287"/>
      <c r="K141" s="335"/>
    </row>
    <row r="142" s="1" customFormat="1" ht="15" customHeight="1">
      <c r="B142" s="332"/>
      <c r="C142" s="287" t="s">
        <v>1251</v>
      </c>
      <c r="D142" s="287"/>
      <c r="E142" s="287"/>
      <c r="F142" s="310" t="s">
        <v>1194</v>
      </c>
      <c r="G142" s="287"/>
      <c r="H142" s="287" t="s">
        <v>1252</v>
      </c>
      <c r="I142" s="287" t="s">
        <v>1229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1253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1188</v>
      </c>
      <c r="D148" s="302"/>
      <c r="E148" s="302"/>
      <c r="F148" s="302" t="s">
        <v>1189</v>
      </c>
      <c r="G148" s="303"/>
      <c r="H148" s="302" t="s">
        <v>55</v>
      </c>
      <c r="I148" s="302" t="s">
        <v>58</v>
      </c>
      <c r="J148" s="302" t="s">
        <v>1190</v>
      </c>
      <c r="K148" s="301"/>
    </row>
    <row r="149" s="1" customFormat="1" ht="17.25" customHeight="1">
      <c r="B149" s="299"/>
      <c r="C149" s="304" t="s">
        <v>1191</v>
      </c>
      <c r="D149" s="304"/>
      <c r="E149" s="304"/>
      <c r="F149" s="305" t="s">
        <v>1192</v>
      </c>
      <c r="G149" s="306"/>
      <c r="H149" s="304"/>
      <c r="I149" s="304"/>
      <c r="J149" s="304" t="s">
        <v>1193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1197</v>
      </c>
      <c r="D151" s="287"/>
      <c r="E151" s="287"/>
      <c r="F151" s="340" t="s">
        <v>1194</v>
      </c>
      <c r="G151" s="287"/>
      <c r="H151" s="339" t="s">
        <v>1234</v>
      </c>
      <c r="I151" s="339" t="s">
        <v>1196</v>
      </c>
      <c r="J151" s="339">
        <v>120</v>
      </c>
      <c r="K151" s="335"/>
    </row>
    <row r="152" s="1" customFormat="1" ht="15" customHeight="1">
      <c r="B152" s="312"/>
      <c r="C152" s="339" t="s">
        <v>1243</v>
      </c>
      <c r="D152" s="287"/>
      <c r="E152" s="287"/>
      <c r="F152" s="340" t="s">
        <v>1194</v>
      </c>
      <c r="G152" s="287"/>
      <c r="H152" s="339" t="s">
        <v>1254</v>
      </c>
      <c r="I152" s="339" t="s">
        <v>1196</v>
      </c>
      <c r="J152" s="339" t="s">
        <v>1245</v>
      </c>
      <c r="K152" s="335"/>
    </row>
    <row r="153" s="1" customFormat="1" ht="15" customHeight="1">
      <c r="B153" s="312"/>
      <c r="C153" s="339" t="s">
        <v>1142</v>
      </c>
      <c r="D153" s="287"/>
      <c r="E153" s="287"/>
      <c r="F153" s="340" t="s">
        <v>1194</v>
      </c>
      <c r="G153" s="287"/>
      <c r="H153" s="339" t="s">
        <v>1255</v>
      </c>
      <c r="I153" s="339" t="s">
        <v>1196</v>
      </c>
      <c r="J153" s="339" t="s">
        <v>1245</v>
      </c>
      <c r="K153" s="335"/>
    </row>
    <row r="154" s="1" customFormat="1" ht="15" customHeight="1">
      <c r="B154" s="312"/>
      <c r="C154" s="339" t="s">
        <v>1199</v>
      </c>
      <c r="D154" s="287"/>
      <c r="E154" s="287"/>
      <c r="F154" s="340" t="s">
        <v>1200</v>
      </c>
      <c r="G154" s="287"/>
      <c r="H154" s="339" t="s">
        <v>1234</v>
      </c>
      <c r="I154" s="339" t="s">
        <v>1196</v>
      </c>
      <c r="J154" s="339">
        <v>50</v>
      </c>
      <c r="K154" s="335"/>
    </row>
    <row r="155" s="1" customFormat="1" ht="15" customHeight="1">
      <c r="B155" s="312"/>
      <c r="C155" s="339" t="s">
        <v>1202</v>
      </c>
      <c r="D155" s="287"/>
      <c r="E155" s="287"/>
      <c r="F155" s="340" t="s">
        <v>1194</v>
      </c>
      <c r="G155" s="287"/>
      <c r="H155" s="339" t="s">
        <v>1234</v>
      </c>
      <c r="I155" s="339" t="s">
        <v>1204</v>
      </c>
      <c r="J155" s="339"/>
      <c r="K155" s="335"/>
    </row>
    <row r="156" s="1" customFormat="1" ht="15" customHeight="1">
      <c r="B156" s="312"/>
      <c r="C156" s="339" t="s">
        <v>1213</v>
      </c>
      <c r="D156" s="287"/>
      <c r="E156" s="287"/>
      <c r="F156" s="340" t="s">
        <v>1200</v>
      </c>
      <c r="G156" s="287"/>
      <c r="H156" s="339" t="s">
        <v>1234</v>
      </c>
      <c r="I156" s="339" t="s">
        <v>1196</v>
      </c>
      <c r="J156" s="339">
        <v>50</v>
      </c>
      <c r="K156" s="335"/>
    </row>
    <row r="157" s="1" customFormat="1" ht="15" customHeight="1">
      <c r="B157" s="312"/>
      <c r="C157" s="339" t="s">
        <v>1221</v>
      </c>
      <c r="D157" s="287"/>
      <c r="E157" s="287"/>
      <c r="F157" s="340" t="s">
        <v>1200</v>
      </c>
      <c r="G157" s="287"/>
      <c r="H157" s="339" t="s">
        <v>1234</v>
      </c>
      <c r="I157" s="339" t="s">
        <v>1196</v>
      </c>
      <c r="J157" s="339">
        <v>50</v>
      </c>
      <c r="K157" s="335"/>
    </row>
    <row r="158" s="1" customFormat="1" ht="15" customHeight="1">
      <c r="B158" s="312"/>
      <c r="C158" s="339" t="s">
        <v>1219</v>
      </c>
      <c r="D158" s="287"/>
      <c r="E158" s="287"/>
      <c r="F158" s="340" t="s">
        <v>1200</v>
      </c>
      <c r="G158" s="287"/>
      <c r="H158" s="339" t="s">
        <v>1234</v>
      </c>
      <c r="I158" s="339" t="s">
        <v>1196</v>
      </c>
      <c r="J158" s="339">
        <v>50</v>
      </c>
      <c r="K158" s="335"/>
    </row>
    <row r="159" s="1" customFormat="1" ht="15" customHeight="1">
      <c r="B159" s="312"/>
      <c r="C159" s="339" t="s">
        <v>99</v>
      </c>
      <c r="D159" s="287"/>
      <c r="E159" s="287"/>
      <c r="F159" s="340" t="s">
        <v>1194</v>
      </c>
      <c r="G159" s="287"/>
      <c r="H159" s="339" t="s">
        <v>1256</v>
      </c>
      <c r="I159" s="339" t="s">
        <v>1196</v>
      </c>
      <c r="J159" s="339" t="s">
        <v>1257</v>
      </c>
      <c r="K159" s="335"/>
    </row>
    <row r="160" s="1" customFormat="1" ht="15" customHeight="1">
      <c r="B160" s="312"/>
      <c r="C160" s="339" t="s">
        <v>1258</v>
      </c>
      <c r="D160" s="287"/>
      <c r="E160" s="287"/>
      <c r="F160" s="340" t="s">
        <v>1194</v>
      </c>
      <c r="G160" s="287"/>
      <c r="H160" s="339" t="s">
        <v>1259</v>
      </c>
      <c r="I160" s="339" t="s">
        <v>1229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1260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1188</v>
      </c>
      <c r="D166" s="302"/>
      <c r="E166" s="302"/>
      <c r="F166" s="302" t="s">
        <v>1189</v>
      </c>
      <c r="G166" s="344"/>
      <c r="H166" s="345" t="s">
        <v>55</v>
      </c>
      <c r="I166" s="345" t="s">
        <v>58</v>
      </c>
      <c r="J166" s="302" t="s">
        <v>1190</v>
      </c>
      <c r="K166" s="279"/>
    </row>
    <row r="167" s="1" customFormat="1" ht="17.25" customHeight="1">
      <c r="B167" s="280"/>
      <c r="C167" s="304" t="s">
        <v>1191</v>
      </c>
      <c r="D167" s="304"/>
      <c r="E167" s="304"/>
      <c r="F167" s="305" t="s">
        <v>1192</v>
      </c>
      <c r="G167" s="346"/>
      <c r="H167" s="347"/>
      <c r="I167" s="347"/>
      <c r="J167" s="304" t="s">
        <v>1193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1197</v>
      </c>
      <c r="D169" s="287"/>
      <c r="E169" s="287"/>
      <c r="F169" s="310" t="s">
        <v>1194</v>
      </c>
      <c r="G169" s="287"/>
      <c r="H169" s="287" t="s">
        <v>1234</v>
      </c>
      <c r="I169" s="287" t="s">
        <v>1196</v>
      </c>
      <c r="J169" s="287">
        <v>120</v>
      </c>
      <c r="K169" s="335"/>
    </row>
    <row r="170" s="1" customFormat="1" ht="15" customHeight="1">
      <c r="B170" s="312"/>
      <c r="C170" s="287" t="s">
        <v>1243</v>
      </c>
      <c r="D170" s="287"/>
      <c r="E170" s="287"/>
      <c r="F170" s="310" t="s">
        <v>1194</v>
      </c>
      <c r="G170" s="287"/>
      <c r="H170" s="287" t="s">
        <v>1244</v>
      </c>
      <c r="I170" s="287" t="s">
        <v>1196</v>
      </c>
      <c r="J170" s="287" t="s">
        <v>1245</v>
      </c>
      <c r="K170" s="335"/>
    </row>
    <row r="171" s="1" customFormat="1" ht="15" customHeight="1">
      <c r="B171" s="312"/>
      <c r="C171" s="287" t="s">
        <v>1142</v>
      </c>
      <c r="D171" s="287"/>
      <c r="E171" s="287"/>
      <c r="F171" s="310" t="s">
        <v>1194</v>
      </c>
      <c r="G171" s="287"/>
      <c r="H171" s="287" t="s">
        <v>1261</v>
      </c>
      <c r="I171" s="287" t="s">
        <v>1196</v>
      </c>
      <c r="J171" s="287" t="s">
        <v>1245</v>
      </c>
      <c r="K171" s="335"/>
    </row>
    <row r="172" s="1" customFormat="1" ht="15" customHeight="1">
      <c r="B172" s="312"/>
      <c r="C172" s="287" t="s">
        <v>1199</v>
      </c>
      <c r="D172" s="287"/>
      <c r="E172" s="287"/>
      <c r="F172" s="310" t="s">
        <v>1200</v>
      </c>
      <c r="G172" s="287"/>
      <c r="H172" s="287" t="s">
        <v>1261</v>
      </c>
      <c r="I172" s="287" t="s">
        <v>1196</v>
      </c>
      <c r="J172" s="287">
        <v>50</v>
      </c>
      <c r="K172" s="335"/>
    </row>
    <row r="173" s="1" customFormat="1" ht="15" customHeight="1">
      <c r="B173" s="312"/>
      <c r="C173" s="287" t="s">
        <v>1202</v>
      </c>
      <c r="D173" s="287"/>
      <c r="E173" s="287"/>
      <c r="F173" s="310" t="s">
        <v>1194</v>
      </c>
      <c r="G173" s="287"/>
      <c r="H173" s="287" t="s">
        <v>1261</v>
      </c>
      <c r="I173" s="287" t="s">
        <v>1204</v>
      </c>
      <c r="J173" s="287"/>
      <c r="K173" s="335"/>
    </row>
    <row r="174" s="1" customFormat="1" ht="15" customHeight="1">
      <c r="B174" s="312"/>
      <c r="C174" s="287" t="s">
        <v>1213</v>
      </c>
      <c r="D174" s="287"/>
      <c r="E174" s="287"/>
      <c r="F174" s="310" t="s">
        <v>1200</v>
      </c>
      <c r="G174" s="287"/>
      <c r="H174" s="287" t="s">
        <v>1261</v>
      </c>
      <c r="I174" s="287" t="s">
        <v>1196</v>
      </c>
      <c r="J174" s="287">
        <v>50</v>
      </c>
      <c r="K174" s="335"/>
    </row>
    <row r="175" s="1" customFormat="1" ht="15" customHeight="1">
      <c r="B175" s="312"/>
      <c r="C175" s="287" t="s">
        <v>1221</v>
      </c>
      <c r="D175" s="287"/>
      <c r="E175" s="287"/>
      <c r="F175" s="310" t="s">
        <v>1200</v>
      </c>
      <c r="G175" s="287"/>
      <c r="H175" s="287" t="s">
        <v>1261</v>
      </c>
      <c r="I175" s="287" t="s">
        <v>1196</v>
      </c>
      <c r="J175" s="287">
        <v>50</v>
      </c>
      <c r="K175" s="335"/>
    </row>
    <row r="176" s="1" customFormat="1" ht="15" customHeight="1">
      <c r="B176" s="312"/>
      <c r="C176" s="287" t="s">
        <v>1219</v>
      </c>
      <c r="D176" s="287"/>
      <c r="E176" s="287"/>
      <c r="F176" s="310" t="s">
        <v>1200</v>
      </c>
      <c r="G176" s="287"/>
      <c r="H176" s="287" t="s">
        <v>1261</v>
      </c>
      <c r="I176" s="287" t="s">
        <v>1196</v>
      </c>
      <c r="J176" s="287">
        <v>50</v>
      </c>
      <c r="K176" s="335"/>
    </row>
    <row r="177" s="1" customFormat="1" ht="15" customHeight="1">
      <c r="B177" s="312"/>
      <c r="C177" s="287" t="s">
        <v>106</v>
      </c>
      <c r="D177" s="287"/>
      <c r="E177" s="287"/>
      <c r="F177" s="310" t="s">
        <v>1194</v>
      </c>
      <c r="G177" s="287"/>
      <c r="H177" s="287" t="s">
        <v>1262</v>
      </c>
      <c r="I177" s="287" t="s">
        <v>1263</v>
      </c>
      <c r="J177" s="287"/>
      <c r="K177" s="335"/>
    </row>
    <row r="178" s="1" customFormat="1" ht="15" customHeight="1">
      <c r="B178" s="312"/>
      <c r="C178" s="287" t="s">
        <v>58</v>
      </c>
      <c r="D178" s="287"/>
      <c r="E178" s="287"/>
      <c r="F178" s="310" t="s">
        <v>1194</v>
      </c>
      <c r="G178" s="287"/>
      <c r="H178" s="287" t="s">
        <v>1264</v>
      </c>
      <c r="I178" s="287" t="s">
        <v>1265</v>
      </c>
      <c r="J178" s="287">
        <v>1</v>
      </c>
      <c r="K178" s="335"/>
    </row>
    <row r="179" s="1" customFormat="1" ht="15" customHeight="1">
      <c r="B179" s="312"/>
      <c r="C179" s="287" t="s">
        <v>54</v>
      </c>
      <c r="D179" s="287"/>
      <c r="E179" s="287"/>
      <c r="F179" s="310" t="s">
        <v>1194</v>
      </c>
      <c r="G179" s="287"/>
      <c r="H179" s="287" t="s">
        <v>1266</v>
      </c>
      <c r="I179" s="287" t="s">
        <v>1196</v>
      </c>
      <c r="J179" s="287">
        <v>20</v>
      </c>
      <c r="K179" s="335"/>
    </row>
    <row r="180" s="1" customFormat="1" ht="15" customHeight="1">
      <c r="B180" s="312"/>
      <c r="C180" s="287" t="s">
        <v>55</v>
      </c>
      <c r="D180" s="287"/>
      <c r="E180" s="287"/>
      <c r="F180" s="310" t="s">
        <v>1194</v>
      </c>
      <c r="G180" s="287"/>
      <c r="H180" s="287" t="s">
        <v>1267</v>
      </c>
      <c r="I180" s="287" t="s">
        <v>1196</v>
      </c>
      <c r="J180" s="287">
        <v>255</v>
      </c>
      <c r="K180" s="335"/>
    </row>
    <row r="181" s="1" customFormat="1" ht="15" customHeight="1">
      <c r="B181" s="312"/>
      <c r="C181" s="287" t="s">
        <v>107</v>
      </c>
      <c r="D181" s="287"/>
      <c r="E181" s="287"/>
      <c r="F181" s="310" t="s">
        <v>1194</v>
      </c>
      <c r="G181" s="287"/>
      <c r="H181" s="287" t="s">
        <v>1158</v>
      </c>
      <c r="I181" s="287" t="s">
        <v>1196</v>
      </c>
      <c r="J181" s="287">
        <v>10</v>
      </c>
      <c r="K181" s="335"/>
    </row>
    <row r="182" s="1" customFormat="1" ht="15" customHeight="1">
      <c r="B182" s="312"/>
      <c r="C182" s="287" t="s">
        <v>108</v>
      </c>
      <c r="D182" s="287"/>
      <c r="E182" s="287"/>
      <c r="F182" s="310" t="s">
        <v>1194</v>
      </c>
      <c r="G182" s="287"/>
      <c r="H182" s="287" t="s">
        <v>1268</v>
      </c>
      <c r="I182" s="287" t="s">
        <v>1229</v>
      </c>
      <c r="J182" s="287"/>
      <c r="K182" s="335"/>
    </row>
    <row r="183" s="1" customFormat="1" ht="15" customHeight="1">
      <c r="B183" s="312"/>
      <c r="C183" s="287" t="s">
        <v>1269</v>
      </c>
      <c r="D183" s="287"/>
      <c r="E183" s="287"/>
      <c r="F183" s="310" t="s">
        <v>1194</v>
      </c>
      <c r="G183" s="287"/>
      <c r="H183" s="287" t="s">
        <v>1270</v>
      </c>
      <c r="I183" s="287" t="s">
        <v>1229</v>
      </c>
      <c r="J183" s="287"/>
      <c r="K183" s="335"/>
    </row>
    <row r="184" s="1" customFormat="1" ht="15" customHeight="1">
      <c r="B184" s="312"/>
      <c r="C184" s="287" t="s">
        <v>1258</v>
      </c>
      <c r="D184" s="287"/>
      <c r="E184" s="287"/>
      <c r="F184" s="310" t="s">
        <v>1194</v>
      </c>
      <c r="G184" s="287"/>
      <c r="H184" s="287" t="s">
        <v>1271</v>
      </c>
      <c r="I184" s="287" t="s">
        <v>1229</v>
      </c>
      <c r="J184" s="287"/>
      <c r="K184" s="335"/>
    </row>
    <row r="185" s="1" customFormat="1" ht="15" customHeight="1">
      <c r="B185" s="312"/>
      <c r="C185" s="287" t="s">
        <v>110</v>
      </c>
      <c r="D185" s="287"/>
      <c r="E185" s="287"/>
      <c r="F185" s="310" t="s">
        <v>1200</v>
      </c>
      <c r="G185" s="287"/>
      <c r="H185" s="287" t="s">
        <v>1272</v>
      </c>
      <c r="I185" s="287" t="s">
        <v>1196</v>
      </c>
      <c r="J185" s="287">
        <v>50</v>
      </c>
      <c r="K185" s="335"/>
    </row>
    <row r="186" s="1" customFormat="1" ht="15" customHeight="1">
      <c r="B186" s="312"/>
      <c r="C186" s="287" t="s">
        <v>1273</v>
      </c>
      <c r="D186" s="287"/>
      <c r="E186" s="287"/>
      <c r="F186" s="310" t="s">
        <v>1200</v>
      </c>
      <c r="G186" s="287"/>
      <c r="H186" s="287" t="s">
        <v>1274</v>
      </c>
      <c r="I186" s="287" t="s">
        <v>1275</v>
      </c>
      <c r="J186" s="287"/>
      <c r="K186" s="335"/>
    </row>
    <row r="187" s="1" customFormat="1" ht="15" customHeight="1">
      <c r="B187" s="312"/>
      <c r="C187" s="287" t="s">
        <v>1276</v>
      </c>
      <c r="D187" s="287"/>
      <c r="E187" s="287"/>
      <c r="F187" s="310" t="s">
        <v>1200</v>
      </c>
      <c r="G187" s="287"/>
      <c r="H187" s="287" t="s">
        <v>1277</v>
      </c>
      <c r="I187" s="287" t="s">
        <v>1275</v>
      </c>
      <c r="J187" s="287"/>
      <c r="K187" s="335"/>
    </row>
    <row r="188" s="1" customFormat="1" ht="15" customHeight="1">
      <c r="B188" s="312"/>
      <c r="C188" s="287" t="s">
        <v>1278</v>
      </c>
      <c r="D188" s="287"/>
      <c r="E188" s="287"/>
      <c r="F188" s="310" t="s">
        <v>1200</v>
      </c>
      <c r="G188" s="287"/>
      <c r="H188" s="287" t="s">
        <v>1279</v>
      </c>
      <c r="I188" s="287" t="s">
        <v>1275</v>
      </c>
      <c r="J188" s="287"/>
      <c r="K188" s="335"/>
    </row>
    <row r="189" s="1" customFormat="1" ht="15" customHeight="1">
      <c r="B189" s="312"/>
      <c r="C189" s="348" t="s">
        <v>1280</v>
      </c>
      <c r="D189" s="287"/>
      <c r="E189" s="287"/>
      <c r="F189" s="310" t="s">
        <v>1200</v>
      </c>
      <c r="G189" s="287"/>
      <c r="H189" s="287" t="s">
        <v>1281</v>
      </c>
      <c r="I189" s="287" t="s">
        <v>1282</v>
      </c>
      <c r="J189" s="349" t="s">
        <v>1283</v>
      </c>
      <c r="K189" s="335"/>
    </row>
    <row r="190" s="1" customFormat="1" ht="15" customHeight="1">
      <c r="B190" s="312"/>
      <c r="C190" s="348" t="s">
        <v>43</v>
      </c>
      <c r="D190" s="287"/>
      <c r="E190" s="287"/>
      <c r="F190" s="310" t="s">
        <v>1194</v>
      </c>
      <c r="G190" s="287"/>
      <c r="H190" s="284" t="s">
        <v>1284</v>
      </c>
      <c r="I190" s="287" t="s">
        <v>1285</v>
      </c>
      <c r="J190" s="287"/>
      <c r="K190" s="335"/>
    </row>
    <row r="191" s="1" customFormat="1" ht="15" customHeight="1">
      <c r="B191" s="312"/>
      <c r="C191" s="348" t="s">
        <v>1286</v>
      </c>
      <c r="D191" s="287"/>
      <c r="E191" s="287"/>
      <c r="F191" s="310" t="s">
        <v>1194</v>
      </c>
      <c r="G191" s="287"/>
      <c r="H191" s="287" t="s">
        <v>1287</v>
      </c>
      <c r="I191" s="287" t="s">
        <v>1229</v>
      </c>
      <c r="J191" s="287"/>
      <c r="K191" s="335"/>
    </row>
    <row r="192" s="1" customFormat="1" ht="15" customHeight="1">
      <c r="B192" s="312"/>
      <c r="C192" s="348" t="s">
        <v>1288</v>
      </c>
      <c r="D192" s="287"/>
      <c r="E192" s="287"/>
      <c r="F192" s="310" t="s">
        <v>1194</v>
      </c>
      <c r="G192" s="287"/>
      <c r="H192" s="287" t="s">
        <v>1289</v>
      </c>
      <c r="I192" s="287" t="s">
        <v>1229</v>
      </c>
      <c r="J192" s="287"/>
      <c r="K192" s="335"/>
    </row>
    <row r="193" s="1" customFormat="1" ht="15" customHeight="1">
      <c r="B193" s="312"/>
      <c r="C193" s="348" t="s">
        <v>1290</v>
      </c>
      <c r="D193" s="287"/>
      <c r="E193" s="287"/>
      <c r="F193" s="310" t="s">
        <v>1200</v>
      </c>
      <c r="G193" s="287"/>
      <c r="H193" s="287" t="s">
        <v>1291</v>
      </c>
      <c r="I193" s="287" t="s">
        <v>1229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1292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1293</v>
      </c>
      <c r="D200" s="351"/>
      <c r="E200" s="351"/>
      <c r="F200" s="351" t="s">
        <v>1294</v>
      </c>
      <c r="G200" s="352"/>
      <c r="H200" s="351" t="s">
        <v>1295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1285</v>
      </c>
      <c r="D202" s="287"/>
      <c r="E202" s="287"/>
      <c r="F202" s="310" t="s">
        <v>44</v>
      </c>
      <c r="G202" s="287"/>
      <c r="H202" s="287" t="s">
        <v>1296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45</v>
      </c>
      <c r="G203" s="287"/>
      <c r="H203" s="287" t="s">
        <v>1297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48</v>
      </c>
      <c r="G204" s="287"/>
      <c r="H204" s="287" t="s">
        <v>1298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46</v>
      </c>
      <c r="G205" s="287"/>
      <c r="H205" s="287" t="s">
        <v>1299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47</v>
      </c>
      <c r="G206" s="287"/>
      <c r="H206" s="287" t="s">
        <v>1300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1241</v>
      </c>
      <c r="D208" s="287"/>
      <c r="E208" s="287"/>
      <c r="F208" s="310" t="s">
        <v>79</v>
      </c>
      <c r="G208" s="287"/>
      <c r="H208" s="287" t="s">
        <v>1301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1136</v>
      </c>
      <c r="G209" s="287"/>
      <c r="H209" s="287" t="s">
        <v>1137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1134</v>
      </c>
      <c r="G210" s="287"/>
      <c r="H210" s="287" t="s">
        <v>1302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1138</v>
      </c>
      <c r="G211" s="348"/>
      <c r="H211" s="339" t="s">
        <v>1139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1140</v>
      </c>
      <c r="G212" s="348"/>
      <c r="H212" s="339" t="s">
        <v>1113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1265</v>
      </c>
      <c r="D214" s="287"/>
      <c r="E214" s="287"/>
      <c r="F214" s="310">
        <v>1</v>
      </c>
      <c r="G214" s="348"/>
      <c r="H214" s="339" t="s">
        <v>1303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1304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1305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1306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NB-PRÁCE\NB_práce</dc:creator>
  <cp:lastModifiedBy>NB-PRÁCE\NB_práce</cp:lastModifiedBy>
  <dcterms:created xsi:type="dcterms:W3CDTF">2022-03-16T13:46:47Z</dcterms:created>
  <dcterms:modified xsi:type="dcterms:W3CDTF">2022-03-16T13:47:00Z</dcterms:modified>
</cp:coreProperties>
</file>