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Založení LBC 14, LBC 18" sheetId="2" r:id="rId2"/>
    <sheet name="02 - Následná péče - 1. r..." sheetId="3" r:id="rId3"/>
    <sheet name="03 - Následná péče - 2. r..." sheetId="4" r:id="rId4"/>
    <sheet name="04 - Následná péče - 3.ro..." sheetId="5" r:id="rId5"/>
  </sheets>
  <definedNames>
    <definedName name="_xlnm.Print_Area" localSheetId="0">'Rekapitulace stavby'!$D$4:$AO$76,'Rekapitulace stavby'!$C$82:$AQ$99</definedName>
    <definedName name="_xlnm._FilterDatabase" localSheetId="1" hidden="1">'01 - Založení LBC 14, LBC 18'!$C$123:$K$232</definedName>
    <definedName name="_xlnm.Print_Area" localSheetId="1">'01 - Založení LBC 14, LBC 18'!$C$4:$J$76,'01 - Založení LBC 14, LBC 18'!$C$82:$J$105,'01 - Založení LBC 14, LBC 18'!$C$111:$J$232</definedName>
    <definedName name="_xlnm._FilterDatabase" localSheetId="2" hidden="1">'02 - Následná péče - 1. r...'!$C$117:$K$207</definedName>
    <definedName name="_xlnm.Print_Area" localSheetId="2">'02 - Následná péče - 1. r...'!$C$4:$J$76,'02 - Následná péče - 1. r...'!$C$82:$J$99,'02 - Následná péče - 1. r...'!$C$105:$J$207</definedName>
    <definedName name="_xlnm._FilterDatabase" localSheetId="3" hidden="1">'03 - Následná péče - 2. r...'!$C$117:$K$207</definedName>
    <definedName name="_xlnm.Print_Area" localSheetId="3">'03 - Následná péče - 2. r...'!$C$4:$J$76,'03 - Následná péče - 2. r...'!$C$82:$J$99,'03 - Následná péče - 2. r...'!$C$105:$J$207</definedName>
    <definedName name="_xlnm._FilterDatabase" localSheetId="4" hidden="1">'04 - Následná péče - 3.ro...'!$C$117:$K$207</definedName>
    <definedName name="_xlnm.Print_Area" localSheetId="4">'04 - Následná péče - 3.ro...'!$C$4:$J$76,'04 - Následná péče - 3.ro...'!$C$82:$J$99,'04 - Následná péče - 3.ro...'!$C$105:$J$207</definedName>
    <definedName name="_xlnm.Print_Titles" localSheetId="0">'Rekapitulace stavby'!$92:$92</definedName>
    <definedName name="_xlnm.Print_Titles" localSheetId="2">'02 - Následná péče - 1. r...'!$117:$117</definedName>
    <definedName name="_xlnm.Print_Titles" localSheetId="3">'03 - Následná péče - 2. r...'!$117:$117</definedName>
    <definedName name="_xlnm.Print_Titles" localSheetId="4">'04 - Následná péče - 3.ro...'!$117:$117</definedName>
  </definedNames>
  <calcPr fullCalcOnLoad="1"/>
</workbook>
</file>

<file path=xl/sharedStrings.xml><?xml version="1.0" encoding="utf-8"?>
<sst xmlns="http://schemas.openxmlformats.org/spreadsheetml/2006/main" count="4461" uniqueCount="527">
  <si>
    <t>Export Komplet</t>
  </si>
  <si>
    <t/>
  </si>
  <si>
    <t>2.0</t>
  </si>
  <si>
    <t>ZAMOK</t>
  </si>
  <si>
    <t>False</t>
  </si>
  <si>
    <t>{3d2d030f-25cf-46e0-8979-e68dcec0aedf}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</si>
  <si>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</si>
  <si>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</si>
  <si>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</si>
  <si>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</si>
  <si>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</si>
  <si>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</si>
  <si>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</si>
  <si>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</si>
  <si>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1658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</si>
  <si>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</si>
  <si>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</si>
  <si>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Realizace prvků PSZ biocenter LBC14, LBC18 v k. ú. Okna u Polep</t>
  </si>
  <si>
    <t>KSO:</t>
  </si>
  <si>
    <t>CC-CZ:</t>
  </si>
  <si>
    <t>Místo:</t>
  </si>
  <si>
    <t xml:space="preserve">Okna u Polep </t>
  </si>
  <si>
    <t>Datum:</t>
  </si>
  <si>
    <t>19. 11. 2021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</si>
  <si>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</si>
  <si>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</si>
  <si>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</si>
  <si>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</si>
  <si>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</si>
  <si>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</si>
  <si>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</si>
  <si>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Gabriel s.r.o.</t>
  </si>
  <si>
    <t>True</t>
  </si>
  <si>
    <t>Zpracovatel:</t>
  </si>
  <si>
    <t>25419455</t>
  </si>
  <si>
    <t>CZ25419455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</si>
  <si>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</si>
  <si>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</si>
  <si>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</si>
  <si>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</si>
  <si>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</si>
  <si>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</si>
  <si>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</si>
  <si>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</si>
  <si>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</si>
  <si>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</si>
  <si>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</si>
  <si>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</si>
  <si>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</si>
  <si>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</si>
  <si>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</si>
  <si>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</si>
  <si>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</si>
  <si>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</si>
  <si>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</si>
  <si>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</si>
  <si>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</si>
  <si>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</si>
  <si>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</si>
  <si>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</si>
  <si>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</si>
  <si>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</si>
  <si>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</si>
  <si>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</si>
  <si>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</si>
  <si>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</si>
  <si>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</si>
  <si>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</si>
  <si>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</si>
  <si>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</si>
  <si>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</si>
  <si>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</si>
  <si>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</si>
  <si>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</si>
  <si>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</si>
  <si>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</si>
  <si>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</si>
  <si>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</si>
  <si>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</si>
  <si>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</si>
  <si>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</si>
  <si>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</si>
  <si>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</si>
  <si>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Založení LBC 14, LBC 18</t>
  </si>
  <si>
    <t>STA</t>
  </si>
  <si>
    <t>1</t>
  </si>
  <si>
    <t>{bdfd49d7-b5ab-455a-9d0c-89c219baf63a}</t>
  </si>
  <si>
    <t>2</t>
  </si>
  <si>
    <t>02</t>
  </si>
  <si>
    <t>Následná péče - 1. rok po založení</t>
  </si>
  <si>
    <t>{bb3b982b-39e2-43ef-8d51-d02830333789}</t>
  </si>
  <si>
    <t>03</t>
  </si>
  <si>
    <t xml:space="preserve">Následná péče - 2. rok po založení </t>
  </si>
  <si>
    <t>{c4371e5c-0f95-4b3d-bddb-ff3b41f4ef99}</t>
  </si>
  <si>
    <t>04</t>
  </si>
  <si>
    <t xml:space="preserve">Následná péče - 3.rok po založení </t>
  </si>
  <si>
    <t>{78d41278-0736-456a-9e10-233622585fd3}</t>
  </si>
  <si>
    <t>KRYCÍ LIST SOUPISU PRACÍ</t>
  </si>
  <si>
    <t>Objekt:</t>
  </si>
  <si>
    <t>01 - Založení LBC 14, LBC 18</t>
  </si>
  <si>
    <t>k. ú. Okna u Polep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</si>
  <si>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</si>
  <si>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</si>
  <si>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</si>
  <si>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</si>
  <si>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</si>
  <si>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</si>
  <si>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2 - Založení LBC 14</t>
  </si>
  <si>
    <t xml:space="preserve">    3 - Založení LBC 18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</si>
  <si>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</si>
  <si>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</si>
  <si>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</si>
  <si>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VRN8 - Přesun stavebních kapacit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</si>
  <si>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</si>
  <si>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</si>
  <si>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</si>
  <si>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</si>
  <si>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</si>
  <si>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</si>
  <si>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</si>
  <si>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</si>
  <si>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</si>
  <si>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</si>
  <si>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</si>
  <si>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</si>
  <si>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</si>
  <si>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</si>
  <si>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</si>
  <si>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</si>
  <si>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</si>
  <si>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Založení LBC 14</t>
  </si>
  <si>
    <t>K</t>
  </si>
  <si>
    <t>111151231</t>
  </si>
  <si>
    <t>Pokosení trávníku lučního pl do 10000 m2 s odvozem do 20 km v rovině a svahu do 1:5</t>
  </si>
  <si>
    <t>m2</t>
  </si>
  <si>
    <t>4</t>
  </si>
  <si>
    <t>1048020832</t>
  </si>
  <si>
    <t>119005131</t>
  </si>
  <si>
    <t>Vytyčení výsadeb zapojených nebo v záhonu pl přes 100 m2 s rozmístěním rostlin ve sponu</t>
  </si>
  <si>
    <t>1861920912</t>
  </si>
  <si>
    <t>3</t>
  </si>
  <si>
    <t>119005153</t>
  </si>
  <si>
    <t>Vytyčení výsadeb s rozmístěním solitérních rostlin přes 10 přes 30 do 50 kusů</t>
  </si>
  <si>
    <t>kus</t>
  </si>
  <si>
    <t>2036680455</t>
  </si>
  <si>
    <t>183101214</t>
  </si>
  <si>
    <t>Jamky pro výsadbu s výměnou 50 % půdy zeminy tř 1 až 4 obj přes 0,05 do 0,125 m3 v rovině a svahu do 1:5</t>
  </si>
  <si>
    <t>2110034954</t>
  </si>
  <si>
    <t>5</t>
  </si>
  <si>
    <t>184102113</t>
  </si>
  <si>
    <t>Výsadba dřeviny s balem D přes 0,3 do 0,4 m do jamky se zalitím v rovině a svahu do 1:5</t>
  </si>
  <si>
    <t>-1546477738</t>
  </si>
  <si>
    <t>6</t>
  </si>
  <si>
    <t>M</t>
  </si>
  <si>
    <t>10311100.R</t>
  </si>
  <si>
    <t xml:space="preserve">kompost </t>
  </si>
  <si>
    <t>m3</t>
  </si>
  <si>
    <t>8</t>
  </si>
  <si>
    <t>-1569367850</t>
  </si>
  <si>
    <t>VV</t>
  </si>
  <si>
    <t>12*0,0625</t>
  </si>
  <si>
    <t>Součet</t>
  </si>
  <si>
    <t>7</t>
  </si>
  <si>
    <t>026R50430.01</t>
  </si>
  <si>
    <t>rostlinný materiál stromy dle seznamu RM</t>
  </si>
  <si>
    <t>kpl</t>
  </si>
  <si>
    <t>-785730526</t>
  </si>
  <si>
    <t>184215112</t>
  </si>
  <si>
    <t>Ukotvení kmene dřevin jedním kůlem D do 0,1 m dl přes 1 do 2 m</t>
  </si>
  <si>
    <t>522543323</t>
  </si>
  <si>
    <t>9</t>
  </si>
  <si>
    <t>60591253.02</t>
  </si>
  <si>
    <t>kůl vyvazovací dřevěný impregnovaný D 8cm dl 2m, čtvrcený</t>
  </si>
  <si>
    <t>-1295929376</t>
  </si>
  <si>
    <t>10</t>
  </si>
  <si>
    <t>184911111</t>
  </si>
  <si>
    <t>Uvázání dřeviny ke kůlům</t>
  </si>
  <si>
    <t>-2095286702</t>
  </si>
  <si>
    <t>11</t>
  </si>
  <si>
    <t>22000.01</t>
  </si>
  <si>
    <t>popruh ke kotvení stromů</t>
  </si>
  <si>
    <t>m</t>
  </si>
  <si>
    <t>1296561400</t>
  </si>
  <si>
    <t>12*0,5</t>
  </si>
  <si>
    <t>12</t>
  </si>
  <si>
    <t>184813121</t>
  </si>
  <si>
    <t>Ochrana dřevin před okusem ručně pletivem v rovině a svahu do 1:5</t>
  </si>
  <si>
    <t>335583056</t>
  </si>
  <si>
    <t>P</t>
  </si>
  <si>
    <t>Poznámka k položce:
solitérní stromy</t>
  </si>
  <si>
    <t>13</t>
  </si>
  <si>
    <t>31324815.R</t>
  </si>
  <si>
    <t xml:space="preserve">pevné pletivo výšky 1,50m, drát Zn+PVC 2,2mm rozměr oka 50x50mm </t>
  </si>
  <si>
    <t>323902150</t>
  </si>
  <si>
    <t>14</t>
  </si>
  <si>
    <t>183111113</t>
  </si>
  <si>
    <t>Hloubení jamek bez výměny půdy zeminy tř 1 až 4 obj přes 0,005 do 0,01 m3 v rovině a svahu do 1:5</t>
  </si>
  <si>
    <t>-322015999</t>
  </si>
  <si>
    <t>184102110</t>
  </si>
  <si>
    <t>Výsadba dřeviny s balem D do 0,1 m do jamky se zalitím v rovině a svahu do 1:5</t>
  </si>
  <si>
    <t>1957531870</t>
  </si>
  <si>
    <t>16</t>
  </si>
  <si>
    <t>026R52025.01</t>
  </si>
  <si>
    <t>rostlinný materiál keře dle seznamu RM</t>
  </si>
  <si>
    <t>560560605</t>
  </si>
  <si>
    <t>17</t>
  </si>
  <si>
    <t>184808211</t>
  </si>
  <si>
    <t>Ochrana sazenic proti škodám zvěří nátěrem nebo postřikem</t>
  </si>
  <si>
    <t>290372422</t>
  </si>
  <si>
    <t>18</t>
  </si>
  <si>
    <t>67587000.R1</t>
  </si>
  <si>
    <t xml:space="preserve">Nátěr/postřk proti okusu zvěře </t>
  </si>
  <si>
    <t>l</t>
  </si>
  <si>
    <t>279987808</t>
  </si>
  <si>
    <t>Poznámka k položce:
1l=500 sazenic 
spotřeba 1 sazenice = 0,002l</t>
  </si>
  <si>
    <t>31*0,002</t>
  </si>
  <si>
    <t>19</t>
  </si>
  <si>
    <t>185R802114</t>
  </si>
  <si>
    <t>Hnojení půdy umělým hnojivem k jednotlivým rostlinám v rovině a svahu do 1:5</t>
  </si>
  <si>
    <t>-1272254745</t>
  </si>
  <si>
    <t xml:space="preserve">stromy </t>
  </si>
  <si>
    <t>(12*4)</t>
  </si>
  <si>
    <t xml:space="preserve">keře </t>
  </si>
  <si>
    <t>(31*3)</t>
  </si>
  <si>
    <t>20</t>
  </si>
  <si>
    <t>25191155</t>
  </si>
  <si>
    <t xml:space="preserve">Tabletové pomalurozpustné hnojivo </t>
  </si>
  <si>
    <t>kg</t>
  </si>
  <si>
    <t>311074094</t>
  </si>
  <si>
    <t>184911421</t>
  </si>
  <si>
    <t>Mulčování rostlin kůrou tl  0,1 m v rovině a svahu do 1:5</t>
  </si>
  <si>
    <t>299573799</t>
  </si>
  <si>
    <t>Poznámka k položce:
stromy, plocha 0,5 m2/strom</t>
  </si>
  <si>
    <t>stromy</t>
  </si>
  <si>
    <t>128</t>
  </si>
  <si>
    <t>22</t>
  </si>
  <si>
    <t>10391100</t>
  </si>
  <si>
    <t>kůra mulčovací VL</t>
  </si>
  <si>
    <t>1204671365</t>
  </si>
  <si>
    <t>134*0,10</t>
  </si>
  <si>
    <t>23</t>
  </si>
  <si>
    <t>185804312</t>
  </si>
  <si>
    <t>Zalití rostlin vodou plocha přes 20 m2</t>
  </si>
  <si>
    <t>366633527</t>
  </si>
  <si>
    <t>Poznámka k položce:
zálivka po výsadbě 80 l/strom; 30 l/keř</t>
  </si>
  <si>
    <t>"stromy"12*0,08</t>
  </si>
  <si>
    <t>"keře"31*0,03</t>
  </si>
  <si>
    <t>24</t>
  </si>
  <si>
    <t>08211321</t>
  </si>
  <si>
    <t>voda pitná pro ostatní odběratele</t>
  </si>
  <si>
    <t>959131002</t>
  </si>
  <si>
    <t>25</t>
  </si>
  <si>
    <t>185851121</t>
  </si>
  <si>
    <t>Dovoz vody pro zálivku rostlin za vzdálenost do 1000 m</t>
  </si>
  <si>
    <t>1670291860</t>
  </si>
  <si>
    <t>26</t>
  </si>
  <si>
    <t>185851129</t>
  </si>
  <si>
    <t>Příplatek k dovozu vody pro zálivku rostlin do 1000 m ZKD 1000 m</t>
  </si>
  <si>
    <t>-1536033516</t>
  </si>
  <si>
    <t>27</t>
  </si>
  <si>
    <t>184851412</t>
  </si>
  <si>
    <t>Zpětný řez netrnitých keřů po výsadbě v přes 0,5 do 1 m</t>
  </si>
  <si>
    <t>-1836600881</t>
  </si>
  <si>
    <t>28</t>
  </si>
  <si>
    <t>184852321</t>
  </si>
  <si>
    <t>Řez stromu výchovný špičáků a keřových stromů v do 4 m</t>
  </si>
  <si>
    <t>990379223</t>
  </si>
  <si>
    <t>29</t>
  </si>
  <si>
    <t>998231311</t>
  </si>
  <si>
    <t>Přesun hmot pro sadovnické a krajinářské úpravy vodorovně do 5000 m</t>
  </si>
  <si>
    <t>t</t>
  </si>
  <si>
    <t>348328381</t>
  </si>
  <si>
    <t>Založení LBC 18</t>
  </si>
  <si>
    <t>30</t>
  </si>
  <si>
    <t>111151331</t>
  </si>
  <si>
    <t>Pokosení trávníku lučního pl přes 10000 m2 s odvozem do 20 km v rovině a svahu do 1:5</t>
  </si>
  <si>
    <t>1759851349</t>
  </si>
  <si>
    <t>31</t>
  </si>
  <si>
    <t>119005155</t>
  </si>
  <si>
    <t>Vytyčení výsadeb s rozmístěním solitérních rostlin přes 50 kusů</t>
  </si>
  <si>
    <t>1655426591</t>
  </si>
  <si>
    <t>32</t>
  </si>
  <si>
    <t>991315201</t>
  </si>
  <si>
    <t>33</t>
  </si>
  <si>
    <t>247065793</t>
  </si>
  <si>
    <t>34</t>
  </si>
  <si>
    <t>466835985</t>
  </si>
  <si>
    <t>79*0,0625</t>
  </si>
  <si>
    <t>35</t>
  </si>
  <si>
    <t>026R50430.02</t>
  </si>
  <si>
    <t>559432331</t>
  </si>
  <si>
    <t>36</t>
  </si>
  <si>
    <t>375797524</t>
  </si>
  <si>
    <t>37</t>
  </si>
  <si>
    <t>550529749</t>
  </si>
  <si>
    <t>38</t>
  </si>
  <si>
    <t>1134361112</t>
  </si>
  <si>
    <t>39</t>
  </si>
  <si>
    <t>1717755550</t>
  </si>
  <si>
    <t>"popruh" 79*0,50</t>
  </si>
  <si>
    <t>40</t>
  </si>
  <si>
    <t>-192634337</t>
  </si>
  <si>
    <t>41</t>
  </si>
  <si>
    <t>-573629011</t>
  </si>
  <si>
    <t>79*0,50</t>
  </si>
  <si>
    <t>42</t>
  </si>
  <si>
    <t>-185075616</t>
  </si>
  <si>
    <t>43</t>
  </si>
  <si>
    <t>1116285862</t>
  </si>
  <si>
    <t>(79*4)*0,01</t>
  </si>
  <si>
    <t>44</t>
  </si>
  <si>
    <t>132782514</t>
  </si>
  <si>
    <t>79*0,5</t>
  </si>
  <si>
    <t>45</t>
  </si>
  <si>
    <t>1199254896</t>
  </si>
  <si>
    <t>46</t>
  </si>
  <si>
    <t>-1003154723</t>
  </si>
  <si>
    <t>Poznámka k položce:
zálivka po výsadbě 80 l/strom</t>
  </si>
  <si>
    <t>"stromy"79*0,08</t>
  </si>
  <si>
    <t>47</t>
  </si>
  <si>
    <t>-1355324655</t>
  </si>
  <si>
    <t>48</t>
  </si>
  <si>
    <t>-1716204698</t>
  </si>
  <si>
    <t>49</t>
  </si>
  <si>
    <t>2031258052</t>
  </si>
  <si>
    <t>50</t>
  </si>
  <si>
    <t>-2141905654</t>
  </si>
  <si>
    <t>51</t>
  </si>
  <si>
    <t>677237162</t>
  </si>
  <si>
    <t>52</t>
  </si>
  <si>
    <t>182151112</t>
  </si>
  <si>
    <t>Svahování v zářezech v hornině třídy těžitelnosti II skupiny 4 a 5 strojně</t>
  </si>
  <si>
    <t>-1955163833</t>
  </si>
  <si>
    <t>53</t>
  </si>
  <si>
    <t>181351117</t>
  </si>
  <si>
    <t>Rozprostření ornice tl vrstvy přes 400 do 500 mm pl přes 500 m2 v rovině nebo ve svahu do 1:5 strojně</t>
  </si>
  <si>
    <t>74783310</t>
  </si>
  <si>
    <t>54</t>
  </si>
  <si>
    <t>181151311</t>
  </si>
  <si>
    <t>Plošná úprava terénu přes 500 m2 zemina skupiny 1 až 4 nerovnosti přes 50 do 100 mm v rovinně a svahu do 1:5</t>
  </si>
  <si>
    <t>257467687</t>
  </si>
  <si>
    <t>55</t>
  </si>
  <si>
    <t>181451121.R</t>
  </si>
  <si>
    <t xml:space="preserve">Založení lučního trávníku hydroosevem  v rovině a ve svahu do 1:5, vč. osiva, hnojiva a mulčovacího materiálu </t>
  </si>
  <si>
    <t>-911909857</t>
  </si>
  <si>
    <t xml:space="preserve">Poznámka k položce:
osivo luční trávník UNI L 72 dlouhodobá sms do vlhčích podmínek </t>
  </si>
  <si>
    <t>VRN</t>
  </si>
  <si>
    <t>Vedlejší rozpočtové náklady</t>
  </si>
  <si>
    <t>VRN1</t>
  </si>
  <si>
    <t>Průzkumné, geodetické a projektové práce</t>
  </si>
  <si>
    <t>56</t>
  </si>
  <si>
    <t>012002000</t>
  </si>
  <si>
    <t>Geodetické práce</t>
  </si>
  <si>
    <t>1024</t>
  </si>
  <si>
    <t>-1737288031</t>
  </si>
  <si>
    <t xml:space="preserve">Poznámka k položce:
vytyčení výsadeb </t>
  </si>
  <si>
    <t>VRN3</t>
  </si>
  <si>
    <t>Zařízení staveniště</t>
  </si>
  <si>
    <t>57</t>
  </si>
  <si>
    <t>030001000</t>
  </si>
  <si>
    <t>-1178734271</t>
  </si>
  <si>
    <t>VRN8</t>
  </si>
  <si>
    <t>Přesun stavebních kapacit</t>
  </si>
  <si>
    <t>58</t>
  </si>
  <si>
    <t>080001000</t>
  </si>
  <si>
    <t>Další náklady na pracovníky</t>
  </si>
  <si>
    <t>-506311140</t>
  </si>
  <si>
    <t>VRN9</t>
  </si>
  <si>
    <t>Ostatní náklady</t>
  </si>
  <si>
    <t>59</t>
  </si>
  <si>
    <t>090001000</t>
  </si>
  <si>
    <t xml:space="preserve">Přesun stavebních kapacit </t>
  </si>
  <si>
    <t>-1598202394</t>
  </si>
  <si>
    <t>02 - Následná péče - 1. rok po založení</t>
  </si>
  <si>
    <t xml:space="preserve">k. ú. Okna u Polep </t>
  </si>
  <si>
    <t xml:space="preserve">    1 - Zemní práce</t>
  </si>
  <si>
    <t>Zemní práce</t>
  </si>
  <si>
    <t>1922921108</t>
  </si>
  <si>
    <t>Poznámka k položce:
6x za rok s odvozem org. hmoty</t>
  </si>
  <si>
    <t>15725*5</t>
  </si>
  <si>
    <t>184801131.R</t>
  </si>
  <si>
    <t>Kontrola úvazků, kotvení dřevin, kontrola stavu ochrany kmene, evidence zdravotního stavu, úhynu dřevin v období přísušků</t>
  </si>
  <si>
    <t>412087213</t>
  </si>
  <si>
    <t>Poznámka k položce:
Poznámka k položce: průběžně  během roku</t>
  </si>
  <si>
    <t>Zalití rostlin vodou plochy záhonů jednotlivě přes 20 m2</t>
  </si>
  <si>
    <t>-292284221</t>
  </si>
  <si>
    <t>Poznámka k položce:
Poznámka k položce: 15x/rok, navýšení v závislosti na počasí, dávka 80l/strom, 30l/keř</t>
  </si>
  <si>
    <t>(91*0,08)*15</t>
  </si>
  <si>
    <t>(31*0,03)*15</t>
  </si>
  <si>
    <t>-8950367</t>
  </si>
  <si>
    <t>Dovoz vody pro zálivku rostlin na vzdálenost do 1000 m</t>
  </si>
  <si>
    <t>-349657225</t>
  </si>
  <si>
    <t>Dovoz vody pro zálivku rostlin Příplatek k ceně za každých dalších i započatých 1000 m</t>
  </si>
  <si>
    <t>710566972</t>
  </si>
  <si>
    <t>184801121</t>
  </si>
  <si>
    <t>Ošetření vysazených dřevin solitérních v rovině nebo na svahu do 1:5</t>
  </si>
  <si>
    <t>-147733857</t>
  </si>
  <si>
    <t>Poznámka k položce:
Poznámka k položce: 3x/rok, pletí v prostoru kořenového balu stromy, úprava a kypření závlahové mísy</t>
  </si>
  <si>
    <t>91*3</t>
  </si>
  <si>
    <t>Znovuuvázání dřeviny jedním úvazkem ke stávajícímu kůlu</t>
  </si>
  <si>
    <t>1669263374</t>
  </si>
  <si>
    <t>Poznámka k položce:
Poznámka k položce: 20% výměna stromů + 20% znovuuvázání v rámci následné péče</t>
  </si>
  <si>
    <t>nové 20%</t>
  </si>
  <si>
    <t xml:space="preserve">20% stávající </t>
  </si>
  <si>
    <t>2200036</t>
  </si>
  <si>
    <t>Popruh ke kotvení stromů</t>
  </si>
  <si>
    <t>-214515842</t>
  </si>
  <si>
    <t>18*0,5</t>
  </si>
  <si>
    <t>stávající 10%</t>
  </si>
  <si>
    <t>184852321.R01</t>
  </si>
  <si>
    <t>Řez dřevin výchovný špičáků a keřových stromů výšky do 4 m</t>
  </si>
  <si>
    <t>-518106284</t>
  </si>
  <si>
    <t>Poznámka k položce:
Poznámka k položce: řez stromů 50%</t>
  </si>
  <si>
    <t>2020379022</t>
  </si>
  <si>
    <t>-837027129</t>
  </si>
  <si>
    <t>Poznámka k položce:
stromy výměna 20%</t>
  </si>
  <si>
    <t>-67973102</t>
  </si>
  <si>
    <t>18*0,0625</t>
  </si>
  <si>
    <t>026R50300.01</t>
  </si>
  <si>
    <t>stromy - špičák, ZB</t>
  </si>
  <si>
    <t>-1268922351</t>
  </si>
  <si>
    <t>Ukotvení dřeviny kůly jedním kůlem, délky přes 1 do 2 m</t>
  </si>
  <si>
    <t>1507755722</t>
  </si>
  <si>
    <t>Poznámka k položce:
20% nové výsadby + 20% výměna kůlů v rámci následné péče</t>
  </si>
  <si>
    <t>"nové vásadby" 18</t>
  </si>
  <si>
    <t>"výměna stávajících" 18</t>
  </si>
  <si>
    <t>60591253</t>
  </si>
  <si>
    <t>1295915803</t>
  </si>
  <si>
    <t>204598959</t>
  </si>
  <si>
    <t>-1492490966</t>
  </si>
  <si>
    <t>348R951250.01</t>
  </si>
  <si>
    <t>Oprava pletiva kolem kmene stromu, vč. potřebného materiálu</t>
  </si>
  <si>
    <t>-1000532396</t>
  </si>
  <si>
    <t>Poznámka k položce:
20%</t>
  </si>
  <si>
    <t>2043353455</t>
  </si>
  <si>
    <t>Výsadba dřeviny s balem do předem vyhloubené jamky se zalitím v rovině nebo na svahu do 1:5, při průměru balu do 100 mm</t>
  </si>
  <si>
    <t>-1917906473</t>
  </si>
  <si>
    <t>Poznámka k položce:
keře výměna 20%</t>
  </si>
  <si>
    <t>026R50300.08</t>
  </si>
  <si>
    <t>keř</t>
  </si>
  <si>
    <t>-289711299</t>
  </si>
  <si>
    <t>184R851716</t>
  </si>
  <si>
    <t>Ruční ožínání sazenic</t>
  </si>
  <si>
    <t>ks</t>
  </si>
  <si>
    <t>320656582</t>
  </si>
  <si>
    <t>Poznámka k položce:
keře 5x</t>
  </si>
  <si>
    <t>31*5</t>
  </si>
  <si>
    <t>184R806151</t>
  </si>
  <si>
    <t xml:space="preserve">Řez keřů </t>
  </si>
  <si>
    <t>-1262196802</t>
  </si>
  <si>
    <t>-544405884</t>
  </si>
  <si>
    <t>Poznámka k položce:
nově vysazené výměna 20%</t>
  </si>
  <si>
    <t>1470631671</t>
  </si>
  <si>
    <t>(18*0,01)*4</t>
  </si>
  <si>
    <t>(6*0,01)*3</t>
  </si>
  <si>
    <t>-1388528252</t>
  </si>
  <si>
    <t>Poznámka k položce:
nově vysazené 20%</t>
  </si>
  <si>
    <t>-1123147162</t>
  </si>
  <si>
    <t>171201231</t>
  </si>
  <si>
    <t>Poplatek za uložení stavebního odpadu na recyklační skládce (skládkovné) zeminy a kamení zatříděného do Katalogu odpadů pod kódem 17 05 04</t>
  </si>
  <si>
    <t>487434868</t>
  </si>
  <si>
    <t>Poznámka k položce:
skládkovné posečená org. hmota, řez keře a stromy</t>
  </si>
  <si>
    <t>Přesun hmot pro sadovnické a krajinářské úpravy - strojně dopravní vzdálenost do 5000 m</t>
  </si>
  <si>
    <t>-1406973030</t>
  </si>
  <si>
    <t xml:space="preserve">03 - Následná péče - 2. rok po založení </t>
  </si>
  <si>
    <t>-192549179</t>
  </si>
  <si>
    <t>15725*3</t>
  </si>
  <si>
    <t>-1524009233</t>
  </si>
  <si>
    <t>2063316275</t>
  </si>
  <si>
    <t>523501271</t>
  </si>
  <si>
    <t>1850318610</t>
  </si>
  <si>
    <t>-1818837228</t>
  </si>
  <si>
    <t>771145402</t>
  </si>
  <si>
    <t>1215018466</t>
  </si>
  <si>
    <t>-216921641</t>
  </si>
  <si>
    <t>-534853050</t>
  </si>
  <si>
    <t>-1649527209</t>
  </si>
  <si>
    <t>-495042609</t>
  </si>
  <si>
    <t>1261508424</t>
  </si>
  <si>
    <t>291971488</t>
  </si>
  <si>
    <t>1499252212</t>
  </si>
  <si>
    <t>-1161535051</t>
  </si>
  <si>
    <t>-1576693594</t>
  </si>
  <si>
    <t>1763163878</t>
  </si>
  <si>
    <t>-970820046</t>
  </si>
  <si>
    <t>-1529192749</t>
  </si>
  <si>
    <t>-1952834467</t>
  </si>
  <si>
    <t>-516365923</t>
  </si>
  <si>
    <t>-1453864326</t>
  </si>
  <si>
    <t>296615104</t>
  </si>
  <si>
    <t>1664992264</t>
  </si>
  <si>
    <t>-1253532130</t>
  </si>
  <si>
    <t>1500199077</t>
  </si>
  <si>
    <t>-2022618270</t>
  </si>
  <si>
    <t>-480710710</t>
  </si>
  <si>
    <t>-1897952980</t>
  </si>
  <si>
    <t xml:space="preserve">04 - Následná péče - 3.rok po založení </t>
  </si>
  <si>
    <t>-497482895</t>
  </si>
  <si>
    <t>530161841</t>
  </si>
  <si>
    <t>-1664534490</t>
  </si>
  <si>
    <t>1251886687</t>
  </si>
  <si>
    <t>494318116</t>
  </si>
  <si>
    <t>1064731942</t>
  </si>
  <si>
    <t>45979403</t>
  </si>
  <si>
    <t>862918774</t>
  </si>
  <si>
    <t>-1634523974</t>
  </si>
  <si>
    <t>-1859895940</t>
  </si>
  <si>
    <t>916940419</t>
  </si>
  <si>
    <t>132099844</t>
  </si>
  <si>
    <t>-685268984</t>
  </si>
  <si>
    <t>1985897861</t>
  </si>
  <si>
    <t>506186151</t>
  </si>
  <si>
    <t>1172299979</t>
  </si>
  <si>
    <t>51191345</t>
  </si>
  <si>
    <t>-1464502491</t>
  </si>
  <si>
    <t>-214640796</t>
  </si>
  <si>
    <t>1191316373</t>
  </si>
  <si>
    <t>83385120</t>
  </si>
  <si>
    <t>1556215035</t>
  </si>
  <si>
    <t>-1241178159</t>
  </si>
  <si>
    <t>1230819595</t>
  </si>
  <si>
    <t>-979948283</t>
  </si>
  <si>
    <t>920973146</t>
  </si>
  <si>
    <t>1496423338</t>
  </si>
  <si>
    <t>-340119772</t>
  </si>
  <si>
    <t>594196403</t>
  </si>
  <si>
    <t>-1533358552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</si>
</sst>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34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35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1658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Realizace prvků PSZ biocenter LBC14, LBC18 v k. ú. Okna u Polep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Okna u Polep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19. 11. 2021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Gabriel s.r.o.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Gabriel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ROUND(SUM(AV94:AW94),2)</f>
        <v>0</v>
      </c>
      <c r="AU94" s="115">
        <f>ROUND(SUM(AU95:AU98),5)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ROUND(SUM(AZ95:AZ98),2)</f>
        <v>0</v>
      </c>
      <c r="BA94" s="114">
        <f>ROUND(SUM(BA95:BA98),2)</f>
        <v>0</v>
      </c>
      <c r="BB94" s="114">
        <f>ROUND(SUM(BB95:BB98),2)</f>
        <v>0</v>
      </c>
      <c r="BC94" s="114">
        <f>ROUND(SUM(BC95:BC98),2)</f>
        <v>0</v>
      </c>
      <c r="BD94" s="116">
        <f>ROUND(SUM(BD95:BD98),2)</f>
        <v>0</v>
      </c>
      <c r="BE94" s="6"/>
      <c r="BS94" s="117" t="s">
        <v>76</v>
      </c>
      <c r="BT94" s="117" t="s">
        <v>77</v>
      </c>
      <c r="BU94" s="118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pans="1:91" s="7" customFormat="1" ht="16.5" customHeight="1">
      <c r="A95" s="119" t="s">
        <v>81</v>
      </c>
      <c r="B95" s="120"/>
      <c r="C95" s="121"/>
      <c r="D95" s="122" t="s">
        <v>82</v>
      </c>
      <c r="E95" s="122"/>
      <c r="F95" s="122"/>
      <c r="G95" s="122"/>
      <c r="H95" s="122"/>
      <c r="I95" s="123"/>
      <c r="J95" s="122" t="s">
        <v>83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Založení LBC 14, LBC 18'!J30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84</v>
      </c>
      <c r="AR95" s="126"/>
      <c r="AS95" s="127">
        <v>0</v>
      </c>
      <c r="AT95" s="128">
        <f>ROUND(SUM(AV95:AW95),2)</f>
        <v>0</v>
      </c>
      <c r="AU95" s="129">
        <f>'01 - Založení LBC 14, LBC 18'!P124</f>
        <v>0</v>
      </c>
      <c r="AV95" s="128">
        <f>'01 - Založení LBC 14, LBC 18'!J33</f>
        <v>0</v>
      </c>
      <c r="AW95" s="128">
        <f>'01 - Založení LBC 14, LBC 18'!J34</f>
        <v>0</v>
      </c>
      <c r="AX95" s="128">
        <f>'01 - Založení LBC 14, LBC 18'!J35</f>
        <v>0</v>
      </c>
      <c r="AY95" s="128">
        <f>'01 - Založení LBC 14, LBC 18'!J36</f>
        <v>0</v>
      </c>
      <c r="AZ95" s="128">
        <f>'01 - Založení LBC 14, LBC 18'!F33</f>
        <v>0</v>
      </c>
      <c r="BA95" s="128">
        <f>'01 - Založení LBC 14, LBC 18'!F34</f>
        <v>0</v>
      </c>
      <c r="BB95" s="128">
        <f>'01 - Založení LBC 14, LBC 18'!F35</f>
        <v>0</v>
      </c>
      <c r="BC95" s="128">
        <f>'01 - Založení LBC 14, LBC 18'!F36</f>
        <v>0</v>
      </c>
      <c r="BD95" s="130">
        <f>'01 - Založení LBC 14, LBC 18'!F37</f>
        <v>0</v>
      </c>
      <c r="BE95" s="7"/>
      <c r="BT95" s="131" t="s">
        <v>85</v>
      </c>
      <c r="BV95" s="131" t="s">
        <v>79</v>
      </c>
      <c r="BW95" s="131" t="s">
        <v>86</v>
      </c>
      <c r="BX95" s="131" t="s">
        <v>5</v>
      </c>
      <c r="CL95" s="131" t="s">
        <v>1</v>
      </c>
      <c r="CM95" s="131" t="s">
        <v>87</v>
      </c>
    </row>
    <row r="96" spans="1:91" s="7" customFormat="1" ht="16.5" customHeight="1">
      <c r="A96" s="119" t="s">
        <v>81</v>
      </c>
      <c r="B96" s="120"/>
      <c r="C96" s="121"/>
      <c r="D96" s="122" t="s">
        <v>88</v>
      </c>
      <c r="E96" s="122"/>
      <c r="F96" s="122"/>
      <c r="G96" s="122"/>
      <c r="H96" s="122"/>
      <c r="I96" s="123"/>
      <c r="J96" s="122" t="s">
        <v>89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'02 - Následná péče - 1. r...'!J30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84</v>
      </c>
      <c r="AR96" s="126"/>
      <c r="AS96" s="127">
        <v>0</v>
      </c>
      <c r="AT96" s="128">
        <f>ROUND(SUM(AV96:AW96),2)</f>
        <v>0</v>
      </c>
      <c r="AU96" s="129">
        <f>'02 - Následná péče - 1. r...'!P118</f>
        <v>0</v>
      </c>
      <c r="AV96" s="128">
        <f>'02 - Následná péče - 1. r...'!J33</f>
        <v>0</v>
      </c>
      <c r="AW96" s="128">
        <f>'02 - Následná péče - 1. r...'!J34</f>
        <v>0</v>
      </c>
      <c r="AX96" s="128">
        <f>'02 - Následná péče - 1. r...'!J35</f>
        <v>0</v>
      </c>
      <c r="AY96" s="128">
        <f>'02 - Následná péče - 1. r...'!J36</f>
        <v>0</v>
      </c>
      <c r="AZ96" s="128">
        <f>'02 - Následná péče - 1. r...'!F33</f>
        <v>0</v>
      </c>
      <c r="BA96" s="128">
        <f>'02 - Následná péče - 1. r...'!F34</f>
        <v>0</v>
      </c>
      <c r="BB96" s="128">
        <f>'02 - Následná péče - 1. r...'!F35</f>
        <v>0</v>
      </c>
      <c r="BC96" s="128">
        <f>'02 - Následná péče - 1. r...'!F36</f>
        <v>0</v>
      </c>
      <c r="BD96" s="130">
        <f>'02 - Následná péče - 1. r...'!F37</f>
        <v>0</v>
      </c>
      <c r="BE96" s="7"/>
      <c r="BT96" s="131" t="s">
        <v>85</v>
      </c>
      <c r="BV96" s="131" t="s">
        <v>79</v>
      </c>
      <c r="BW96" s="131" t="s">
        <v>90</v>
      </c>
      <c r="BX96" s="131" t="s">
        <v>5</v>
      </c>
      <c r="CL96" s="131" t="s">
        <v>1</v>
      </c>
      <c r="CM96" s="131" t="s">
        <v>87</v>
      </c>
    </row>
    <row r="97" spans="1:91" s="7" customFormat="1" ht="16.5" customHeight="1">
      <c r="A97" s="119" t="s">
        <v>81</v>
      </c>
      <c r="B97" s="120"/>
      <c r="C97" s="121"/>
      <c r="D97" s="122" t="s">
        <v>91</v>
      </c>
      <c r="E97" s="122"/>
      <c r="F97" s="122"/>
      <c r="G97" s="122"/>
      <c r="H97" s="122"/>
      <c r="I97" s="123"/>
      <c r="J97" s="122" t="s">
        <v>92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'03 - Následná péče - 2. r...'!J30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84</v>
      </c>
      <c r="AR97" s="126"/>
      <c r="AS97" s="127">
        <v>0</v>
      </c>
      <c r="AT97" s="128">
        <f>ROUND(SUM(AV97:AW97),2)</f>
        <v>0</v>
      </c>
      <c r="AU97" s="129">
        <f>'03 - Následná péče - 2. r...'!P118</f>
        <v>0</v>
      </c>
      <c r="AV97" s="128">
        <f>'03 - Následná péče - 2. r...'!J33</f>
        <v>0</v>
      </c>
      <c r="AW97" s="128">
        <f>'03 - Následná péče - 2. r...'!J34</f>
        <v>0</v>
      </c>
      <c r="AX97" s="128">
        <f>'03 - Následná péče - 2. r...'!J35</f>
        <v>0</v>
      </c>
      <c r="AY97" s="128">
        <f>'03 - Následná péče - 2. r...'!J36</f>
        <v>0</v>
      </c>
      <c r="AZ97" s="128">
        <f>'03 - Následná péče - 2. r...'!F33</f>
        <v>0</v>
      </c>
      <c r="BA97" s="128">
        <f>'03 - Následná péče - 2. r...'!F34</f>
        <v>0</v>
      </c>
      <c r="BB97" s="128">
        <f>'03 - Následná péče - 2. r...'!F35</f>
        <v>0</v>
      </c>
      <c r="BC97" s="128">
        <f>'03 - Následná péče - 2. r...'!F36</f>
        <v>0</v>
      </c>
      <c r="BD97" s="130">
        <f>'03 - Následná péče - 2. r...'!F37</f>
        <v>0</v>
      </c>
      <c r="BE97" s="7"/>
      <c r="BT97" s="131" t="s">
        <v>85</v>
      </c>
      <c r="BV97" s="131" t="s">
        <v>79</v>
      </c>
      <c r="BW97" s="131" t="s">
        <v>93</v>
      </c>
      <c r="BX97" s="131" t="s">
        <v>5</v>
      </c>
      <c r="CL97" s="131" t="s">
        <v>1</v>
      </c>
      <c r="CM97" s="131" t="s">
        <v>87</v>
      </c>
    </row>
    <row r="98" spans="1:91" s="7" customFormat="1" ht="16.5" customHeight="1">
      <c r="A98" s="119" t="s">
        <v>81</v>
      </c>
      <c r="B98" s="120"/>
      <c r="C98" s="121"/>
      <c r="D98" s="122" t="s">
        <v>94</v>
      </c>
      <c r="E98" s="122"/>
      <c r="F98" s="122"/>
      <c r="G98" s="122"/>
      <c r="H98" s="122"/>
      <c r="I98" s="123"/>
      <c r="J98" s="122" t="s">
        <v>95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'04 - Následná péče - 3.ro...'!J30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84</v>
      </c>
      <c r="AR98" s="126"/>
      <c r="AS98" s="132">
        <v>0</v>
      </c>
      <c r="AT98" s="133">
        <f>ROUND(SUM(AV98:AW98),2)</f>
        <v>0</v>
      </c>
      <c r="AU98" s="134">
        <f>'04 - Následná péče - 3.ro...'!P118</f>
        <v>0</v>
      </c>
      <c r="AV98" s="133">
        <f>'04 - Následná péče - 3.ro...'!J33</f>
        <v>0</v>
      </c>
      <c r="AW98" s="133">
        <f>'04 - Následná péče - 3.ro...'!J34</f>
        <v>0</v>
      </c>
      <c r="AX98" s="133">
        <f>'04 - Následná péče - 3.ro...'!J35</f>
        <v>0</v>
      </c>
      <c r="AY98" s="133">
        <f>'04 - Následná péče - 3.ro...'!J36</f>
        <v>0</v>
      </c>
      <c r="AZ98" s="133">
        <f>'04 - Následná péče - 3.ro...'!F33</f>
        <v>0</v>
      </c>
      <c r="BA98" s="133">
        <f>'04 - Následná péče - 3.ro...'!F34</f>
        <v>0</v>
      </c>
      <c r="BB98" s="133">
        <f>'04 - Následná péče - 3.ro...'!F35</f>
        <v>0</v>
      </c>
      <c r="BC98" s="133">
        <f>'04 - Následná péče - 3.ro...'!F36</f>
        <v>0</v>
      </c>
      <c r="BD98" s="135">
        <f>'04 - Následná péče - 3.ro...'!F37</f>
        <v>0</v>
      </c>
      <c r="BE98" s="7"/>
      <c r="BT98" s="131" t="s">
        <v>85</v>
      </c>
      <c r="BV98" s="131" t="s">
        <v>79</v>
      </c>
      <c r="BW98" s="131" t="s">
        <v>96</v>
      </c>
      <c r="BX98" s="131" t="s">
        <v>5</v>
      </c>
      <c r="CL98" s="131" t="s">
        <v>1</v>
      </c>
      <c r="CM98" s="131" t="s">
        <v>87</v>
      </c>
    </row>
    <row r="99" spans="1:57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Založení LBC 14, LBC 18'!C2" display="/"/>
    <hyperlink ref="A96" location="'02 - Následná péče - 1. r...'!C2" display="/"/>
    <hyperlink ref="A97" location="'03 - Následná péče - 2. r...'!C2" display="/"/>
    <hyperlink ref="A98" location="'04 - Následná péče - 3.r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87</v>
      </c>
    </row>
    <row r="4" spans="2:46" s="1" customFormat="1" ht="24.95" customHeight="1">
      <c r="B4" s="20"/>
      <c r="D4" s="138" t="s">
        <v>97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Realizace prvků PSZ biocenter LBC14, LBC18 v k. ú. Okna u Polep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100</v>
      </c>
      <c r="G12" s="38"/>
      <c r="H12" s="38"/>
      <c r="I12" s="140" t="s">
        <v>22</v>
      </c>
      <c r="J12" s="144" t="str">
        <f>'Rekapitulace stavby'!AN8</f>
        <v>19. 11. 2021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31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ROUND((SUM(BE124:BE232)),2)</f>
        <v>0</v>
      </c>
      <c r="G33" s="38"/>
      <c r="H33" s="38"/>
      <c r="I33" s="155">
        <v>0.21</v>
      </c>
      <c r="J33" s="154">
        <f>ROUND(((SUM(BE124:BE232))*I33),2)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ROUND((SUM(BF124:BF232)),2)</f>
        <v>0</v>
      </c>
      <c r="G34" s="38"/>
      <c r="H34" s="38"/>
      <c r="I34" s="155">
        <v>0.15</v>
      </c>
      <c r="J34" s="154">
        <f>ROUND(((SUM(BF124:BF232))*I34),2)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ROUND((SUM(BG124:BG232)),2)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ROUND((SUM(BH124:BH232)),2)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ROUND((SUM(BI124:BI232)),2)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Realizace prvků PSZ biocenter LBC14, LBC18 v k. ú. Okna u Polep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01 - Založení LBC 14, LBC 18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k. ú. Okna u Polep</v>
      </c>
      <c r="G89" s="40"/>
      <c r="H89" s="40"/>
      <c r="I89" s="32" t="s">
        <v>22</v>
      </c>
      <c r="J89" s="79" t="str">
        <f>IF(J12="","",J12)</f>
        <v>19. 11. 2021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>Gabriel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Gabriel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106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107</v>
      </c>
      <c r="E98" s="188"/>
      <c r="F98" s="188"/>
      <c r="G98" s="188"/>
      <c r="H98" s="188"/>
      <c r="I98" s="188"/>
      <c r="J98" s="189">
        <f>J126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108</v>
      </c>
      <c r="E99" s="188"/>
      <c r="F99" s="188"/>
      <c r="G99" s="188"/>
      <c r="H99" s="188"/>
      <c r="I99" s="188"/>
      <c r="J99" s="189">
        <f>J181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9"/>
      <c r="C100" s="180"/>
      <c r="D100" s="181" t="s">
        <v>109</v>
      </c>
      <c r="E100" s="182"/>
      <c r="F100" s="182"/>
      <c r="G100" s="182"/>
      <c r="H100" s="182"/>
      <c r="I100" s="182"/>
      <c r="J100" s="183">
        <f>J223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5"/>
      <c r="C101" s="186"/>
      <c r="D101" s="187" t="s">
        <v>110</v>
      </c>
      <c r="E101" s="188"/>
      <c r="F101" s="188"/>
      <c r="G101" s="188"/>
      <c r="H101" s="188"/>
      <c r="I101" s="188"/>
      <c r="J101" s="189">
        <f>J224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111</v>
      </c>
      <c r="E102" s="188"/>
      <c r="F102" s="188"/>
      <c r="G102" s="188"/>
      <c r="H102" s="188"/>
      <c r="I102" s="188"/>
      <c r="J102" s="189">
        <f>J227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112</v>
      </c>
      <c r="E103" s="188"/>
      <c r="F103" s="188"/>
      <c r="G103" s="188"/>
      <c r="H103" s="188"/>
      <c r="I103" s="188"/>
      <c r="J103" s="189">
        <f>J229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5"/>
      <c r="C104" s="186"/>
      <c r="D104" s="187" t="s">
        <v>113</v>
      </c>
      <c r="E104" s="188"/>
      <c r="F104" s="188"/>
      <c r="G104" s="188"/>
      <c r="H104" s="188"/>
      <c r="I104" s="188"/>
      <c r="J104" s="189">
        <f>J231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114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6.25" customHeight="1">
      <c r="A114" s="38"/>
      <c r="B114" s="39"/>
      <c r="C114" s="40"/>
      <c r="D114" s="40"/>
      <c r="E114" s="174" t="str">
        <f>E7</f>
        <v>Realizace prvků PSZ biocenter LBC14, LBC18 v k. ú. Okna u Polep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98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01 - Založení LBC 14, LBC 18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k. ú. Okna u Polep</v>
      </c>
      <c r="G118" s="40"/>
      <c r="H118" s="40"/>
      <c r="I118" s="32" t="s">
        <v>22</v>
      </c>
      <c r="J118" s="79" t="str">
        <f>IF(J12="","",J12)</f>
        <v>19. 11. 2021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 xml:space="preserve"> </v>
      </c>
      <c r="G120" s="40"/>
      <c r="H120" s="40"/>
      <c r="I120" s="32" t="s">
        <v>30</v>
      </c>
      <c r="J120" s="36" t="str">
        <f>E21</f>
        <v>Gabriel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IF(E18="","",E18)</f>
        <v>Vyplň údaj</v>
      </c>
      <c r="G121" s="40"/>
      <c r="H121" s="40"/>
      <c r="I121" s="32" t="s">
        <v>33</v>
      </c>
      <c r="J121" s="36" t="str">
        <f>E24</f>
        <v>Gabriel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1"/>
      <c r="B123" s="192"/>
      <c r="C123" s="193" t="s">
        <v>115</v>
      </c>
      <c r="D123" s="194" t="s">
        <v>62</v>
      </c>
      <c r="E123" s="194" t="s">
        <v>58</v>
      </c>
      <c r="F123" s="194" t="s">
        <v>59</v>
      </c>
      <c r="G123" s="194" t="s">
        <v>116</v>
      </c>
      <c r="H123" s="194" t="s">
        <v>117</v>
      </c>
      <c r="I123" s="194" t="s">
        <v>118</v>
      </c>
      <c r="J123" s="195" t="s">
        <v>103</v>
      </c>
      <c r="K123" s="196" t="s">
        <v>119</v>
      </c>
      <c r="L123" s="197"/>
      <c r="M123" s="100" t="s">
        <v>1</v>
      </c>
      <c r="N123" s="101" t="s">
        <v>41</v>
      </c>
      <c r="O123" s="101" t="s">
        <v>120</v>
      </c>
      <c r="P123" s="101" t="s">
        <v>121</v>
      </c>
      <c r="Q123" s="101" t="s">
        <v>122</v>
      </c>
      <c r="R123" s="101" t="s">
        <v>123</v>
      </c>
      <c r="S123" s="101" t="s">
        <v>124</v>
      </c>
      <c r="T123" s="102" t="s">
        <v>125</v>
      </c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</row>
    <row r="124" spans="1:63" s="2" customFormat="1" ht="22.8" customHeight="1">
      <c r="A124" s="38"/>
      <c r="B124" s="39"/>
      <c r="C124" s="107" t="s">
        <v>126</v>
      </c>
      <c r="D124" s="40"/>
      <c r="E124" s="40"/>
      <c r="F124" s="40"/>
      <c r="G124" s="40"/>
      <c r="H124" s="40"/>
      <c r="I124" s="40"/>
      <c r="J124" s="198">
        <f>BK124</f>
        <v>0</v>
      </c>
      <c r="K124" s="40"/>
      <c r="L124" s="44"/>
      <c r="M124" s="103"/>
      <c r="N124" s="199"/>
      <c r="O124" s="104"/>
      <c r="P124" s="200">
        <f>P125+P223</f>
        <v>0</v>
      </c>
      <c r="Q124" s="104"/>
      <c r="R124" s="200">
        <f>R125+R223</f>
        <v>27.184693</v>
      </c>
      <c r="S124" s="104"/>
      <c r="T124" s="201">
        <f>T125+T223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76</v>
      </c>
      <c r="AU124" s="17" t="s">
        <v>105</v>
      </c>
      <c r="BK124" s="202">
        <f>BK125+BK223</f>
        <v>0</v>
      </c>
    </row>
    <row r="125" spans="1:63" s="12" customFormat="1" ht="25.9" customHeight="1">
      <c r="A125" s="12"/>
      <c r="B125" s="203"/>
      <c r="C125" s="204"/>
      <c r="D125" s="205" t="s">
        <v>76</v>
      </c>
      <c r="E125" s="206" t="s">
        <v>127</v>
      </c>
      <c r="F125" s="206" t="s">
        <v>128</v>
      </c>
      <c r="G125" s="204"/>
      <c r="H125" s="204"/>
      <c r="I125" s="207"/>
      <c r="J125" s="208">
        <f>BK125</f>
        <v>0</v>
      </c>
      <c r="K125" s="204"/>
      <c r="L125" s="209"/>
      <c r="M125" s="210"/>
      <c r="N125" s="211"/>
      <c r="O125" s="211"/>
      <c r="P125" s="212">
        <f>P126+P181</f>
        <v>0</v>
      </c>
      <c r="Q125" s="211"/>
      <c r="R125" s="212">
        <f>R126+R181</f>
        <v>27.184693</v>
      </c>
      <c r="S125" s="211"/>
      <c r="T125" s="213">
        <f>T126+T181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4" t="s">
        <v>85</v>
      </c>
      <c r="AT125" s="215" t="s">
        <v>76</v>
      </c>
      <c r="AU125" s="215" t="s">
        <v>77</v>
      </c>
      <c r="AY125" s="214" t="s">
        <v>129</v>
      </c>
      <c r="BK125" s="216">
        <f>BK126+BK181</f>
        <v>0</v>
      </c>
    </row>
    <row r="126" spans="1:63" s="12" customFormat="1" ht="22.8" customHeight="1">
      <c r="A126" s="12"/>
      <c r="B126" s="203"/>
      <c r="C126" s="204"/>
      <c r="D126" s="205" t="s">
        <v>76</v>
      </c>
      <c r="E126" s="217" t="s">
        <v>87</v>
      </c>
      <c r="F126" s="217" t="s">
        <v>130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SUM(P127:P180)</f>
        <v>0</v>
      </c>
      <c r="Q126" s="211"/>
      <c r="R126" s="212">
        <f>SUM(R127:R180)</f>
        <v>16.159443</v>
      </c>
      <c r="S126" s="211"/>
      <c r="T126" s="213">
        <f>SUM(T127:T180)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85</v>
      </c>
      <c r="AT126" s="215" t="s">
        <v>76</v>
      </c>
      <c r="AU126" s="215" t="s">
        <v>85</v>
      </c>
      <c r="AY126" s="214" t="s">
        <v>129</v>
      </c>
      <c r="BK126" s="216">
        <f>SUM(BK127:BK180)</f>
        <v>0</v>
      </c>
    </row>
    <row r="127" spans="1:65" s="2" customFormat="1" ht="24.15" customHeight="1">
      <c r="A127" s="38"/>
      <c r="B127" s="39"/>
      <c r="C127" s="219" t="s">
        <v>85</v>
      </c>
      <c r="D127" s="219" t="s">
        <v>131</v>
      </c>
      <c r="E127" s="220" t="s">
        <v>132</v>
      </c>
      <c r="F127" s="221" t="s">
        <v>133</v>
      </c>
      <c r="G127" s="222" t="s">
        <v>134</v>
      </c>
      <c r="H127" s="223">
        <v>3913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42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135</v>
      </c>
      <c r="AT127" s="231" t="s">
        <v>131</v>
      </c>
      <c r="AU127" s="231" t="s">
        <v>87</v>
      </c>
      <c r="AY127" s="17" t="s">
        <v>129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85</v>
      </c>
      <c r="BK127" s="232">
        <f>ROUND(I127*H127,2)</f>
        <v>0</v>
      </c>
      <c r="BL127" s="17" t="s">
        <v>135</v>
      </c>
      <c r="BM127" s="231" t="s">
        <v>136</v>
      </c>
    </row>
    <row r="128" spans="1:65" s="2" customFormat="1" ht="24.15" customHeight="1">
      <c r="A128" s="38"/>
      <c r="B128" s="39"/>
      <c r="C128" s="219" t="s">
        <v>87</v>
      </c>
      <c r="D128" s="219" t="s">
        <v>131</v>
      </c>
      <c r="E128" s="220" t="s">
        <v>137</v>
      </c>
      <c r="F128" s="221" t="s">
        <v>138</v>
      </c>
      <c r="G128" s="222" t="s">
        <v>134</v>
      </c>
      <c r="H128" s="223">
        <v>128</v>
      </c>
      <c r="I128" s="224"/>
      <c r="J128" s="225">
        <f>ROUND(I128*H128,2)</f>
        <v>0</v>
      </c>
      <c r="K128" s="226"/>
      <c r="L128" s="44"/>
      <c r="M128" s="227" t="s">
        <v>1</v>
      </c>
      <c r="N128" s="228" t="s">
        <v>42</v>
      </c>
      <c r="O128" s="91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1" t="s">
        <v>135</v>
      </c>
      <c r="AT128" s="231" t="s">
        <v>131</v>
      </c>
      <c r="AU128" s="231" t="s">
        <v>87</v>
      </c>
      <c r="AY128" s="17" t="s">
        <v>129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7" t="s">
        <v>85</v>
      </c>
      <c r="BK128" s="232">
        <f>ROUND(I128*H128,2)</f>
        <v>0</v>
      </c>
      <c r="BL128" s="17" t="s">
        <v>135</v>
      </c>
      <c r="BM128" s="231" t="s">
        <v>139</v>
      </c>
    </row>
    <row r="129" spans="1:65" s="2" customFormat="1" ht="24.15" customHeight="1">
      <c r="A129" s="38"/>
      <c r="B129" s="39"/>
      <c r="C129" s="219" t="s">
        <v>140</v>
      </c>
      <c r="D129" s="219" t="s">
        <v>131</v>
      </c>
      <c r="E129" s="220" t="s">
        <v>141</v>
      </c>
      <c r="F129" s="221" t="s">
        <v>142</v>
      </c>
      <c r="G129" s="222" t="s">
        <v>143</v>
      </c>
      <c r="H129" s="223">
        <v>12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42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135</v>
      </c>
      <c r="AT129" s="231" t="s">
        <v>131</v>
      </c>
      <c r="AU129" s="231" t="s">
        <v>87</v>
      </c>
      <c r="AY129" s="17" t="s">
        <v>129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85</v>
      </c>
      <c r="BK129" s="232">
        <f>ROUND(I129*H129,2)</f>
        <v>0</v>
      </c>
      <c r="BL129" s="17" t="s">
        <v>135</v>
      </c>
      <c r="BM129" s="231" t="s">
        <v>144</v>
      </c>
    </row>
    <row r="130" spans="1:65" s="2" customFormat="1" ht="33" customHeight="1">
      <c r="A130" s="38"/>
      <c r="B130" s="39"/>
      <c r="C130" s="219" t="s">
        <v>135</v>
      </c>
      <c r="D130" s="219" t="s">
        <v>131</v>
      </c>
      <c r="E130" s="220" t="s">
        <v>145</v>
      </c>
      <c r="F130" s="221" t="s">
        <v>146</v>
      </c>
      <c r="G130" s="222" t="s">
        <v>143</v>
      </c>
      <c r="H130" s="223">
        <v>12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42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135</v>
      </c>
      <c r="AT130" s="231" t="s">
        <v>131</v>
      </c>
      <c r="AU130" s="231" t="s">
        <v>87</v>
      </c>
      <c r="AY130" s="17" t="s">
        <v>129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85</v>
      </c>
      <c r="BK130" s="232">
        <f>ROUND(I130*H130,2)</f>
        <v>0</v>
      </c>
      <c r="BL130" s="17" t="s">
        <v>135</v>
      </c>
      <c r="BM130" s="231" t="s">
        <v>147</v>
      </c>
    </row>
    <row r="131" spans="1:65" s="2" customFormat="1" ht="24.15" customHeight="1">
      <c r="A131" s="38"/>
      <c r="B131" s="39"/>
      <c r="C131" s="219" t="s">
        <v>148</v>
      </c>
      <c r="D131" s="219" t="s">
        <v>131</v>
      </c>
      <c r="E131" s="220" t="s">
        <v>149</v>
      </c>
      <c r="F131" s="221" t="s">
        <v>150</v>
      </c>
      <c r="G131" s="222" t="s">
        <v>143</v>
      </c>
      <c r="H131" s="223">
        <v>12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42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135</v>
      </c>
      <c r="AT131" s="231" t="s">
        <v>131</v>
      </c>
      <c r="AU131" s="231" t="s">
        <v>87</v>
      </c>
      <c r="AY131" s="17" t="s">
        <v>129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85</v>
      </c>
      <c r="BK131" s="232">
        <f>ROUND(I131*H131,2)</f>
        <v>0</v>
      </c>
      <c r="BL131" s="17" t="s">
        <v>135</v>
      </c>
      <c r="BM131" s="231" t="s">
        <v>151</v>
      </c>
    </row>
    <row r="132" spans="1:65" s="2" customFormat="1" ht="16.5" customHeight="1">
      <c r="A132" s="38"/>
      <c r="B132" s="39"/>
      <c r="C132" s="233" t="s">
        <v>152</v>
      </c>
      <c r="D132" s="233" t="s">
        <v>153</v>
      </c>
      <c r="E132" s="234" t="s">
        <v>154</v>
      </c>
      <c r="F132" s="235" t="s">
        <v>155</v>
      </c>
      <c r="G132" s="236" t="s">
        <v>156</v>
      </c>
      <c r="H132" s="237">
        <v>0.75</v>
      </c>
      <c r="I132" s="238"/>
      <c r="J132" s="239">
        <f>ROUND(I132*H132,2)</f>
        <v>0</v>
      </c>
      <c r="K132" s="240"/>
      <c r="L132" s="241"/>
      <c r="M132" s="242" t="s">
        <v>1</v>
      </c>
      <c r="N132" s="243" t="s">
        <v>42</v>
      </c>
      <c r="O132" s="91"/>
      <c r="P132" s="229">
        <f>O132*H132</f>
        <v>0</v>
      </c>
      <c r="Q132" s="229">
        <v>0.21</v>
      </c>
      <c r="R132" s="229">
        <f>Q132*H132</f>
        <v>0.1575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157</v>
      </c>
      <c r="AT132" s="231" t="s">
        <v>153</v>
      </c>
      <c r="AU132" s="231" t="s">
        <v>87</v>
      </c>
      <c r="AY132" s="17" t="s">
        <v>129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85</v>
      </c>
      <c r="BK132" s="232">
        <f>ROUND(I132*H132,2)</f>
        <v>0</v>
      </c>
      <c r="BL132" s="17" t="s">
        <v>135</v>
      </c>
      <c r="BM132" s="231" t="s">
        <v>158</v>
      </c>
    </row>
    <row r="133" spans="1:51" s="13" customFormat="1" ht="12">
      <c r="A133" s="13"/>
      <c r="B133" s="244"/>
      <c r="C133" s="245"/>
      <c r="D133" s="246" t="s">
        <v>159</v>
      </c>
      <c r="E133" s="247" t="s">
        <v>1</v>
      </c>
      <c r="F133" s="248" t="s">
        <v>160</v>
      </c>
      <c r="G133" s="245"/>
      <c r="H133" s="249">
        <v>0.75</v>
      </c>
      <c r="I133" s="250"/>
      <c r="J133" s="245"/>
      <c r="K133" s="245"/>
      <c r="L133" s="251"/>
      <c r="M133" s="252"/>
      <c r="N133" s="253"/>
      <c r="O133" s="253"/>
      <c r="P133" s="253"/>
      <c r="Q133" s="253"/>
      <c r="R133" s="253"/>
      <c r="S133" s="253"/>
      <c r="T133" s="25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5" t="s">
        <v>159</v>
      </c>
      <c r="AU133" s="255" t="s">
        <v>87</v>
      </c>
      <c r="AV133" s="13" t="s">
        <v>87</v>
      </c>
      <c r="AW133" s="13" t="s">
        <v>32</v>
      </c>
      <c r="AX133" s="13" t="s">
        <v>77</v>
      </c>
      <c r="AY133" s="255" t="s">
        <v>129</v>
      </c>
    </row>
    <row r="134" spans="1:51" s="14" customFormat="1" ht="12">
      <c r="A134" s="14"/>
      <c r="B134" s="256"/>
      <c r="C134" s="257"/>
      <c r="D134" s="246" t="s">
        <v>159</v>
      </c>
      <c r="E134" s="258" t="s">
        <v>1</v>
      </c>
      <c r="F134" s="259" t="s">
        <v>161</v>
      </c>
      <c r="G134" s="257"/>
      <c r="H134" s="260">
        <v>0.75</v>
      </c>
      <c r="I134" s="261"/>
      <c r="J134" s="257"/>
      <c r="K134" s="257"/>
      <c r="L134" s="262"/>
      <c r="M134" s="263"/>
      <c r="N134" s="264"/>
      <c r="O134" s="264"/>
      <c r="P134" s="264"/>
      <c r="Q134" s="264"/>
      <c r="R134" s="264"/>
      <c r="S134" s="264"/>
      <c r="T134" s="26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6" t="s">
        <v>159</v>
      </c>
      <c r="AU134" s="266" t="s">
        <v>87</v>
      </c>
      <c r="AV134" s="14" t="s">
        <v>135</v>
      </c>
      <c r="AW134" s="14" t="s">
        <v>32</v>
      </c>
      <c r="AX134" s="14" t="s">
        <v>85</v>
      </c>
      <c r="AY134" s="266" t="s">
        <v>129</v>
      </c>
    </row>
    <row r="135" spans="1:65" s="2" customFormat="1" ht="16.5" customHeight="1">
      <c r="A135" s="38"/>
      <c r="B135" s="39"/>
      <c r="C135" s="233" t="s">
        <v>162</v>
      </c>
      <c r="D135" s="233" t="s">
        <v>153</v>
      </c>
      <c r="E135" s="234" t="s">
        <v>163</v>
      </c>
      <c r="F135" s="235" t="s">
        <v>164</v>
      </c>
      <c r="G135" s="236" t="s">
        <v>165</v>
      </c>
      <c r="H135" s="237">
        <v>1</v>
      </c>
      <c r="I135" s="238"/>
      <c r="J135" s="239">
        <f>ROUND(I135*H135,2)</f>
        <v>0</v>
      </c>
      <c r="K135" s="240"/>
      <c r="L135" s="241"/>
      <c r="M135" s="242" t="s">
        <v>1</v>
      </c>
      <c r="N135" s="243" t="s">
        <v>42</v>
      </c>
      <c r="O135" s="91"/>
      <c r="P135" s="229">
        <f>O135*H135</f>
        <v>0</v>
      </c>
      <c r="Q135" s="229">
        <v>12.6</v>
      </c>
      <c r="R135" s="229">
        <f>Q135*H135</f>
        <v>12.6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157</v>
      </c>
      <c r="AT135" s="231" t="s">
        <v>153</v>
      </c>
      <c r="AU135" s="231" t="s">
        <v>87</v>
      </c>
      <c r="AY135" s="17" t="s">
        <v>129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85</v>
      </c>
      <c r="BK135" s="232">
        <f>ROUND(I135*H135,2)</f>
        <v>0</v>
      </c>
      <c r="BL135" s="17" t="s">
        <v>135</v>
      </c>
      <c r="BM135" s="231" t="s">
        <v>166</v>
      </c>
    </row>
    <row r="136" spans="1:65" s="2" customFormat="1" ht="24.15" customHeight="1">
      <c r="A136" s="38"/>
      <c r="B136" s="39"/>
      <c r="C136" s="219" t="s">
        <v>157</v>
      </c>
      <c r="D136" s="219" t="s">
        <v>131</v>
      </c>
      <c r="E136" s="220" t="s">
        <v>167</v>
      </c>
      <c r="F136" s="221" t="s">
        <v>168</v>
      </c>
      <c r="G136" s="222" t="s">
        <v>143</v>
      </c>
      <c r="H136" s="223">
        <v>12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42</v>
      </c>
      <c r="O136" s="91"/>
      <c r="P136" s="229">
        <f>O136*H136</f>
        <v>0</v>
      </c>
      <c r="Q136" s="229">
        <v>5E-05</v>
      </c>
      <c r="R136" s="229">
        <f>Q136*H136</f>
        <v>0.0006000000000000001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135</v>
      </c>
      <c r="AT136" s="231" t="s">
        <v>131</v>
      </c>
      <c r="AU136" s="231" t="s">
        <v>87</v>
      </c>
      <c r="AY136" s="17" t="s">
        <v>129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85</v>
      </c>
      <c r="BK136" s="232">
        <f>ROUND(I136*H136,2)</f>
        <v>0</v>
      </c>
      <c r="BL136" s="17" t="s">
        <v>135</v>
      </c>
      <c r="BM136" s="231" t="s">
        <v>169</v>
      </c>
    </row>
    <row r="137" spans="1:65" s="2" customFormat="1" ht="24.15" customHeight="1">
      <c r="A137" s="38"/>
      <c r="B137" s="39"/>
      <c r="C137" s="233" t="s">
        <v>170</v>
      </c>
      <c r="D137" s="233" t="s">
        <v>153</v>
      </c>
      <c r="E137" s="234" t="s">
        <v>171</v>
      </c>
      <c r="F137" s="235" t="s">
        <v>172</v>
      </c>
      <c r="G137" s="236" t="s">
        <v>143</v>
      </c>
      <c r="H137" s="237">
        <v>12</v>
      </c>
      <c r="I137" s="238"/>
      <c r="J137" s="239">
        <f>ROUND(I137*H137,2)</f>
        <v>0</v>
      </c>
      <c r="K137" s="240"/>
      <c r="L137" s="241"/>
      <c r="M137" s="242" t="s">
        <v>1</v>
      </c>
      <c r="N137" s="243" t="s">
        <v>42</v>
      </c>
      <c r="O137" s="91"/>
      <c r="P137" s="229">
        <f>O137*H137</f>
        <v>0</v>
      </c>
      <c r="Q137" s="229">
        <v>0.00472</v>
      </c>
      <c r="R137" s="229">
        <f>Q137*H137</f>
        <v>0.05664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157</v>
      </c>
      <c r="AT137" s="231" t="s">
        <v>153</v>
      </c>
      <c r="AU137" s="231" t="s">
        <v>87</v>
      </c>
      <c r="AY137" s="17" t="s">
        <v>129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85</v>
      </c>
      <c r="BK137" s="232">
        <f>ROUND(I137*H137,2)</f>
        <v>0</v>
      </c>
      <c r="BL137" s="17" t="s">
        <v>135</v>
      </c>
      <c r="BM137" s="231" t="s">
        <v>173</v>
      </c>
    </row>
    <row r="138" spans="1:65" s="2" customFormat="1" ht="16.5" customHeight="1">
      <c r="A138" s="38"/>
      <c r="B138" s="39"/>
      <c r="C138" s="219" t="s">
        <v>174</v>
      </c>
      <c r="D138" s="219" t="s">
        <v>131</v>
      </c>
      <c r="E138" s="220" t="s">
        <v>175</v>
      </c>
      <c r="F138" s="221" t="s">
        <v>176</v>
      </c>
      <c r="G138" s="222" t="s">
        <v>143</v>
      </c>
      <c r="H138" s="223">
        <v>12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42</v>
      </c>
      <c r="O138" s="91"/>
      <c r="P138" s="229">
        <f>O138*H138</f>
        <v>0</v>
      </c>
      <c r="Q138" s="229">
        <v>2E-05</v>
      </c>
      <c r="R138" s="229">
        <f>Q138*H138</f>
        <v>0.00024000000000000003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135</v>
      </c>
      <c r="AT138" s="231" t="s">
        <v>131</v>
      </c>
      <c r="AU138" s="231" t="s">
        <v>87</v>
      </c>
      <c r="AY138" s="17" t="s">
        <v>129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7" t="s">
        <v>85</v>
      </c>
      <c r="BK138" s="232">
        <f>ROUND(I138*H138,2)</f>
        <v>0</v>
      </c>
      <c r="BL138" s="17" t="s">
        <v>135</v>
      </c>
      <c r="BM138" s="231" t="s">
        <v>177</v>
      </c>
    </row>
    <row r="139" spans="1:65" s="2" customFormat="1" ht="16.5" customHeight="1">
      <c r="A139" s="38"/>
      <c r="B139" s="39"/>
      <c r="C139" s="233" t="s">
        <v>178</v>
      </c>
      <c r="D139" s="233" t="s">
        <v>153</v>
      </c>
      <c r="E139" s="234" t="s">
        <v>179</v>
      </c>
      <c r="F139" s="235" t="s">
        <v>180</v>
      </c>
      <c r="G139" s="236" t="s">
        <v>181</v>
      </c>
      <c r="H139" s="237">
        <v>6</v>
      </c>
      <c r="I139" s="238"/>
      <c r="J139" s="239">
        <f>ROUND(I139*H139,2)</f>
        <v>0</v>
      </c>
      <c r="K139" s="240"/>
      <c r="L139" s="241"/>
      <c r="M139" s="242" t="s">
        <v>1</v>
      </c>
      <c r="N139" s="243" t="s">
        <v>42</v>
      </c>
      <c r="O139" s="91"/>
      <c r="P139" s="229">
        <f>O139*H139</f>
        <v>0</v>
      </c>
      <c r="Q139" s="229">
        <v>0.001</v>
      </c>
      <c r="R139" s="229">
        <f>Q139*H139</f>
        <v>0.006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157</v>
      </c>
      <c r="AT139" s="231" t="s">
        <v>153</v>
      </c>
      <c r="AU139" s="231" t="s">
        <v>87</v>
      </c>
      <c r="AY139" s="17" t="s">
        <v>129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7" t="s">
        <v>85</v>
      </c>
      <c r="BK139" s="232">
        <f>ROUND(I139*H139,2)</f>
        <v>0</v>
      </c>
      <c r="BL139" s="17" t="s">
        <v>135</v>
      </c>
      <c r="BM139" s="231" t="s">
        <v>182</v>
      </c>
    </row>
    <row r="140" spans="1:51" s="13" customFormat="1" ht="12">
      <c r="A140" s="13"/>
      <c r="B140" s="244"/>
      <c r="C140" s="245"/>
      <c r="D140" s="246" t="s">
        <v>159</v>
      </c>
      <c r="E140" s="247" t="s">
        <v>1</v>
      </c>
      <c r="F140" s="248" t="s">
        <v>183</v>
      </c>
      <c r="G140" s="245"/>
      <c r="H140" s="249">
        <v>6</v>
      </c>
      <c r="I140" s="250"/>
      <c r="J140" s="245"/>
      <c r="K140" s="245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159</v>
      </c>
      <c r="AU140" s="255" t="s">
        <v>87</v>
      </c>
      <c r="AV140" s="13" t="s">
        <v>87</v>
      </c>
      <c r="AW140" s="13" t="s">
        <v>32</v>
      </c>
      <c r="AX140" s="13" t="s">
        <v>77</v>
      </c>
      <c r="AY140" s="255" t="s">
        <v>129</v>
      </c>
    </row>
    <row r="141" spans="1:51" s="14" customFormat="1" ht="12">
      <c r="A141" s="14"/>
      <c r="B141" s="256"/>
      <c r="C141" s="257"/>
      <c r="D141" s="246" t="s">
        <v>159</v>
      </c>
      <c r="E141" s="258" t="s">
        <v>1</v>
      </c>
      <c r="F141" s="259" t="s">
        <v>161</v>
      </c>
      <c r="G141" s="257"/>
      <c r="H141" s="260">
        <v>6</v>
      </c>
      <c r="I141" s="261"/>
      <c r="J141" s="257"/>
      <c r="K141" s="257"/>
      <c r="L141" s="262"/>
      <c r="M141" s="263"/>
      <c r="N141" s="264"/>
      <c r="O141" s="264"/>
      <c r="P141" s="264"/>
      <c r="Q141" s="264"/>
      <c r="R141" s="264"/>
      <c r="S141" s="264"/>
      <c r="T141" s="26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6" t="s">
        <v>159</v>
      </c>
      <c r="AU141" s="266" t="s">
        <v>87</v>
      </c>
      <c r="AV141" s="14" t="s">
        <v>135</v>
      </c>
      <c r="AW141" s="14" t="s">
        <v>32</v>
      </c>
      <c r="AX141" s="14" t="s">
        <v>85</v>
      </c>
      <c r="AY141" s="266" t="s">
        <v>129</v>
      </c>
    </row>
    <row r="142" spans="1:65" s="2" customFormat="1" ht="24.15" customHeight="1">
      <c r="A142" s="38"/>
      <c r="B142" s="39"/>
      <c r="C142" s="219" t="s">
        <v>184</v>
      </c>
      <c r="D142" s="219" t="s">
        <v>131</v>
      </c>
      <c r="E142" s="220" t="s">
        <v>185</v>
      </c>
      <c r="F142" s="221" t="s">
        <v>186</v>
      </c>
      <c r="G142" s="222" t="s">
        <v>143</v>
      </c>
      <c r="H142" s="223">
        <v>12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42</v>
      </c>
      <c r="O142" s="91"/>
      <c r="P142" s="229">
        <f>O142*H142</f>
        <v>0</v>
      </c>
      <c r="Q142" s="229">
        <v>0.00208</v>
      </c>
      <c r="R142" s="229">
        <f>Q142*H142</f>
        <v>0.024959999999999996</v>
      </c>
      <c r="S142" s="229">
        <v>0</v>
      </c>
      <c r="T142" s="23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135</v>
      </c>
      <c r="AT142" s="231" t="s">
        <v>131</v>
      </c>
      <c r="AU142" s="231" t="s">
        <v>87</v>
      </c>
      <c r="AY142" s="17" t="s">
        <v>129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7" t="s">
        <v>85</v>
      </c>
      <c r="BK142" s="232">
        <f>ROUND(I142*H142,2)</f>
        <v>0</v>
      </c>
      <c r="BL142" s="17" t="s">
        <v>135</v>
      </c>
      <c r="BM142" s="231" t="s">
        <v>187</v>
      </c>
    </row>
    <row r="143" spans="1:47" s="2" customFormat="1" ht="12">
      <c r="A143" s="38"/>
      <c r="B143" s="39"/>
      <c r="C143" s="40"/>
      <c r="D143" s="246" t="s">
        <v>188</v>
      </c>
      <c r="E143" s="40"/>
      <c r="F143" s="267" t="s">
        <v>189</v>
      </c>
      <c r="G143" s="40"/>
      <c r="H143" s="40"/>
      <c r="I143" s="268"/>
      <c r="J143" s="40"/>
      <c r="K143" s="40"/>
      <c r="L143" s="44"/>
      <c r="M143" s="269"/>
      <c r="N143" s="270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188</v>
      </c>
      <c r="AU143" s="17" t="s">
        <v>87</v>
      </c>
    </row>
    <row r="144" spans="1:65" s="2" customFormat="1" ht="24.15" customHeight="1">
      <c r="A144" s="38"/>
      <c r="B144" s="39"/>
      <c r="C144" s="233" t="s">
        <v>190</v>
      </c>
      <c r="D144" s="233" t="s">
        <v>153</v>
      </c>
      <c r="E144" s="234" t="s">
        <v>191</v>
      </c>
      <c r="F144" s="235" t="s">
        <v>192</v>
      </c>
      <c r="G144" s="236" t="s">
        <v>181</v>
      </c>
      <c r="H144" s="237">
        <v>6</v>
      </c>
      <c r="I144" s="238"/>
      <c r="J144" s="239">
        <f>ROUND(I144*H144,2)</f>
        <v>0</v>
      </c>
      <c r="K144" s="240"/>
      <c r="L144" s="241"/>
      <c r="M144" s="242" t="s">
        <v>1</v>
      </c>
      <c r="N144" s="243" t="s">
        <v>42</v>
      </c>
      <c r="O144" s="91"/>
      <c r="P144" s="229">
        <f>O144*H144</f>
        <v>0</v>
      </c>
      <c r="Q144" s="229">
        <v>0.061</v>
      </c>
      <c r="R144" s="229">
        <f>Q144*H144</f>
        <v>0.366</v>
      </c>
      <c r="S144" s="229">
        <v>0</v>
      </c>
      <c r="T144" s="23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1" t="s">
        <v>157</v>
      </c>
      <c r="AT144" s="231" t="s">
        <v>153</v>
      </c>
      <c r="AU144" s="231" t="s">
        <v>87</v>
      </c>
      <c r="AY144" s="17" t="s">
        <v>129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7" t="s">
        <v>85</v>
      </c>
      <c r="BK144" s="232">
        <f>ROUND(I144*H144,2)</f>
        <v>0</v>
      </c>
      <c r="BL144" s="17" t="s">
        <v>135</v>
      </c>
      <c r="BM144" s="231" t="s">
        <v>193</v>
      </c>
    </row>
    <row r="145" spans="1:65" s="2" customFormat="1" ht="33" customHeight="1">
      <c r="A145" s="38"/>
      <c r="B145" s="39"/>
      <c r="C145" s="219" t="s">
        <v>194</v>
      </c>
      <c r="D145" s="219" t="s">
        <v>131</v>
      </c>
      <c r="E145" s="220" t="s">
        <v>195</v>
      </c>
      <c r="F145" s="221" t="s">
        <v>196</v>
      </c>
      <c r="G145" s="222" t="s">
        <v>143</v>
      </c>
      <c r="H145" s="223">
        <v>31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42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135</v>
      </c>
      <c r="AT145" s="231" t="s">
        <v>131</v>
      </c>
      <c r="AU145" s="231" t="s">
        <v>87</v>
      </c>
      <c r="AY145" s="17" t="s">
        <v>129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85</v>
      </c>
      <c r="BK145" s="232">
        <f>ROUND(I145*H145,2)</f>
        <v>0</v>
      </c>
      <c r="BL145" s="17" t="s">
        <v>135</v>
      </c>
      <c r="BM145" s="231" t="s">
        <v>197</v>
      </c>
    </row>
    <row r="146" spans="1:65" s="2" customFormat="1" ht="24.15" customHeight="1">
      <c r="A146" s="38"/>
      <c r="B146" s="39"/>
      <c r="C146" s="219" t="s">
        <v>8</v>
      </c>
      <c r="D146" s="219" t="s">
        <v>131</v>
      </c>
      <c r="E146" s="220" t="s">
        <v>198</v>
      </c>
      <c r="F146" s="221" t="s">
        <v>199</v>
      </c>
      <c r="G146" s="222" t="s">
        <v>143</v>
      </c>
      <c r="H146" s="223">
        <v>31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42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135</v>
      </c>
      <c r="AT146" s="231" t="s">
        <v>131</v>
      </c>
      <c r="AU146" s="231" t="s">
        <v>87</v>
      </c>
      <c r="AY146" s="17" t="s">
        <v>129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85</v>
      </c>
      <c r="BK146" s="232">
        <f>ROUND(I146*H146,2)</f>
        <v>0</v>
      </c>
      <c r="BL146" s="17" t="s">
        <v>135</v>
      </c>
      <c r="BM146" s="231" t="s">
        <v>200</v>
      </c>
    </row>
    <row r="147" spans="1:65" s="2" customFormat="1" ht="16.5" customHeight="1">
      <c r="A147" s="38"/>
      <c r="B147" s="39"/>
      <c r="C147" s="233" t="s">
        <v>201</v>
      </c>
      <c r="D147" s="233" t="s">
        <v>153</v>
      </c>
      <c r="E147" s="234" t="s">
        <v>202</v>
      </c>
      <c r="F147" s="235" t="s">
        <v>203</v>
      </c>
      <c r="G147" s="236" t="s">
        <v>165</v>
      </c>
      <c r="H147" s="237">
        <v>1</v>
      </c>
      <c r="I147" s="238"/>
      <c r="J147" s="239">
        <f>ROUND(I147*H147,2)</f>
        <v>0</v>
      </c>
      <c r="K147" s="240"/>
      <c r="L147" s="241"/>
      <c r="M147" s="242" t="s">
        <v>1</v>
      </c>
      <c r="N147" s="243" t="s">
        <v>42</v>
      </c>
      <c r="O147" s="91"/>
      <c r="P147" s="229">
        <f>O147*H147</f>
        <v>0</v>
      </c>
      <c r="Q147" s="229">
        <v>0.266</v>
      </c>
      <c r="R147" s="229">
        <f>Q147*H147</f>
        <v>0.266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157</v>
      </c>
      <c r="AT147" s="231" t="s">
        <v>153</v>
      </c>
      <c r="AU147" s="231" t="s">
        <v>87</v>
      </c>
      <c r="AY147" s="17" t="s">
        <v>129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85</v>
      </c>
      <c r="BK147" s="232">
        <f>ROUND(I147*H147,2)</f>
        <v>0</v>
      </c>
      <c r="BL147" s="17" t="s">
        <v>135</v>
      </c>
      <c r="BM147" s="231" t="s">
        <v>204</v>
      </c>
    </row>
    <row r="148" spans="1:65" s="2" customFormat="1" ht="24.15" customHeight="1">
      <c r="A148" s="38"/>
      <c r="B148" s="39"/>
      <c r="C148" s="219" t="s">
        <v>205</v>
      </c>
      <c r="D148" s="219" t="s">
        <v>131</v>
      </c>
      <c r="E148" s="220" t="s">
        <v>206</v>
      </c>
      <c r="F148" s="221" t="s">
        <v>207</v>
      </c>
      <c r="G148" s="222" t="s">
        <v>143</v>
      </c>
      <c r="H148" s="223">
        <v>31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42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135</v>
      </c>
      <c r="AT148" s="231" t="s">
        <v>131</v>
      </c>
      <c r="AU148" s="231" t="s">
        <v>87</v>
      </c>
      <c r="AY148" s="17" t="s">
        <v>129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85</v>
      </c>
      <c r="BK148" s="232">
        <f>ROUND(I148*H148,2)</f>
        <v>0</v>
      </c>
      <c r="BL148" s="17" t="s">
        <v>135</v>
      </c>
      <c r="BM148" s="231" t="s">
        <v>208</v>
      </c>
    </row>
    <row r="149" spans="1:65" s="2" customFormat="1" ht="16.5" customHeight="1">
      <c r="A149" s="38"/>
      <c r="B149" s="39"/>
      <c r="C149" s="233" t="s">
        <v>209</v>
      </c>
      <c r="D149" s="233" t="s">
        <v>153</v>
      </c>
      <c r="E149" s="234" t="s">
        <v>210</v>
      </c>
      <c r="F149" s="235" t="s">
        <v>211</v>
      </c>
      <c r="G149" s="236" t="s">
        <v>212</v>
      </c>
      <c r="H149" s="237">
        <v>0.062</v>
      </c>
      <c r="I149" s="238"/>
      <c r="J149" s="239">
        <f>ROUND(I149*H149,2)</f>
        <v>0</v>
      </c>
      <c r="K149" s="240"/>
      <c r="L149" s="241"/>
      <c r="M149" s="242" t="s">
        <v>1</v>
      </c>
      <c r="N149" s="243" t="s">
        <v>42</v>
      </c>
      <c r="O149" s="91"/>
      <c r="P149" s="229">
        <f>O149*H149</f>
        <v>0</v>
      </c>
      <c r="Q149" s="229">
        <v>0.0015</v>
      </c>
      <c r="R149" s="229">
        <f>Q149*H149</f>
        <v>9.3E-05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157</v>
      </c>
      <c r="AT149" s="231" t="s">
        <v>153</v>
      </c>
      <c r="AU149" s="231" t="s">
        <v>87</v>
      </c>
      <c r="AY149" s="17" t="s">
        <v>129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85</v>
      </c>
      <c r="BK149" s="232">
        <f>ROUND(I149*H149,2)</f>
        <v>0</v>
      </c>
      <c r="BL149" s="17" t="s">
        <v>135</v>
      </c>
      <c r="BM149" s="231" t="s">
        <v>213</v>
      </c>
    </row>
    <row r="150" spans="1:47" s="2" customFormat="1" ht="12">
      <c r="A150" s="38"/>
      <c r="B150" s="39"/>
      <c r="C150" s="40"/>
      <c r="D150" s="246" t="s">
        <v>188</v>
      </c>
      <c r="E150" s="40"/>
      <c r="F150" s="267" t="s">
        <v>214</v>
      </c>
      <c r="G150" s="40"/>
      <c r="H150" s="40"/>
      <c r="I150" s="268"/>
      <c r="J150" s="40"/>
      <c r="K150" s="40"/>
      <c r="L150" s="44"/>
      <c r="M150" s="269"/>
      <c r="N150" s="270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188</v>
      </c>
      <c r="AU150" s="17" t="s">
        <v>87</v>
      </c>
    </row>
    <row r="151" spans="1:51" s="13" customFormat="1" ht="12">
      <c r="A151" s="13"/>
      <c r="B151" s="244"/>
      <c r="C151" s="245"/>
      <c r="D151" s="246" t="s">
        <v>159</v>
      </c>
      <c r="E151" s="247" t="s">
        <v>1</v>
      </c>
      <c r="F151" s="248" t="s">
        <v>215</v>
      </c>
      <c r="G151" s="245"/>
      <c r="H151" s="249">
        <v>0.062</v>
      </c>
      <c r="I151" s="250"/>
      <c r="J151" s="245"/>
      <c r="K151" s="245"/>
      <c r="L151" s="251"/>
      <c r="M151" s="252"/>
      <c r="N151" s="253"/>
      <c r="O151" s="253"/>
      <c r="P151" s="253"/>
      <c r="Q151" s="253"/>
      <c r="R151" s="253"/>
      <c r="S151" s="253"/>
      <c r="T151" s="25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5" t="s">
        <v>159</v>
      </c>
      <c r="AU151" s="255" t="s">
        <v>87</v>
      </c>
      <c r="AV151" s="13" t="s">
        <v>87</v>
      </c>
      <c r="AW151" s="13" t="s">
        <v>32</v>
      </c>
      <c r="AX151" s="13" t="s">
        <v>77</v>
      </c>
      <c r="AY151" s="255" t="s">
        <v>129</v>
      </c>
    </row>
    <row r="152" spans="1:51" s="14" customFormat="1" ht="12">
      <c r="A152" s="14"/>
      <c r="B152" s="256"/>
      <c r="C152" s="257"/>
      <c r="D152" s="246" t="s">
        <v>159</v>
      </c>
      <c r="E152" s="258" t="s">
        <v>1</v>
      </c>
      <c r="F152" s="259" t="s">
        <v>161</v>
      </c>
      <c r="G152" s="257"/>
      <c r="H152" s="260">
        <v>0.062</v>
      </c>
      <c r="I152" s="261"/>
      <c r="J152" s="257"/>
      <c r="K152" s="257"/>
      <c r="L152" s="262"/>
      <c r="M152" s="263"/>
      <c r="N152" s="264"/>
      <c r="O152" s="264"/>
      <c r="P152" s="264"/>
      <c r="Q152" s="264"/>
      <c r="R152" s="264"/>
      <c r="S152" s="264"/>
      <c r="T152" s="26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6" t="s">
        <v>159</v>
      </c>
      <c r="AU152" s="266" t="s">
        <v>87</v>
      </c>
      <c r="AV152" s="14" t="s">
        <v>135</v>
      </c>
      <c r="AW152" s="14" t="s">
        <v>32</v>
      </c>
      <c r="AX152" s="14" t="s">
        <v>85</v>
      </c>
      <c r="AY152" s="266" t="s">
        <v>129</v>
      </c>
    </row>
    <row r="153" spans="1:65" s="2" customFormat="1" ht="24.15" customHeight="1">
      <c r="A153" s="38"/>
      <c r="B153" s="39"/>
      <c r="C153" s="219" t="s">
        <v>216</v>
      </c>
      <c r="D153" s="219" t="s">
        <v>131</v>
      </c>
      <c r="E153" s="220" t="s">
        <v>217</v>
      </c>
      <c r="F153" s="221" t="s">
        <v>218</v>
      </c>
      <c r="G153" s="222" t="s">
        <v>143</v>
      </c>
      <c r="H153" s="223">
        <v>141</v>
      </c>
      <c r="I153" s="224"/>
      <c r="J153" s="225">
        <f>ROUND(I153*H153,2)</f>
        <v>0</v>
      </c>
      <c r="K153" s="226"/>
      <c r="L153" s="44"/>
      <c r="M153" s="227" t="s">
        <v>1</v>
      </c>
      <c r="N153" s="228" t="s">
        <v>42</v>
      </c>
      <c r="O153" s="91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1" t="s">
        <v>135</v>
      </c>
      <c r="AT153" s="231" t="s">
        <v>131</v>
      </c>
      <c r="AU153" s="231" t="s">
        <v>87</v>
      </c>
      <c r="AY153" s="17" t="s">
        <v>129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7" t="s">
        <v>85</v>
      </c>
      <c r="BK153" s="232">
        <f>ROUND(I153*H153,2)</f>
        <v>0</v>
      </c>
      <c r="BL153" s="17" t="s">
        <v>135</v>
      </c>
      <c r="BM153" s="231" t="s">
        <v>219</v>
      </c>
    </row>
    <row r="154" spans="1:51" s="15" customFormat="1" ht="12">
      <c r="A154" s="15"/>
      <c r="B154" s="271"/>
      <c r="C154" s="272"/>
      <c r="D154" s="246" t="s">
        <v>159</v>
      </c>
      <c r="E154" s="273" t="s">
        <v>1</v>
      </c>
      <c r="F154" s="274" t="s">
        <v>220</v>
      </c>
      <c r="G154" s="272"/>
      <c r="H154" s="273" t="s">
        <v>1</v>
      </c>
      <c r="I154" s="275"/>
      <c r="J154" s="272"/>
      <c r="K154" s="272"/>
      <c r="L154" s="276"/>
      <c r="M154" s="277"/>
      <c r="N154" s="278"/>
      <c r="O154" s="278"/>
      <c r="P154" s="278"/>
      <c r="Q154" s="278"/>
      <c r="R154" s="278"/>
      <c r="S154" s="278"/>
      <c r="T154" s="279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80" t="s">
        <v>159</v>
      </c>
      <c r="AU154" s="280" t="s">
        <v>87</v>
      </c>
      <c r="AV154" s="15" t="s">
        <v>85</v>
      </c>
      <c r="AW154" s="15" t="s">
        <v>32</v>
      </c>
      <c r="AX154" s="15" t="s">
        <v>77</v>
      </c>
      <c r="AY154" s="280" t="s">
        <v>129</v>
      </c>
    </row>
    <row r="155" spans="1:51" s="13" customFormat="1" ht="12">
      <c r="A155" s="13"/>
      <c r="B155" s="244"/>
      <c r="C155" s="245"/>
      <c r="D155" s="246" t="s">
        <v>159</v>
      </c>
      <c r="E155" s="247" t="s">
        <v>1</v>
      </c>
      <c r="F155" s="248" t="s">
        <v>221</v>
      </c>
      <c r="G155" s="245"/>
      <c r="H155" s="249">
        <v>48</v>
      </c>
      <c r="I155" s="250"/>
      <c r="J155" s="245"/>
      <c r="K155" s="245"/>
      <c r="L155" s="251"/>
      <c r="M155" s="252"/>
      <c r="N155" s="253"/>
      <c r="O155" s="253"/>
      <c r="P155" s="253"/>
      <c r="Q155" s="253"/>
      <c r="R155" s="253"/>
      <c r="S155" s="253"/>
      <c r="T155" s="25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5" t="s">
        <v>159</v>
      </c>
      <c r="AU155" s="255" t="s">
        <v>87</v>
      </c>
      <c r="AV155" s="13" t="s">
        <v>87</v>
      </c>
      <c r="AW155" s="13" t="s">
        <v>32</v>
      </c>
      <c r="AX155" s="13" t="s">
        <v>77</v>
      </c>
      <c r="AY155" s="255" t="s">
        <v>129</v>
      </c>
    </row>
    <row r="156" spans="1:51" s="15" customFormat="1" ht="12">
      <c r="A156" s="15"/>
      <c r="B156" s="271"/>
      <c r="C156" s="272"/>
      <c r="D156" s="246" t="s">
        <v>159</v>
      </c>
      <c r="E156" s="273" t="s">
        <v>1</v>
      </c>
      <c r="F156" s="274" t="s">
        <v>222</v>
      </c>
      <c r="G156" s="272"/>
      <c r="H156" s="273" t="s">
        <v>1</v>
      </c>
      <c r="I156" s="275"/>
      <c r="J156" s="272"/>
      <c r="K156" s="272"/>
      <c r="L156" s="276"/>
      <c r="M156" s="277"/>
      <c r="N156" s="278"/>
      <c r="O156" s="278"/>
      <c r="P156" s="278"/>
      <c r="Q156" s="278"/>
      <c r="R156" s="278"/>
      <c r="S156" s="278"/>
      <c r="T156" s="279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0" t="s">
        <v>159</v>
      </c>
      <c r="AU156" s="280" t="s">
        <v>87</v>
      </c>
      <c r="AV156" s="15" t="s">
        <v>85</v>
      </c>
      <c r="AW156" s="15" t="s">
        <v>32</v>
      </c>
      <c r="AX156" s="15" t="s">
        <v>77</v>
      </c>
      <c r="AY156" s="280" t="s">
        <v>129</v>
      </c>
    </row>
    <row r="157" spans="1:51" s="13" customFormat="1" ht="12">
      <c r="A157" s="13"/>
      <c r="B157" s="244"/>
      <c r="C157" s="245"/>
      <c r="D157" s="246" t="s">
        <v>159</v>
      </c>
      <c r="E157" s="247" t="s">
        <v>1</v>
      </c>
      <c r="F157" s="248" t="s">
        <v>223</v>
      </c>
      <c r="G157" s="245"/>
      <c r="H157" s="249">
        <v>93</v>
      </c>
      <c r="I157" s="250"/>
      <c r="J157" s="245"/>
      <c r="K157" s="245"/>
      <c r="L157" s="251"/>
      <c r="M157" s="252"/>
      <c r="N157" s="253"/>
      <c r="O157" s="253"/>
      <c r="P157" s="253"/>
      <c r="Q157" s="253"/>
      <c r="R157" s="253"/>
      <c r="S157" s="253"/>
      <c r="T157" s="25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5" t="s">
        <v>159</v>
      </c>
      <c r="AU157" s="255" t="s">
        <v>87</v>
      </c>
      <c r="AV157" s="13" t="s">
        <v>87</v>
      </c>
      <c r="AW157" s="13" t="s">
        <v>32</v>
      </c>
      <c r="AX157" s="13" t="s">
        <v>77</v>
      </c>
      <c r="AY157" s="255" t="s">
        <v>129</v>
      </c>
    </row>
    <row r="158" spans="1:51" s="14" customFormat="1" ht="12">
      <c r="A158" s="14"/>
      <c r="B158" s="256"/>
      <c r="C158" s="257"/>
      <c r="D158" s="246" t="s">
        <v>159</v>
      </c>
      <c r="E158" s="258" t="s">
        <v>1</v>
      </c>
      <c r="F158" s="259" t="s">
        <v>161</v>
      </c>
      <c r="G158" s="257"/>
      <c r="H158" s="260">
        <v>141</v>
      </c>
      <c r="I158" s="261"/>
      <c r="J158" s="257"/>
      <c r="K158" s="257"/>
      <c r="L158" s="262"/>
      <c r="M158" s="263"/>
      <c r="N158" s="264"/>
      <c r="O158" s="264"/>
      <c r="P158" s="264"/>
      <c r="Q158" s="264"/>
      <c r="R158" s="264"/>
      <c r="S158" s="264"/>
      <c r="T158" s="26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6" t="s">
        <v>159</v>
      </c>
      <c r="AU158" s="266" t="s">
        <v>87</v>
      </c>
      <c r="AV158" s="14" t="s">
        <v>135</v>
      </c>
      <c r="AW158" s="14" t="s">
        <v>32</v>
      </c>
      <c r="AX158" s="14" t="s">
        <v>85</v>
      </c>
      <c r="AY158" s="266" t="s">
        <v>129</v>
      </c>
    </row>
    <row r="159" spans="1:65" s="2" customFormat="1" ht="16.5" customHeight="1">
      <c r="A159" s="38"/>
      <c r="B159" s="39"/>
      <c r="C159" s="233" t="s">
        <v>224</v>
      </c>
      <c r="D159" s="233" t="s">
        <v>153</v>
      </c>
      <c r="E159" s="234" t="s">
        <v>225</v>
      </c>
      <c r="F159" s="235" t="s">
        <v>226</v>
      </c>
      <c r="G159" s="236" t="s">
        <v>227</v>
      </c>
      <c r="H159" s="237">
        <v>1.41</v>
      </c>
      <c r="I159" s="238"/>
      <c r="J159" s="239">
        <f>ROUND(I159*H159,2)</f>
        <v>0</v>
      </c>
      <c r="K159" s="240"/>
      <c r="L159" s="241"/>
      <c r="M159" s="242" t="s">
        <v>1</v>
      </c>
      <c r="N159" s="243" t="s">
        <v>42</v>
      </c>
      <c r="O159" s="91"/>
      <c r="P159" s="229">
        <f>O159*H159</f>
        <v>0</v>
      </c>
      <c r="Q159" s="229">
        <v>0.001</v>
      </c>
      <c r="R159" s="229">
        <f>Q159*H159</f>
        <v>0.00141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157</v>
      </c>
      <c r="AT159" s="231" t="s">
        <v>153</v>
      </c>
      <c r="AU159" s="231" t="s">
        <v>87</v>
      </c>
      <c r="AY159" s="17" t="s">
        <v>129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85</v>
      </c>
      <c r="BK159" s="232">
        <f>ROUND(I159*H159,2)</f>
        <v>0</v>
      </c>
      <c r="BL159" s="17" t="s">
        <v>135</v>
      </c>
      <c r="BM159" s="231" t="s">
        <v>228</v>
      </c>
    </row>
    <row r="160" spans="1:65" s="2" customFormat="1" ht="21.75" customHeight="1">
      <c r="A160" s="38"/>
      <c r="B160" s="39"/>
      <c r="C160" s="219" t="s">
        <v>7</v>
      </c>
      <c r="D160" s="219" t="s">
        <v>131</v>
      </c>
      <c r="E160" s="220" t="s">
        <v>229</v>
      </c>
      <c r="F160" s="221" t="s">
        <v>230</v>
      </c>
      <c r="G160" s="222" t="s">
        <v>134</v>
      </c>
      <c r="H160" s="223">
        <v>134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42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135</v>
      </c>
      <c r="AT160" s="231" t="s">
        <v>131</v>
      </c>
      <c r="AU160" s="231" t="s">
        <v>87</v>
      </c>
      <c r="AY160" s="17" t="s">
        <v>129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7" t="s">
        <v>85</v>
      </c>
      <c r="BK160" s="232">
        <f>ROUND(I160*H160,2)</f>
        <v>0</v>
      </c>
      <c r="BL160" s="17" t="s">
        <v>135</v>
      </c>
      <c r="BM160" s="231" t="s">
        <v>231</v>
      </c>
    </row>
    <row r="161" spans="1:47" s="2" customFormat="1" ht="12">
      <c r="A161" s="38"/>
      <c r="B161" s="39"/>
      <c r="C161" s="40"/>
      <c r="D161" s="246" t="s">
        <v>188</v>
      </c>
      <c r="E161" s="40"/>
      <c r="F161" s="267" t="s">
        <v>232</v>
      </c>
      <c r="G161" s="40"/>
      <c r="H161" s="40"/>
      <c r="I161" s="268"/>
      <c r="J161" s="40"/>
      <c r="K161" s="40"/>
      <c r="L161" s="44"/>
      <c r="M161" s="269"/>
      <c r="N161" s="270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188</v>
      </c>
      <c r="AU161" s="17" t="s">
        <v>87</v>
      </c>
    </row>
    <row r="162" spans="1:51" s="15" customFormat="1" ht="12">
      <c r="A162" s="15"/>
      <c r="B162" s="271"/>
      <c r="C162" s="272"/>
      <c r="D162" s="246" t="s">
        <v>159</v>
      </c>
      <c r="E162" s="273" t="s">
        <v>1</v>
      </c>
      <c r="F162" s="274" t="s">
        <v>233</v>
      </c>
      <c r="G162" s="272"/>
      <c r="H162" s="273" t="s">
        <v>1</v>
      </c>
      <c r="I162" s="275"/>
      <c r="J162" s="272"/>
      <c r="K162" s="272"/>
      <c r="L162" s="276"/>
      <c r="M162" s="277"/>
      <c r="N162" s="278"/>
      <c r="O162" s="278"/>
      <c r="P162" s="278"/>
      <c r="Q162" s="278"/>
      <c r="R162" s="278"/>
      <c r="S162" s="278"/>
      <c r="T162" s="279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80" t="s">
        <v>159</v>
      </c>
      <c r="AU162" s="280" t="s">
        <v>87</v>
      </c>
      <c r="AV162" s="15" t="s">
        <v>85</v>
      </c>
      <c r="AW162" s="15" t="s">
        <v>32</v>
      </c>
      <c r="AX162" s="15" t="s">
        <v>77</v>
      </c>
      <c r="AY162" s="280" t="s">
        <v>129</v>
      </c>
    </row>
    <row r="163" spans="1:51" s="13" customFormat="1" ht="12">
      <c r="A163" s="13"/>
      <c r="B163" s="244"/>
      <c r="C163" s="245"/>
      <c r="D163" s="246" t="s">
        <v>159</v>
      </c>
      <c r="E163" s="247" t="s">
        <v>1</v>
      </c>
      <c r="F163" s="248" t="s">
        <v>183</v>
      </c>
      <c r="G163" s="245"/>
      <c r="H163" s="249">
        <v>6</v>
      </c>
      <c r="I163" s="250"/>
      <c r="J163" s="245"/>
      <c r="K163" s="245"/>
      <c r="L163" s="251"/>
      <c r="M163" s="252"/>
      <c r="N163" s="253"/>
      <c r="O163" s="253"/>
      <c r="P163" s="253"/>
      <c r="Q163" s="253"/>
      <c r="R163" s="253"/>
      <c r="S163" s="253"/>
      <c r="T163" s="25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5" t="s">
        <v>159</v>
      </c>
      <c r="AU163" s="255" t="s">
        <v>87</v>
      </c>
      <c r="AV163" s="13" t="s">
        <v>87</v>
      </c>
      <c r="AW163" s="13" t="s">
        <v>32</v>
      </c>
      <c r="AX163" s="13" t="s">
        <v>77</v>
      </c>
      <c r="AY163" s="255" t="s">
        <v>129</v>
      </c>
    </row>
    <row r="164" spans="1:51" s="15" customFormat="1" ht="12">
      <c r="A164" s="15"/>
      <c r="B164" s="271"/>
      <c r="C164" s="272"/>
      <c r="D164" s="246" t="s">
        <v>159</v>
      </c>
      <c r="E164" s="273" t="s">
        <v>1</v>
      </c>
      <c r="F164" s="274" t="s">
        <v>222</v>
      </c>
      <c r="G164" s="272"/>
      <c r="H164" s="273" t="s">
        <v>1</v>
      </c>
      <c r="I164" s="275"/>
      <c r="J164" s="272"/>
      <c r="K164" s="272"/>
      <c r="L164" s="276"/>
      <c r="M164" s="277"/>
      <c r="N164" s="278"/>
      <c r="O164" s="278"/>
      <c r="P164" s="278"/>
      <c r="Q164" s="278"/>
      <c r="R164" s="278"/>
      <c r="S164" s="278"/>
      <c r="T164" s="279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80" t="s">
        <v>159</v>
      </c>
      <c r="AU164" s="280" t="s">
        <v>87</v>
      </c>
      <c r="AV164" s="15" t="s">
        <v>85</v>
      </c>
      <c r="AW164" s="15" t="s">
        <v>32</v>
      </c>
      <c r="AX164" s="15" t="s">
        <v>77</v>
      </c>
      <c r="AY164" s="280" t="s">
        <v>129</v>
      </c>
    </row>
    <row r="165" spans="1:51" s="13" customFormat="1" ht="12">
      <c r="A165" s="13"/>
      <c r="B165" s="244"/>
      <c r="C165" s="245"/>
      <c r="D165" s="246" t="s">
        <v>159</v>
      </c>
      <c r="E165" s="247" t="s">
        <v>1</v>
      </c>
      <c r="F165" s="248" t="s">
        <v>234</v>
      </c>
      <c r="G165" s="245"/>
      <c r="H165" s="249">
        <v>128</v>
      </c>
      <c r="I165" s="250"/>
      <c r="J165" s="245"/>
      <c r="K165" s="245"/>
      <c r="L165" s="251"/>
      <c r="M165" s="252"/>
      <c r="N165" s="253"/>
      <c r="O165" s="253"/>
      <c r="P165" s="253"/>
      <c r="Q165" s="253"/>
      <c r="R165" s="253"/>
      <c r="S165" s="253"/>
      <c r="T165" s="25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5" t="s">
        <v>159</v>
      </c>
      <c r="AU165" s="255" t="s">
        <v>87</v>
      </c>
      <c r="AV165" s="13" t="s">
        <v>87</v>
      </c>
      <c r="AW165" s="13" t="s">
        <v>32</v>
      </c>
      <c r="AX165" s="13" t="s">
        <v>77</v>
      </c>
      <c r="AY165" s="255" t="s">
        <v>129</v>
      </c>
    </row>
    <row r="166" spans="1:51" s="14" customFormat="1" ht="12">
      <c r="A166" s="14"/>
      <c r="B166" s="256"/>
      <c r="C166" s="257"/>
      <c r="D166" s="246" t="s">
        <v>159</v>
      </c>
      <c r="E166" s="258" t="s">
        <v>1</v>
      </c>
      <c r="F166" s="259" t="s">
        <v>161</v>
      </c>
      <c r="G166" s="257"/>
      <c r="H166" s="260">
        <v>134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6" t="s">
        <v>159</v>
      </c>
      <c r="AU166" s="266" t="s">
        <v>87</v>
      </c>
      <c r="AV166" s="14" t="s">
        <v>135</v>
      </c>
      <c r="AW166" s="14" t="s">
        <v>32</v>
      </c>
      <c r="AX166" s="14" t="s">
        <v>85</v>
      </c>
      <c r="AY166" s="266" t="s">
        <v>129</v>
      </c>
    </row>
    <row r="167" spans="1:65" s="2" customFormat="1" ht="16.5" customHeight="1">
      <c r="A167" s="38"/>
      <c r="B167" s="39"/>
      <c r="C167" s="233" t="s">
        <v>235</v>
      </c>
      <c r="D167" s="233" t="s">
        <v>153</v>
      </c>
      <c r="E167" s="234" t="s">
        <v>236</v>
      </c>
      <c r="F167" s="235" t="s">
        <v>237</v>
      </c>
      <c r="G167" s="236" t="s">
        <v>156</v>
      </c>
      <c r="H167" s="237">
        <v>13.4</v>
      </c>
      <c r="I167" s="238"/>
      <c r="J167" s="239">
        <f>ROUND(I167*H167,2)</f>
        <v>0</v>
      </c>
      <c r="K167" s="240"/>
      <c r="L167" s="241"/>
      <c r="M167" s="242" t="s">
        <v>1</v>
      </c>
      <c r="N167" s="243" t="s">
        <v>42</v>
      </c>
      <c r="O167" s="91"/>
      <c r="P167" s="229">
        <f>O167*H167</f>
        <v>0</v>
      </c>
      <c r="Q167" s="229">
        <v>0.2</v>
      </c>
      <c r="R167" s="229">
        <f>Q167*H167</f>
        <v>2.68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157</v>
      </c>
      <c r="AT167" s="231" t="s">
        <v>153</v>
      </c>
      <c r="AU167" s="231" t="s">
        <v>87</v>
      </c>
      <c r="AY167" s="17" t="s">
        <v>129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85</v>
      </c>
      <c r="BK167" s="232">
        <f>ROUND(I167*H167,2)</f>
        <v>0</v>
      </c>
      <c r="BL167" s="17" t="s">
        <v>135</v>
      </c>
      <c r="BM167" s="231" t="s">
        <v>238</v>
      </c>
    </row>
    <row r="168" spans="1:51" s="13" customFormat="1" ht="12">
      <c r="A168" s="13"/>
      <c r="B168" s="244"/>
      <c r="C168" s="245"/>
      <c r="D168" s="246" t="s">
        <v>159</v>
      </c>
      <c r="E168" s="247" t="s">
        <v>1</v>
      </c>
      <c r="F168" s="248" t="s">
        <v>239</v>
      </c>
      <c r="G168" s="245"/>
      <c r="H168" s="249">
        <v>13.4</v>
      </c>
      <c r="I168" s="250"/>
      <c r="J168" s="245"/>
      <c r="K168" s="245"/>
      <c r="L168" s="251"/>
      <c r="M168" s="252"/>
      <c r="N168" s="253"/>
      <c r="O168" s="253"/>
      <c r="P168" s="253"/>
      <c r="Q168" s="253"/>
      <c r="R168" s="253"/>
      <c r="S168" s="253"/>
      <c r="T168" s="25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5" t="s">
        <v>159</v>
      </c>
      <c r="AU168" s="255" t="s">
        <v>87</v>
      </c>
      <c r="AV168" s="13" t="s">
        <v>87</v>
      </c>
      <c r="AW168" s="13" t="s">
        <v>32</v>
      </c>
      <c r="AX168" s="13" t="s">
        <v>77</v>
      </c>
      <c r="AY168" s="255" t="s">
        <v>129</v>
      </c>
    </row>
    <row r="169" spans="1:51" s="14" customFormat="1" ht="12">
      <c r="A169" s="14"/>
      <c r="B169" s="256"/>
      <c r="C169" s="257"/>
      <c r="D169" s="246" t="s">
        <v>159</v>
      </c>
      <c r="E169" s="258" t="s">
        <v>1</v>
      </c>
      <c r="F169" s="259" t="s">
        <v>161</v>
      </c>
      <c r="G169" s="257"/>
      <c r="H169" s="260">
        <v>13.4</v>
      </c>
      <c r="I169" s="261"/>
      <c r="J169" s="257"/>
      <c r="K169" s="257"/>
      <c r="L169" s="262"/>
      <c r="M169" s="263"/>
      <c r="N169" s="264"/>
      <c r="O169" s="264"/>
      <c r="P169" s="264"/>
      <c r="Q169" s="264"/>
      <c r="R169" s="264"/>
      <c r="S169" s="264"/>
      <c r="T169" s="26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6" t="s">
        <v>159</v>
      </c>
      <c r="AU169" s="266" t="s">
        <v>87</v>
      </c>
      <c r="AV169" s="14" t="s">
        <v>135</v>
      </c>
      <c r="AW169" s="14" t="s">
        <v>32</v>
      </c>
      <c r="AX169" s="14" t="s">
        <v>85</v>
      </c>
      <c r="AY169" s="266" t="s">
        <v>129</v>
      </c>
    </row>
    <row r="170" spans="1:65" s="2" customFormat="1" ht="16.5" customHeight="1">
      <c r="A170" s="38"/>
      <c r="B170" s="39"/>
      <c r="C170" s="219" t="s">
        <v>240</v>
      </c>
      <c r="D170" s="219" t="s">
        <v>131</v>
      </c>
      <c r="E170" s="220" t="s">
        <v>241</v>
      </c>
      <c r="F170" s="221" t="s">
        <v>242</v>
      </c>
      <c r="G170" s="222" t="s">
        <v>156</v>
      </c>
      <c r="H170" s="223">
        <v>1.89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42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135</v>
      </c>
      <c r="AT170" s="231" t="s">
        <v>131</v>
      </c>
      <c r="AU170" s="231" t="s">
        <v>87</v>
      </c>
      <c r="AY170" s="17" t="s">
        <v>129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7" t="s">
        <v>85</v>
      </c>
      <c r="BK170" s="232">
        <f>ROUND(I170*H170,2)</f>
        <v>0</v>
      </c>
      <c r="BL170" s="17" t="s">
        <v>135</v>
      </c>
      <c r="BM170" s="231" t="s">
        <v>243</v>
      </c>
    </row>
    <row r="171" spans="1:47" s="2" customFormat="1" ht="12">
      <c r="A171" s="38"/>
      <c r="B171" s="39"/>
      <c r="C171" s="40"/>
      <c r="D171" s="246" t="s">
        <v>188</v>
      </c>
      <c r="E171" s="40"/>
      <c r="F171" s="267" t="s">
        <v>244</v>
      </c>
      <c r="G171" s="40"/>
      <c r="H171" s="40"/>
      <c r="I171" s="268"/>
      <c r="J171" s="40"/>
      <c r="K171" s="40"/>
      <c r="L171" s="44"/>
      <c r="M171" s="269"/>
      <c r="N171" s="270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188</v>
      </c>
      <c r="AU171" s="17" t="s">
        <v>87</v>
      </c>
    </row>
    <row r="172" spans="1:51" s="13" customFormat="1" ht="12">
      <c r="A172" s="13"/>
      <c r="B172" s="244"/>
      <c r="C172" s="245"/>
      <c r="D172" s="246" t="s">
        <v>159</v>
      </c>
      <c r="E172" s="247" t="s">
        <v>1</v>
      </c>
      <c r="F172" s="248" t="s">
        <v>245</v>
      </c>
      <c r="G172" s="245"/>
      <c r="H172" s="249">
        <v>0.96</v>
      </c>
      <c r="I172" s="250"/>
      <c r="J172" s="245"/>
      <c r="K172" s="245"/>
      <c r="L172" s="251"/>
      <c r="M172" s="252"/>
      <c r="N172" s="253"/>
      <c r="O172" s="253"/>
      <c r="P172" s="253"/>
      <c r="Q172" s="253"/>
      <c r="R172" s="253"/>
      <c r="S172" s="253"/>
      <c r="T172" s="25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5" t="s">
        <v>159</v>
      </c>
      <c r="AU172" s="255" t="s">
        <v>87</v>
      </c>
      <c r="AV172" s="13" t="s">
        <v>87</v>
      </c>
      <c r="AW172" s="13" t="s">
        <v>32</v>
      </c>
      <c r="AX172" s="13" t="s">
        <v>77</v>
      </c>
      <c r="AY172" s="255" t="s">
        <v>129</v>
      </c>
    </row>
    <row r="173" spans="1:51" s="13" customFormat="1" ht="12">
      <c r="A173" s="13"/>
      <c r="B173" s="244"/>
      <c r="C173" s="245"/>
      <c r="D173" s="246" t="s">
        <v>159</v>
      </c>
      <c r="E173" s="247" t="s">
        <v>1</v>
      </c>
      <c r="F173" s="248" t="s">
        <v>246</v>
      </c>
      <c r="G173" s="245"/>
      <c r="H173" s="249">
        <v>0.93</v>
      </c>
      <c r="I173" s="250"/>
      <c r="J173" s="245"/>
      <c r="K173" s="245"/>
      <c r="L173" s="251"/>
      <c r="M173" s="252"/>
      <c r="N173" s="253"/>
      <c r="O173" s="253"/>
      <c r="P173" s="253"/>
      <c r="Q173" s="253"/>
      <c r="R173" s="253"/>
      <c r="S173" s="253"/>
      <c r="T173" s="25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5" t="s">
        <v>159</v>
      </c>
      <c r="AU173" s="255" t="s">
        <v>87</v>
      </c>
      <c r="AV173" s="13" t="s">
        <v>87</v>
      </c>
      <c r="AW173" s="13" t="s">
        <v>32</v>
      </c>
      <c r="AX173" s="13" t="s">
        <v>77</v>
      </c>
      <c r="AY173" s="255" t="s">
        <v>129</v>
      </c>
    </row>
    <row r="174" spans="1:51" s="14" customFormat="1" ht="12">
      <c r="A174" s="14"/>
      <c r="B174" s="256"/>
      <c r="C174" s="257"/>
      <c r="D174" s="246" t="s">
        <v>159</v>
      </c>
      <c r="E174" s="258" t="s">
        <v>1</v>
      </c>
      <c r="F174" s="259" t="s">
        <v>161</v>
      </c>
      <c r="G174" s="257"/>
      <c r="H174" s="260">
        <v>1.8900000000000001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6" t="s">
        <v>159</v>
      </c>
      <c r="AU174" s="266" t="s">
        <v>87</v>
      </c>
      <c r="AV174" s="14" t="s">
        <v>135</v>
      </c>
      <c r="AW174" s="14" t="s">
        <v>32</v>
      </c>
      <c r="AX174" s="14" t="s">
        <v>85</v>
      </c>
      <c r="AY174" s="266" t="s">
        <v>129</v>
      </c>
    </row>
    <row r="175" spans="1:65" s="2" customFormat="1" ht="16.5" customHeight="1">
      <c r="A175" s="38"/>
      <c r="B175" s="39"/>
      <c r="C175" s="233" t="s">
        <v>247</v>
      </c>
      <c r="D175" s="233" t="s">
        <v>153</v>
      </c>
      <c r="E175" s="234" t="s">
        <v>248</v>
      </c>
      <c r="F175" s="235" t="s">
        <v>249</v>
      </c>
      <c r="G175" s="236" t="s">
        <v>156</v>
      </c>
      <c r="H175" s="237">
        <v>1.89</v>
      </c>
      <c r="I175" s="238"/>
      <c r="J175" s="239">
        <f>ROUND(I175*H175,2)</f>
        <v>0</v>
      </c>
      <c r="K175" s="240"/>
      <c r="L175" s="241"/>
      <c r="M175" s="242" t="s">
        <v>1</v>
      </c>
      <c r="N175" s="243" t="s">
        <v>42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157</v>
      </c>
      <c r="AT175" s="231" t="s">
        <v>153</v>
      </c>
      <c r="AU175" s="231" t="s">
        <v>87</v>
      </c>
      <c r="AY175" s="17" t="s">
        <v>129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85</v>
      </c>
      <c r="BK175" s="232">
        <f>ROUND(I175*H175,2)</f>
        <v>0</v>
      </c>
      <c r="BL175" s="17" t="s">
        <v>135</v>
      </c>
      <c r="BM175" s="231" t="s">
        <v>250</v>
      </c>
    </row>
    <row r="176" spans="1:65" s="2" customFormat="1" ht="21.75" customHeight="1">
      <c r="A176" s="38"/>
      <c r="B176" s="39"/>
      <c r="C176" s="219" t="s">
        <v>251</v>
      </c>
      <c r="D176" s="219" t="s">
        <v>131</v>
      </c>
      <c r="E176" s="220" t="s">
        <v>252</v>
      </c>
      <c r="F176" s="221" t="s">
        <v>253</v>
      </c>
      <c r="G176" s="222" t="s">
        <v>156</v>
      </c>
      <c r="H176" s="223">
        <v>1.89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42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135</v>
      </c>
      <c r="AT176" s="231" t="s">
        <v>131</v>
      </c>
      <c r="AU176" s="231" t="s">
        <v>87</v>
      </c>
      <c r="AY176" s="17" t="s">
        <v>129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85</v>
      </c>
      <c r="BK176" s="232">
        <f>ROUND(I176*H176,2)</f>
        <v>0</v>
      </c>
      <c r="BL176" s="17" t="s">
        <v>135</v>
      </c>
      <c r="BM176" s="231" t="s">
        <v>254</v>
      </c>
    </row>
    <row r="177" spans="1:65" s="2" customFormat="1" ht="24.15" customHeight="1">
      <c r="A177" s="38"/>
      <c r="B177" s="39"/>
      <c r="C177" s="219" t="s">
        <v>255</v>
      </c>
      <c r="D177" s="219" t="s">
        <v>131</v>
      </c>
      <c r="E177" s="220" t="s">
        <v>256</v>
      </c>
      <c r="F177" s="221" t="s">
        <v>257</v>
      </c>
      <c r="G177" s="222" t="s">
        <v>156</v>
      </c>
      <c r="H177" s="223">
        <v>18.9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42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135</v>
      </c>
      <c r="AT177" s="231" t="s">
        <v>131</v>
      </c>
      <c r="AU177" s="231" t="s">
        <v>87</v>
      </c>
      <c r="AY177" s="17" t="s">
        <v>129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85</v>
      </c>
      <c r="BK177" s="232">
        <f>ROUND(I177*H177,2)</f>
        <v>0</v>
      </c>
      <c r="BL177" s="17" t="s">
        <v>135</v>
      </c>
      <c r="BM177" s="231" t="s">
        <v>258</v>
      </c>
    </row>
    <row r="178" spans="1:65" s="2" customFormat="1" ht="21.75" customHeight="1">
      <c r="A178" s="38"/>
      <c r="B178" s="39"/>
      <c r="C178" s="219" t="s">
        <v>259</v>
      </c>
      <c r="D178" s="219" t="s">
        <v>131</v>
      </c>
      <c r="E178" s="220" t="s">
        <v>260</v>
      </c>
      <c r="F178" s="221" t="s">
        <v>261</v>
      </c>
      <c r="G178" s="222" t="s">
        <v>143</v>
      </c>
      <c r="H178" s="223">
        <v>31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42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135</v>
      </c>
      <c r="AT178" s="231" t="s">
        <v>131</v>
      </c>
      <c r="AU178" s="231" t="s">
        <v>87</v>
      </c>
      <c r="AY178" s="17" t="s">
        <v>129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85</v>
      </c>
      <c r="BK178" s="232">
        <f>ROUND(I178*H178,2)</f>
        <v>0</v>
      </c>
      <c r="BL178" s="17" t="s">
        <v>135</v>
      </c>
      <c r="BM178" s="231" t="s">
        <v>262</v>
      </c>
    </row>
    <row r="179" spans="1:65" s="2" customFormat="1" ht="24.15" customHeight="1">
      <c r="A179" s="38"/>
      <c r="B179" s="39"/>
      <c r="C179" s="219" t="s">
        <v>263</v>
      </c>
      <c r="D179" s="219" t="s">
        <v>131</v>
      </c>
      <c r="E179" s="220" t="s">
        <v>264</v>
      </c>
      <c r="F179" s="221" t="s">
        <v>265</v>
      </c>
      <c r="G179" s="222" t="s">
        <v>143</v>
      </c>
      <c r="H179" s="223">
        <v>12</v>
      </c>
      <c r="I179" s="224"/>
      <c r="J179" s="225">
        <f>ROUND(I179*H179,2)</f>
        <v>0</v>
      </c>
      <c r="K179" s="226"/>
      <c r="L179" s="44"/>
      <c r="M179" s="227" t="s">
        <v>1</v>
      </c>
      <c r="N179" s="228" t="s">
        <v>42</v>
      </c>
      <c r="O179" s="91"/>
      <c r="P179" s="229">
        <f>O179*H179</f>
        <v>0</v>
      </c>
      <c r="Q179" s="229">
        <v>0</v>
      </c>
      <c r="R179" s="229">
        <f>Q179*H179</f>
        <v>0</v>
      </c>
      <c r="S179" s="229">
        <v>0</v>
      </c>
      <c r="T179" s="23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1" t="s">
        <v>135</v>
      </c>
      <c r="AT179" s="231" t="s">
        <v>131</v>
      </c>
      <c r="AU179" s="231" t="s">
        <v>87</v>
      </c>
      <c r="AY179" s="17" t="s">
        <v>129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17" t="s">
        <v>85</v>
      </c>
      <c r="BK179" s="232">
        <f>ROUND(I179*H179,2)</f>
        <v>0</v>
      </c>
      <c r="BL179" s="17" t="s">
        <v>135</v>
      </c>
      <c r="BM179" s="231" t="s">
        <v>266</v>
      </c>
    </row>
    <row r="180" spans="1:65" s="2" customFormat="1" ht="24.15" customHeight="1">
      <c r="A180" s="38"/>
      <c r="B180" s="39"/>
      <c r="C180" s="219" t="s">
        <v>267</v>
      </c>
      <c r="D180" s="219" t="s">
        <v>131</v>
      </c>
      <c r="E180" s="220" t="s">
        <v>268</v>
      </c>
      <c r="F180" s="221" t="s">
        <v>269</v>
      </c>
      <c r="G180" s="222" t="s">
        <v>270</v>
      </c>
      <c r="H180" s="223">
        <v>5</v>
      </c>
      <c r="I180" s="224"/>
      <c r="J180" s="225">
        <f>ROUND(I180*H180,2)</f>
        <v>0</v>
      </c>
      <c r="K180" s="226"/>
      <c r="L180" s="44"/>
      <c r="M180" s="227" t="s">
        <v>1</v>
      </c>
      <c r="N180" s="228" t="s">
        <v>42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135</v>
      </c>
      <c r="AT180" s="231" t="s">
        <v>131</v>
      </c>
      <c r="AU180" s="231" t="s">
        <v>87</v>
      </c>
      <c r="AY180" s="17" t="s">
        <v>129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85</v>
      </c>
      <c r="BK180" s="232">
        <f>ROUND(I180*H180,2)</f>
        <v>0</v>
      </c>
      <c r="BL180" s="17" t="s">
        <v>135</v>
      </c>
      <c r="BM180" s="231" t="s">
        <v>271</v>
      </c>
    </row>
    <row r="181" spans="1:63" s="12" customFormat="1" ht="22.8" customHeight="1">
      <c r="A181" s="12"/>
      <c r="B181" s="203"/>
      <c r="C181" s="204"/>
      <c r="D181" s="205" t="s">
        <v>76</v>
      </c>
      <c r="E181" s="217" t="s">
        <v>140</v>
      </c>
      <c r="F181" s="217" t="s">
        <v>272</v>
      </c>
      <c r="G181" s="204"/>
      <c r="H181" s="204"/>
      <c r="I181" s="207"/>
      <c r="J181" s="218">
        <f>BK181</f>
        <v>0</v>
      </c>
      <c r="K181" s="204"/>
      <c r="L181" s="209"/>
      <c r="M181" s="210"/>
      <c r="N181" s="211"/>
      <c r="O181" s="211"/>
      <c r="P181" s="212">
        <f>SUM(P182:P222)</f>
        <v>0</v>
      </c>
      <c r="Q181" s="211"/>
      <c r="R181" s="212">
        <f>SUM(R182:R222)</f>
        <v>11.02525</v>
      </c>
      <c r="S181" s="211"/>
      <c r="T181" s="213">
        <f>SUM(T182:T222)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4" t="s">
        <v>85</v>
      </c>
      <c r="AT181" s="215" t="s">
        <v>76</v>
      </c>
      <c r="AU181" s="215" t="s">
        <v>85</v>
      </c>
      <c r="AY181" s="214" t="s">
        <v>129</v>
      </c>
      <c r="BK181" s="216">
        <f>SUM(BK182:BK222)</f>
        <v>0</v>
      </c>
    </row>
    <row r="182" spans="1:65" s="2" customFormat="1" ht="24.15" customHeight="1">
      <c r="A182" s="38"/>
      <c r="B182" s="39"/>
      <c r="C182" s="219" t="s">
        <v>273</v>
      </c>
      <c r="D182" s="219" t="s">
        <v>131</v>
      </c>
      <c r="E182" s="220" t="s">
        <v>274</v>
      </c>
      <c r="F182" s="221" t="s">
        <v>275</v>
      </c>
      <c r="G182" s="222" t="s">
        <v>134</v>
      </c>
      <c r="H182" s="223">
        <v>11812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42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135</v>
      </c>
      <c r="AT182" s="231" t="s">
        <v>131</v>
      </c>
      <c r="AU182" s="231" t="s">
        <v>87</v>
      </c>
      <c r="AY182" s="17" t="s">
        <v>129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85</v>
      </c>
      <c r="BK182" s="232">
        <f>ROUND(I182*H182,2)</f>
        <v>0</v>
      </c>
      <c r="BL182" s="17" t="s">
        <v>135</v>
      </c>
      <c r="BM182" s="231" t="s">
        <v>276</v>
      </c>
    </row>
    <row r="183" spans="1:65" s="2" customFormat="1" ht="24.15" customHeight="1">
      <c r="A183" s="38"/>
      <c r="B183" s="39"/>
      <c r="C183" s="219" t="s">
        <v>277</v>
      </c>
      <c r="D183" s="219" t="s">
        <v>131</v>
      </c>
      <c r="E183" s="220" t="s">
        <v>278</v>
      </c>
      <c r="F183" s="221" t="s">
        <v>279</v>
      </c>
      <c r="G183" s="222" t="s">
        <v>143</v>
      </c>
      <c r="H183" s="223">
        <v>79</v>
      </c>
      <c r="I183" s="224"/>
      <c r="J183" s="225">
        <f>ROUND(I183*H183,2)</f>
        <v>0</v>
      </c>
      <c r="K183" s="226"/>
      <c r="L183" s="44"/>
      <c r="M183" s="227" t="s">
        <v>1</v>
      </c>
      <c r="N183" s="228" t="s">
        <v>42</v>
      </c>
      <c r="O183" s="91"/>
      <c r="P183" s="229">
        <f>O183*H183</f>
        <v>0</v>
      </c>
      <c r="Q183" s="229">
        <v>0</v>
      </c>
      <c r="R183" s="229">
        <f>Q183*H183</f>
        <v>0</v>
      </c>
      <c r="S183" s="229">
        <v>0</v>
      </c>
      <c r="T183" s="230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1" t="s">
        <v>135</v>
      </c>
      <c r="AT183" s="231" t="s">
        <v>131</v>
      </c>
      <c r="AU183" s="231" t="s">
        <v>87</v>
      </c>
      <c r="AY183" s="17" t="s">
        <v>129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17" t="s">
        <v>85</v>
      </c>
      <c r="BK183" s="232">
        <f>ROUND(I183*H183,2)</f>
        <v>0</v>
      </c>
      <c r="BL183" s="17" t="s">
        <v>135</v>
      </c>
      <c r="BM183" s="231" t="s">
        <v>280</v>
      </c>
    </row>
    <row r="184" spans="1:65" s="2" customFormat="1" ht="33" customHeight="1">
      <c r="A184" s="38"/>
      <c r="B184" s="39"/>
      <c r="C184" s="219" t="s">
        <v>281</v>
      </c>
      <c r="D184" s="219" t="s">
        <v>131</v>
      </c>
      <c r="E184" s="220" t="s">
        <v>145</v>
      </c>
      <c r="F184" s="221" t="s">
        <v>146</v>
      </c>
      <c r="G184" s="222" t="s">
        <v>143</v>
      </c>
      <c r="H184" s="223">
        <v>79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42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135</v>
      </c>
      <c r="AT184" s="231" t="s">
        <v>131</v>
      </c>
      <c r="AU184" s="231" t="s">
        <v>87</v>
      </c>
      <c r="AY184" s="17" t="s">
        <v>129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85</v>
      </c>
      <c r="BK184" s="232">
        <f>ROUND(I184*H184,2)</f>
        <v>0</v>
      </c>
      <c r="BL184" s="17" t="s">
        <v>135</v>
      </c>
      <c r="BM184" s="231" t="s">
        <v>282</v>
      </c>
    </row>
    <row r="185" spans="1:65" s="2" customFormat="1" ht="24.15" customHeight="1">
      <c r="A185" s="38"/>
      <c r="B185" s="39"/>
      <c r="C185" s="219" t="s">
        <v>283</v>
      </c>
      <c r="D185" s="219" t="s">
        <v>131</v>
      </c>
      <c r="E185" s="220" t="s">
        <v>149</v>
      </c>
      <c r="F185" s="221" t="s">
        <v>150</v>
      </c>
      <c r="G185" s="222" t="s">
        <v>143</v>
      </c>
      <c r="H185" s="223">
        <v>79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42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135</v>
      </c>
      <c r="AT185" s="231" t="s">
        <v>131</v>
      </c>
      <c r="AU185" s="231" t="s">
        <v>87</v>
      </c>
      <c r="AY185" s="17" t="s">
        <v>129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85</v>
      </c>
      <c r="BK185" s="232">
        <f>ROUND(I185*H185,2)</f>
        <v>0</v>
      </c>
      <c r="BL185" s="17" t="s">
        <v>135</v>
      </c>
      <c r="BM185" s="231" t="s">
        <v>284</v>
      </c>
    </row>
    <row r="186" spans="1:65" s="2" customFormat="1" ht="16.5" customHeight="1">
      <c r="A186" s="38"/>
      <c r="B186" s="39"/>
      <c r="C186" s="233" t="s">
        <v>285</v>
      </c>
      <c r="D186" s="233" t="s">
        <v>153</v>
      </c>
      <c r="E186" s="234" t="s">
        <v>154</v>
      </c>
      <c r="F186" s="235" t="s">
        <v>155</v>
      </c>
      <c r="G186" s="236" t="s">
        <v>156</v>
      </c>
      <c r="H186" s="237">
        <v>4.938</v>
      </c>
      <c r="I186" s="238"/>
      <c r="J186" s="239">
        <f>ROUND(I186*H186,2)</f>
        <v>0</v>
      </c>
      <c r="K186" s="240"/>
      <c r="L186" s="241"/>
      <c r="M186" s="242" t="s">
        <v>1</v>
      </c>
      <c r="N186" s="243" t="s">
        <v>42</v>
      </c>
      <c r="O186" s="91"/>
      <c r="P186" s="229">
        <f>O186*H186</f>
        <v>0</v>
      </c>
      <c r="Q186" s="229">
        <v>0.21</v>
      </c>
      <c r="R186" s="229">
        <f>Q186*H186</f>
        <v>1.03698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157</v>
      </c>
      <c r="AT186" s="231" t="s">
        <v>153</v>
      </c>
      <c r="AU186" s="231" t="s">
        <v>87</v>
      </c>
      <c r="AY186" s="17" t="s">
        <v>129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85</v>
      </c>
      <c r="BK186" s="232">
        <f>ROUND(I186*H186,2)</f>
        <v>0</v>
      </c>
      <c r="BL186" s="17" t="s">
        <v>135</v>
      </c>
      <c r="BM186" s="231" t="s">
        <v>286</v>
      </c>
    </row>
    <row r="187" spans="1:51" s="13" customFormat="1" ht="12">
      <c r="A187" s="13"/>
      <c r="B187" s="244"/>
      <c r="C187" s="245"/>
      <c r="D187" s="246" t="s">
        <v>159</v>
      </c>
      <c r="E187" s="247" t="s">
        <v>1</v>
      </c>
      <c r="F187" s="248" t="s">
        <v>287</v>
      </c>
      <c r="G187" s="245"/>
      <c r="H187" s="249">
        <v>4.938</v>
      </c>
      <c r="I187" s="250"/>
      <c r="J187" s="245"/>
      <c r="K187" s="245"/>
      <c r="L187" s="251"/>
      <c r="M187" s="252"/>
      <c r="N187" s="253"/>
      <c r="O187" s="253"/>
      <c r="P187" s="253"/>
      <c r="Q187" s="253"/>
      <c r="R187" s="253"/>
      <c r="S187" s="253"/>
      <c r="T187" s="25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5" t="s">
        <v>159</v>
      </c>
      <c r="AU187" s="255" t="s">
        <v>87</v>
      </c>
      <c r="AV187" s="13" t="s">
        <v>87</v>
      </c>
      <c r="AW187" s="13" t="s">
        <v>32</v>
      </c>
      <c r="AX187" s="13" t="s">
        <v>77</v>
      </c>
      <c r="AY187" s="255" t="s">
        <v>129</v>
      </c>
    </row>
    <row r="188" spans="1:51" s="14" customFormat="1" ht="12">
      <c r="A188" s="14"/>
      <c r="B188" s="256"/>
      <c r="C188" s="257"/>
      <c r="D188" s="246" t="s">
        <v>159</v>
      </c>
      <c r="E188" s="258" t="s">
        <v>1</v>
      </c>
      <c r="F188" s="259" t="s">
        <v>161</v>
      </c>
      <c r="G188" s="257"/>
      <c r="H188" s="260">
        <v>4.938</v>
      </c>
      <c r="I188" s="261"/>
      <c r="J188" s="257"/>
      <c r="K188" s="257"/>
      <c r="L188" s="262"/>
      <c r="M188" s="263"/>
      <c r="N188" s="264"/>
      <c r="O188" s="264"/>
      <c r="P188" s="264"/>
      <c r="Q188" s="264"/>
      <c r="R188" s="264"/>
      <c r="S188" s="264"/>
      <c r="T188" s="26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6" t="s">
        <v>159</v>
      </c>
      <c r="AU188" s="266" t="s">
        <v>87</v>
      </c>
      <c r="AV188" s="14" t="s">
        <v>135</v>
      </c>
      <c r="AW188" s="14" t="s">
        <v>32</v>
      </c>
      <c r="AX188" s="14" t="s">
        <v>85</v>
      </c>
      <c r="AY188" s="266" t="s">
        <v>129</v>
      </c>
    </row>
    <row r="189" spans="1:65" s="2" customFormat="1" ht="16.5" customHeight="1">
      <c r="A189" s="38"/>
      <c r="B189" s="39"/>
      <c r="C189" s="233" t="s">
        <v>288</v>
      </c>
      <c r="D189" s="233" t="s">
        <v>153</v>
      </c>
      <c r="E189" s="234" t="s">
        <v>289</v>
      </c>
      <c r="F189" s="235" t="s">
        <v>164</v>
      </c>
      <c r="G189" s="236" t="s">
        <v>165</v>
      </c>
      <c r="H189" s="237">
        <v>1</v>
      </c>
      <c r="I189" s="238"/>
      <c r="J189" s="239">
        <f>ROUND(I189*H189,2)</f>
        <v>0</v>
      </c>
      <c r="K189" s="240"/>
      <c r="L189" s="241"/>
      <c r="M189" s="242" t="s">
        <v>1</v>
      </c>
      <c r="N189" s="243" t="s">
        <v>42</v>
      </c>
      <c r="O189" s="91"/>
      <c r="P189" s="229">
        <f>O189*H189</f>
        <v>0</v>
      </c>
      <c r="Q189" s="229">
        <v>6.2</v>
      </c>
      <c r="R189" s="229">
        <f>Q189*H189</f>
        <v>6.2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157</v>
      </c>
      <c r="AT189" s="231" t="s">
        <v>153</v>
      </c>
      <c r="AU189" s="231" t="s">
        <v>87</v>
      </c>
      <c r="AY189" s="17" t="s">
        <v>129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85</v>
      </c>
      <c r="BK189" s="232">
        <f>ROUND(I189*H189,2)</f>
        <v>0</v>
      </c>
      <c r="BL189" s="17" t="s">
        <v>135</v>
      </c>
      <c r="BM189" s="231" t="s">
        <v>290</v>
      </c>
    </row>
    <row r="190" spans="1:65" s="2" customFormat="1" ht="24.15" customHeight="1">
      <c r="A190" s="38"/>
      <c r="B190" s="39"/>
      <c r="C190" s="219" t="s">
        <v>291</v>
      </c>
      <c r="D190" s="219" t="s">
        <v>131</v>
      </c>
      <c r="E190" s="220" t="s">
        <v>167</v>
      </c>
      <c r="F190" s="221" t="s">
        <v>168</v>
      </c>
      <c r="G190" s="222" t="s">
        <v>143</v>
      </c>
      <c r="H190" s="223">
        <v>79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42</v>
      </c>
      <c r="O190" s="91"/>
      <c r="P190" s="229">
        <f>O190*H190</f>
        <v>0</v>
      </c>
      <c r="Q190" s="229">
        <v>5E-05</v>
      </c>
      <c r="R190" s="229">
        <f>Q190*H190</f>
        <v>0.00395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135</v>
      </c>
      <c r="AT190" s="231" t="s">
        <v>131</v>
      </c>
      <c r="AU190" s="231" t="s">
        <v>87</v>
      </c>
      <c r="AY190" s="17" t="s">
        <v>129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85</v>
      </c>
      <c r="BK190" s="232">
        <f>ROUND(I190*H190,2)</f>
        <v>0</v>
      </c>
      <c r="BL190" s="17" t="s">
        <v>135</v>
      </c>
      <c r="BM190" s="231" t="s">
        <v>292</v>
      </c>
    </row>
    <row r="191" spans="1:65" s="2" customFormat="1" ht="24.15" customHeight="1">
      <c r="A191" s="38"/>
      <c r="B191" s="39"/>
      <c r="C191" s="233" t="s">
        <v>293</v>
      </c>
      <c r="D191" s="233" t="s">
        <v>153</v>
      </c>
      <c r="E191" s="234" t="s">
        <v>171</v>
      </c>
      <c r="F191" s="235" t="s">
        <v>172</v>
      </c>
      <c r="G191" s="236" t="s">
        <v>143</v>
      </c>
      <c r="H191" s="237">
        <v>79</v>
      </c>
      <c r="I191" s="238"/>
      <c r="J191" s="239">
        <f>ROUND(I191*H191,2)</f>
        <v>0</v>
      </c>
      <c r="K191" s="240"/>
      <c r="L191" s="241"/>
      <c r="M191" s="242" t="s">
        <v>1</v>
      </c>
      <c r="N191" s="243" t="s">
        <v>42</v>
      </c>
      <c r="O191" s="91"/>
      <c r="P191" s="229">
        <f>O191*H191</f>
        <v>0</v>
      </c>
      <c r="Q191" s="229">
        <v>0.00472</v>
      </c>
      <c r="R191" s="229">
        <f>Q191*H191</f>
        <v>0.37288000000000004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157</v>
      </c>
      <c r="AT191" s="231" t="s">
        <v>153</v>
      </c>
      <c r="AU191" s="231" t="s">
        <v>87</v>
      </c>
      <c r="AY191" s="17" t="s">
        <v>129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85</v>
      </c>
      <c r="BK191" s="232">
        <f>ROUND(I191*H191,2)</f>
        <v>0</v>
      </c>
      <c r="BL191" s="17" t="s">
        <v>135</v>
      </c>
      <c r="BM191" s="231" t="s">
        <v>294</v>
      </c>
    </row>
    <row r="192" spans="1:65" s="2" customFormat="1" ht="16.5" customHeight="1">
      <c r="A192" s="38"/>
      <c r="B192" s="39"/>
      <c r="C192" s="219" t="s">
        <v>295</v>
      </c>
      <c r="D192" s="219" t="s">
        <v>131</v>
      </c>
      <c r="E192" s="220" t="s">
        <v>175</v>
      </c>
      <c r="F192" s="221" t="s">
        <v>176</v>
      </c>
      <c r="G192" s="222" t="s">
        <v>143</v>
      </c>
      <c r="H192" s="223">
        <v>248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42</v>
      </c>
      <c r="O192" s="91"/>
      <c r="P192" s="229">
        <f>O192*H192</f>
        <v>0</v>
      </c>
      <c r="Q192" s="229">
        <v>2E-05</v>
      </c>
      <c r="R192" s="229">
        <f>Q192*H192</f>
        <v>0.00496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135</v>
      </c>
      <c r="AT192" s="231" t="s">
        <v>131</v>
      </c>
      <c r="AU192" s="231" t="s">
        <v>87</v>
      </c>
      <c r="AY192" s="17" t="s">
        <v>129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85</v>
      </c>
      <c r="BK192" s="232">
        <f>ROUND(I192*H192,2)</f>
        <v>0</v>
      </c>
      <c r="BL192" s="17" t="s">
        <v>135</v>
      </c>
      <c r="BM192" s="231" t="s">
        <v>296</v>
      </c>
    </row>
    <row r="193" spans="1:65" s="2" customFormat="1" ht="16.5" customHeight="1">
      <c r="A193" s="38"/>
      <c r="B193" s="39"/>
      <c r="C193" s="233" t="s">
        <v>297</v>
      </c>
      <c r="D193" s="233" t="s">
        <v>153</v>
      </c>
      <c r="E193" s="234" t="s">
        <v>179</v>
      </c>
      <c r="F193" s="235" t="s">
        <v>180</v>
      </c>
      <c r="G193" s="236" t="s">
        <v>181</v>
      </c>
      <c r="H193" s="237">
        <v>39.5</v>
      </c>
      <c r="I193" s="238"/>
      <c r="J193" s="239">
        <f>ROUND(I193*H193,2)</f>
        <v>0</v>
      </c>
      <c r="K193" s="240"/>
      <c r="L193" s="241"/>
      <c r="M193" s="242" t="s">
        <v>1</v>
      </c>
      <c r="N193" s="243" t="s">
        <v>42</v>
      </c>
      <c r="O193" s="91"/>
      <c r="P193" s="229">
        <f>O193*H193</f>
        <v>0</v>
      </c>
      <c r="Q193" s="229">
        <v>0.001</v>
      </c>
      <c r="R193" s="229">
        <f>Q193*H193</f>
        <v>0.0395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157</v>
      </c>
      <c r="AT193" s="231" t="s">
        <v>153</v>
      </c>
      <c r="AU193" s="231" t="s">
        <v>87</v>
      </c>
      <c r="AY193" s="17" t="s">
        <v>129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85</v>
      </c>
      <c r="BK193" s="232">
        <f>ROUND(I193*H193,2)</f>
        <v>0</v>
      </c>
      <c r="BL193" s="17" t="s">
        <v>135</v>
      </c>
      <c r="BM193" s="231" t="s">
        <v>298</v>
      </c>
    </row>
    <row r="194" spans="1:51" s="13" customFormat="1" ht="12">
      <c r="A194" s="13"/>
      <c r="B194" s="244"/>
      <c r="C194" s="245"/>
      <c r="D194" s="246" t="s">
        <v>159</v>
      </c>
      <c r="E194" s="247" t="s">
        <v>1</v>
      </c>
      <c r="F194" s="248" t="s">
        <v>299</v>
      </c>
      <c r="G194" s="245"/>
      <c r="H194" s="249">
        <v>39.5</v>
      </c>
      <c r="I194" s="250"/>
      <c r="J194" s="245"/>
      <c r="K194" s="245"/>
      <c r="L194" s="251"/>
      <c r="M194" s="252"/>
      <c r="N194" s="253"/>
      <c r="O194" s="253"/>
      <c r="P194" s="253"/>
      <c r="Q194" s="253"/>
      <c r="R194" s="253"/>
      <c r="S194" s="253"/>
      <c r="T194" s="25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5" t="s">
        <v>159</v>
      </c>
      <c r="AU194" s="255" t="s">
        <v>87</v>
      </c>
      <c r="AV194" s="13" t="s">
        <v>87</v>
      </c>
      <c r="AW194" s="13" t="s">
        <v>32</v>
      </c>
      <c r="AX194" s="13" t="s">
        <v>85</v>
      </c>
      <c r="AY194" s="255" t="s">
        <v>129</v>
      </c>
    </row>
    <row r="195" spans="1:65" s="2" customFormat="1" ht="24.15" customHeight="1">
      <c r="A195" s="38"/>
      <c r="B195" s="39"/>
      <c r="C195" s="219" t="s">
        <v>300</v>
      </c>
      <c r="D195" s="219" t="s">
        <v>131</v>
      </c>
      <c r="E195" s="220" t="s">
        <v>185</v>
      </c>
      <c r="F195" s="221" t="s">
        <v>186</v>
      </c>
      <c r="G195" s="222" t="s">
        <v>143</v>
      </c>
      <c r="H195" s="223">
        <v>79</v>
      </c>
      <c r="I195" s="224"/>
      <c r="J195" s="225">
        <f>ROUND(I195*H195,2)</f>
        <v>0</v>
      </c>
      <c r="K195" s="226"/>
      <c r="L195" s="44"/>
      <c r="M195" s="227" t="s">
        <v>1</v>
      </c>
      <c r="N195" s="228" t="s">
        <v>42</v>
      </c>
      <c r="O195" s="91"/>
      <c r="P195" s="229">
        <f>O195*H195</f>
        <v>0</v>
      </c>
      <c r="Q195" s="229">
        <v>0.00208</v>
      </c>
      <c r="R195" s="229">
        <f>Q195*H195</f>
        <v>0.16432</v>
      </c>
      <c r="S195" s="229">
        <v>0</v>
      </c>
      <c r="T195" s="23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1" t="s">
        <v>135</v>
      </c>
      <c r="AT195" s="231" t="s">
        <v>131</v>
      </c>
      <c r="AU195" s="231" t="s">
        <v>87</v>
      </c>
      <c r="AY195" s="17" t="s">
        <v>129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7" t="s">
        <v>85</v>
      </c>
      <c r="BK195" s="232">
        <f>ROUND(I195*H195,2)</f>
        <v>0</v>
      </c>
      <c r="BL195" s="17" t="s">
        <v>135</v>
      </c>
      <c r="BM195" s="231" t="s">
        <v>301</v>
      </c>
    </row>
    <row r="196" spans="1:47" s="2" customFormat="1" ht="12">
      <c r="A196" s="38"/>
      <c r="B196" s="39"/>
      <c r="C196" s="40"/>
      <c r="D196" s="246" t="s">
        <v>188</v>
      </c>
      <c r="E196" s="40"/>
      <c r="F196" s="267" t="s">
        <v>189</v>
      </c>
      <c r="G196" s="40"/>
      <c r="H196" s="40"/>
      <c r="I196" s="268"/>
      <c r="J196" s="40"/>
      <c r="K196" s="40"/>
      <c r="L196" s="44"/>
      <c r="M196" s="269"/>
      <c r="N196" s="270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188</v>
      </c>
      <c r="AU196" s="17" t="s">
        <v>87</v>
      </c>
    </row>
    <row r="197" spans="1:65" s="2" customFormat="1" ht="24.15" customHeight="1">
      <c r="A197" s="38"/>
      <c r="B197" s="39"/>
      <c r="C197" s="233" t="s">
        <v>302</v>
      </c>
      <c r="D197" s="233" t="s">
        <v>153</v>
      </c>
      <c r="E197" s="234" t="s">
        <v>191</v>
      </c>
      <c r="F197" s="235" t="s">
        <v>192</v>
      </c>
      <c r="G197" s="236" t="s">
        <v>181</v>
      </c>
      <c r="H197" s="237">
        <v>39.5</v>
      </c>
      <c r="I197" s="238"/>
      <c r="J197" s="239">
        <f>ROUND(I197*H197,2)</f>
        <v>0</v>
      </c>
      <c r="K197" s="240"/>
      <c r="L197" s="241"/>
      <c r="M197" s="242" t="s">
        <v>1</v>
      </c>
      <c r="N197" s="243" t="s">
        <v>42</v>
      </c>
      <c r="O197" s="91"/>
      <c r="P197" s="229">
        <f>O197*H197</f>
        <v>0</v>
      </c>
      <c r="Q197" s="229">
        <v>0.061</v>
      </c>
      <c r="R197" s="229">
        <f>Q197*H197</f>
        <v>2.4095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157</v>
      </c>
      <c r="AT197" s="231" t="s">
        <v>153</v>
      </c>
      <c r="AU197" s="231" t="s">
        <v>87</v>
      </c>
      <c r="AY197" s="17" t="s">
        <v>129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85</v>
      </c>
      <c r="BK197" s="232">
        <f>ROUND(I197*H197,2)</f>
        <v>0</v>
      </c>
      <c r="BL197" s="17" t="s">
        <v>135</v>
      </c>
      <c r="BM197" s="231" t="s">
        <v>303</v>
      </c>
    </row>
    <row r="198" spans="1:51" s="13" customFormat="1" ht="12">
      <c r="A198" s="13"/>
      <c r="B198" s="244"/>
      <c r="C198" s="245"/>
      <c r="D198" s="246" t="s">
        <v>159</v>
      </c>
      <c r="E198" s="247" t="s">
        <v>1</v>
      </c>
      <c r="F198" s="248" t="s">
        <v>304</v>
      </c>
      <c r="G198" s="245"/>
      <c r="H198" s="249">
        <v>39.5</v>
      </c>
      <c r="I198" s="250"/>
      <c r="J198" s="245"/>
      <c r="K198" s="245"/>
      <c r="L198" s="251"/>
      <c r="M198" s="252"/>
      <c r="N198" s="253"/>
      <c r="O198" s="253"/>
      <c r="P198" s="253"/>
      <c r="Q198" s="253"/>
      <c r="R198" s="253"/>
      <c r="S198" s="253"/>
      <c r="T198" s="25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5" t="s">
        <v>159</v>
      </c>
      <c r="AU198" s="255" t="s">
        <v>87</v>
      </c>
      <c r="AV198" s="13" t="s">
        <v>87</v>
      </c>
      <c r="AW198" s="13" t="s">
        <v>32</v>
      </c>
      <c r="AX198" s="13" t="s">
        <v>77</v>
      </c>
      <c r="AY198" s="255" t="s">
        <v>129</v>
      </c>
    </row>
    <row r="199" spans="1:51" s="14" customFormat="1" ht="12">
      <c r="A199" s="14"/>
      <c r="B199" s="256"/>
      <c r="C199" s="257"/>
      <c r="D199" s="246" t="s">
        <v>159</v>
      </c>
      <c r="E199" s="258" t="s">
        <v>1</v>
      </c>
      <c r="F199" s="259" t="s">
        <v>161</v>
      </c>
      <c r="G199" s="257"/>
      <c r="H199" s="260">
        <v>39.5</v>
      </c>
      <c r="I199" s="261"/>
      <c r="J199" s="257"/>
      <c r="K199" s="257"/>
      <c r="L199" s="262"/>
      <c r="M199" s="263"/>
      <c r="N199" s="264"/>
      <c r="O199" s="264"/>
      <c r="P199" s="264"/>
      <c r="Q199" s="264"/>
      <c r="R199" s="264"/>
      <c r="S199" s="264"/>
      <c r="T199" s="26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6" t="s">
        <v>159</v>
      </c>
      <c r="AU199" s="266" t="s">
        <v>87</v>
      </c>
      <c r="AV199" s="14" t="s">
        <v>135</v>
      </c>
      <c r="AW199" s="14" t="s">
        <v>32</v>
      </c>
      <c r="AX199" s="14" t="s">
        <v>85</v>
      </c>
      <c r="AY199" s="266" t="s">
        <v>129</v>
      </c>
    </row>
    <row r="200" spans="1:65" s="2" customFormat="1" ht="24.15" customHeight="1">
      <c r="A200" s="38"/>
      <c r="B200" s="39"/>
      <c r="C200" s="219" t="s">
        <v>305</v>
      </c>
      <c r="D200" s="219" t="s">
        <v>131</v>
      </c>
      <c r="E200" s="220" t="s">
        <v>217</v>
      </c>
      <c r="F200" s="221" t="s">
        <v>218</v>
      </c>
      <c r="G200" s="222" t="s">
        <v>143</v>
      </c>
      <c r="H200" s="223">
        <v>79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42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135</v>
      </c>
      <c r="AT200" s="231" t="s">
        <v>131</v>
      </c>
      <c r="AU200" s="231" t="s">
        <v>87</v>
      </c>
      <c r="AY200" s="17" t="s">
        <v>129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85</v>
      </c>
      <c r="BK200" s="232">
        <f>ROUND(I200*H200,2)</f>
        <v>0</v>
      </c>
      <c r="BL200" s="17" t="s">
        <v>135</v>
      </c>
      <c r="BM200" s="231" t="s">
        <v>306</v>
      </c>
    </row>
    <row r="201" spans="1:65" s="2" customFormat="1" ht="16.5" customHeight="1">
      <c r="A201" s="38"/>
      <c r="B201" s="39"/>
      <c r="C201" s="233" t="s">
        <v>307</v>
      </c>
      <c r="D201" s="233" t="s">
        <v>153</v>
      </c>
      <c r="E201" s="234" t="s">
        <v>225</v>
      </c>
      <c r="F201" s="235" t="s">
        <v>226</v>
      </c>
      <c r="G201" s="236" t="s">
        <v>227</v>
      </c>
      <c r="H201" s="237">
        <v>3.16</v>
      </c>
      <c r="I201" s="238"/>
      <c r="J201" s="239">
        <f>ROUND(I201*H201,2)</f>
        <v>0</v>
      </c>
      <c r="K201" s="240"/>
      <c r="L201" s="241"/>
      <c r="M201" s="242" t="s">
        <v>1</v>
      </c>
      <c r="N201" s="243" t="s">
        <v>42</v>
      </c>
      <c r="O201" s="91"/>
      <c r="P201" s="229">
        <f>O201*H201</f>
        <v>0</v>
      </c>
      <c r="Q201" s="229">
        <v>0.001</v>
      </c>
      <c r="R201" s="229">
        <f>Q201*H201</f>
        <v>0.00316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157</v>
      </c>
      <c r="AT201" s="231" t="s">
        <v>153</v>
      </c>
      <c r="AU201" s="231" t="s">
        <v>87</v>
      </c>
      <c r="AY201" s="17" t="s">
        <v>129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7" t="s">
        <v>85</v>
      </c>
      <c r="BK201" s="232">
        <f>ROUND(I201*H201,2)</f>
        <v>0</v>
      </c>
      <c r="BL201" s="17" t="s">
        <v>135</v>
      </c>
      <c r="BM201" s="231" t="s">
        <v>308</v>
      </c>
    </row>
    <row r="202" spans="1:51" s="13" customFormat="1" ht="12">
      <c r="A202" s="13"/>
      <c r="B202" s="244"/>
      <c r="C202" s="245"/>
      <c r="D202" s="246" t="s">
        <v>159</v>
      </c>
      <c r="E202" s="247" t="s">
        <v>1</v>
      </c>
      <c r="F202" s="248" t="s">
        <v>309</v>
      </c>
      <c r="G202" s="245"/>
      <c r="H202" s="249">
        <v>3.16</v>
      </c>
      <c r="I202" s="250"/>
      <c r="J202" s="245"/>
      <c r="K202" s="245"/>
      <c r="L202" s="251"/>
      <c r="M202" s="252"/>
      <c r="N202" s="253"/>
      <c r="O202" s="253"/>
      <c r="P202" s="253"/>
      <c r="Q202" s="253"/>
      <c r="R202" s="253"/>
      <c r="S202" s="253"/>
      <c r="T202" s="25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5" t="s">
        <v>159</v>
      </c>
      <c r="AU202" s="255" t="s">
        <v>87</v>
      </c>
      <c r="AV202" s="13" t="s">
        <v>87</v>
      </c>
      <c r="AW202" s="13" t="s">
        <v>32</v>
      </c>
      <c r="AX202" s="13" t="s">
        <v>77</v>
      </c>
      <c r="AY202" s="255" t="s">
        <v>129</v>
      </c>
    </row>
    <row r="203" spans="1:51" s="14" customFormat="1" ht="12">
      <c r="A203" s="14"/>
      <c r="B203" s="256"/>
      <c r="C203" s="257"/>
      <c r="D203" s="246" t="s">
        <v>159</v>
      </c>
      <c r="E203" s="258" t="s">
        <v>1</v>
      </c>
      <c r="F203" s="259" t="s">
        <v>161</v>
      </c>
      <c r="G203" s="257"/>
      <c r="H203" s="260">
        <v>3.16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6" t="s">
        <v>159</v>
      </c>
      <c r="AU203" s="266" t="s">
        <v>87</v>
      </c>
      <c r="AV203" s="14" t="s">
        <v>135</v>
      </c>
      <c r="AW203" s="14" t="s">
        <v>32</v>
      </c>
      <c r="AX203" s="14" t="s">
        <v>85</v>
      </c>
      <c r="AY203" s="266" t="s">
        <v>129</v>
      </c>
    </row>
    <row r="204" spans="1:65" s="2" customFormat="1" ht="21.75" customHeight="1">
      <c r="A204" s="38"/>
      <c r="B204" s="39"/>
      <c r="C204" s="219" t="s">
        <v>310</v>
      </c>
      <c r="D204" s="219" t="s">
        <v>131</v>
      </c>
      <c r="E204" s="220" t="s">
        <v>229</v>
      </c>
      <c r="F204" s="221" t="s">
        <v>230</v>
      </c>
      <c r="G204" s="222" t="s">
        <v>134</v>
      </c>
      <c r="H204" s="223">
        <v>39.5</v>
      </c>
      <c r="I204" s="224"/>
      <c r="J204" s="225">
        <f>ROUND(I204*H204,2)</f>
        <v>0</v>
      </c>
      <c r="K204" s="226"/>
      <c r="L204" s="44"/>
      <c r="M204" s="227" t="s">
        <v>1</v>
      </c>
      <c r="N204" s="228" t="s">
        <v>42</v>
      </c>
      <c r="O204" s="91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135</v>
      </c>
      <c r="AT204" s="231" t="s">
        <v>131</v>
      </c>
      <c r="AU204" s="231" t="s">
        <v>87</v>
      </c>
      <c r="AY204" s="17" t="s">
        <v>129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85</v>
      </c>
      <c r="BK204" s="232">
        <f>ROUND(I204*H204,2)</f>
        <v>0</v>
      </c>
      <c r="BL204" s="17" t="s">
        <v>135</v>
      </c>
      <c r="BM204" s="231" t="s">
        <v>311</v>
      </c>
    </row>
    <row r="205" spans="1:47" s="2" customFormat="1" ht="12">
      <c r="A205" s="38"/>
      <c r="B205" s="39"/>
      <c r="C205" s="40"/>
      <c r="D205" s="246" t="s">
        <v>188</v>
      </c>
      <c r="E205" s="40"/>
      <c r="F205" s="267" t="s">
        <v>232</v>
      </c>
      <c r="G205" s="40"/>
      <c r="H205" s="40"/>
      <c r="I205" s="268"/>
      <c r="J205" s="40"/>
      <c r="K205" s="40"/>
      <c r="L205" s="44"/>
      <c r="M205" s="269"/>
      <c r="N205" s="270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188</v>
      </c>
      <c r="AU205" s="17" t="s">
        <v>87</v>
      </c>
    </row>
    <row r="206" spans="1:51" s="13" customFormat="1" ht="12">
      <c r="A206" s="13"/>
      <c r="B206" s="244"/>
      <c r="C206" s="245"/>
      <c r="D206" s="246" t="s">
        <v>159</v>
      </c>
      <c r="E206" s="247" t="s">
        <v>1</v>
      </c>
      <c r="F206" s="248" t="s">
        <v>312</v>
      </c>
      <c r="G206" s="245"/>
      <c r="H206" s="249">
        <v>39.5</v>
      </c>
      <c r="I206" s="250"/>
      <c r="J206" s="245"/>
      <c r="K206" s="245"/>
      <c r="L206" s="251"/>
      <c r="M206" s="252"/>
      <c r="N206" s="253"/>
      <c r="O206" s="253"/>
      <c r="P206" s="253"/>
      <c r="Q206" s="253"/>
      <c r="R206" s="253"/>
      <c r="S206" s="253"/>
      <c r="T206" s="25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5" t="s">
        <v>159</v>
      </c>
      <c r="AU206" s="255" t="s">
        <v>87</v>
      </c>
      <c r="AV206" s="13" t="s">
        <v>87</v>
      </c>
      <c r="AW206" s="13" t="s">
        <v>32</v>
      </c>
      <c r="AX206" s="13" t="s">
        <v>77</v>
      </c>
      <c r="AY206" s="255" t="s">
        <v>129</v>
      </c>
    </row>
    <row r="207" spans="1:51" s="14" customFormat="1" ht="12">
      <c r="A207" s="14"/>
      <c r="B207" s="256"/>
      <c r="C207" s="257"/>
      <c r="D207" s="246" t="s">
        <v>159</v>
      </c>
      <c r="E207" s="258" t="s">
        <v>1</v>
      </c>
      <c r="F207" s="259" t="s">
        <v>161</v>
      </c>
      <c r="G207" s="257"/>
      <c r="H207" s="260">
        <v>39.5</v>
      </c>
      <c r="I207" s="261"/>
      <c r="J207" s="257"/>
      <c r="K207" s="257"/>
      <c r="L207" s="262"/>
      <c r="M207" s="263"/>
      <c r="N207" s="264"/>
      <c r="O207" s="264"/>
      <c r="P207" s="264"/>
      <c r="Q207" s="264"/>
      <c r="R207" s="264"/>
      <c r="S207" s="264"/>
      <c r="T207" s="26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6" t="s">
        <v>159</v>
      </c>
      <c r="AU207" s="266" t="s">
        <v>87</v>
      </c>
      <c r="AV207" s="14" t="s">
        <v>135</v>
      </c>
      <c r="AW207" s="14" t="s">
        <v>32</v>
      </c>
      <c r="AX207" s="14" t="s">
        <v>85</v>
      </c>
      <c r="AY207" s="266" t="s">
        <v>129</v>
      </c>
    </row>
    <row r="208" spans="1:65" s="2" customFormat="1" ht="16.5" customHeight="1">
      <c r="A208" s="38"/>
      <c r="B208" s="39"/>
      <c r="C208" s="233" t="s">
        <v>313</v>
      </c>
      <c r="D208" s="233" t="s">
        <v>153</v>
      </c>
      <c r="E208" s="234" t="s">
        <v>236</v>
      </c>
      <c r="F208" s="235" t="s">
        <v>237</v>
      </c>
      <c r="G208" s="236" t="s">
        <v>156</v>
      </c>
      <c r="H208" s="237">
        <v>3.95</v>
      </c>
      <c r="I208" s="238"/>
      <c r="J208" s="239">
        <f>ROUND(I208*H208,2)</f>
        <v>0</v>
      </c>
      <c r="K208" s="240"/>
      <c r="L208" s="241"/>
      <c r="M208" s="242" t="s">
        <v>1</v>
      </c>
      <c r="N208" s="243" t="s">
        <v>42</v>
      </c>
      <c r="O208" s="91"/>
      <c r="P208" s="229">
        <f>O208*H208</f>
        <v>0</v>
      </c>
      <c r="Q208" s="229">
        <v>0.2</v>
      </c>
      <c r="R208" s="229">
        <f>Q208*H208</f>
        <v>0.79</v>
      </c>
      <c r="S208" s="229">
        <v>0</v>
      </c>
      <c r="T208" s="23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1" t="s">
        <v>157</v>
      </c>
      <c r="AT208" s="231" t="s">
        <v>153</v>
      </c>
      <c r="AU208" s="231" t="s">
        <v>87</v>
      </c>
      <c r="AY208" s="17" t="s">
        <v>129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7" t="s">
        <v>85</v>
      </c>
      <c r="BK208" s="232">
        <f>ROUND(I208*H208,2)</f>
        <v>0</v>
      </c>
      <c r="BL208" s="17" t="s">
        <v>135</v>
      </c>
      <c r="BM208" s="231" t="s">
        <v>314</v>
      </c>
    </row>
    <row r="209" spans="1:65" s="2" customFormat="1" ht="16.5" customHeight="1">
      <c r="A209" s="38"/>
      <c r="B209" s="39"/>
      <c r="C209" s="219" t="s">
        <v>315</v>
      </c>
      <c r="D209" s="219" t="s">
        <v>131</v>
      </c>
      <c r="E209" s="220" t="s">
        <v>241</v>
      </c>
      <c r="F209" s="221" t="s">
        <v>242</v>
      </c>
      <c r="G209" s="222" t="s">
        <v>156</v>
      </c>
      <c r="H209" s="223">
        <v>6.32</v>
      </c>
      <c r="I209" s="224"/>
      <c r="J209" s="225">
        <f>ROUND(I209*H209,2)</f>
        <v>0</v>
      </c>
      <c r="K209" s="226"/>
      <c r="L209" s="44"/>
      <c r="M209" s="227" t="s">
        <v>1</v>
      </c>
      <c r="N209" s="228" t="s">
        <v>42</v>
      </c>
      <c r="O209" s="91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135</v>
      </c>
      <c r="AT209" s="231" t="s">
        <v>131</v>
      </c>
      <c r="AU209" s="231" t="s">
        <v>87</v>
      </c>
      <c r="AY209" s="17" t="s">
        <v>129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7" t="s">
        <v>85</v>
      </c>
      <c r="BK209" s="232">
        <f>ROUND(I209*H209,2)</f>
        <v>0</v>
      </c>
      <c r="BL209" s="17" t="s">
        <v>135</v>
      </c>
      <c r="BM209" s="231" t="s">
        <v>316</v>
      </c>
    </row>
    <row r="210" spans="1:47" s="2" customFormat="1" ht="12">
      <c r="A210" s="38"/>
      <c r="B210" s="39"/>
      <c r="C210" s="40"/>
      <c r="D210" s="246" t="s">
        <v>188</v>
      </c>
      <c r="E210" s="40"/>
      <c r="F210" s="267" t="s">
        <v>317</v>
      </c>
      <c r="G210" s="40"/>
      <c r="H210" s="40"/>
      <c r="I210" s="268"/>
      <c r="J210" s="40"/>
      <c r="K210" s="40"/>
      <c r="L210" s="44"/>
      <c r="M210" s="269"/>
      <c r="N210" s="270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188</v>
      </c>
      <c r="AU210" s="17" t="s">
        <v>87</v>
      </c>
    </row>
    <row r="211" spans="1:51" s="13" customFormat="1" ht="12">
      <c r="A211" s="13"/>
      <c r="B211" s="244"/>
      <c r="C211" s="245"/>
      <c r="D211" s="246" t="s">
        <v>159</v>
      </c>
      <c r="E211" s="247" t="s">
        <v>1</v>
      </c>
      <c r="F211" s="248" t="s">
        <v>318</v>
      </c>
      <c r="G211" s="245"/>
      <c r="H211" s="249">
        <v>6.32</v>
      </c>
      <c r="I211" s="250"/>
      <c r="J211" s="245"/>
      <c r="K211" s="245"/>
      <c r="L211" s="251"/>
      <c r="M211" s="252"/>
      <c r="N211" s="253"/>
      <c r="O211" s="253"/>
      <c r="P211" s="253"/>
      <c r="Q211" s="253"/>
      <c r="R211" s="253"/>
      <c r="S211" s="253"/>
      <c r="T211" s="25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5" t="s">
        <v>159</v>
      </c>
      <c r="AU211" s="255" t="s">
        <v>87</v>
      </c>
      <c r="AV211" s="13" t="s">
        <v>87</v>
      </c>
      <c r="AW211" s="13" t="s">
        <v>32</v>
      </c>
      <c r="AX211" s="13" t="s">
        <v>77</v>
      </c>
      <c r="AY211" s="255" t="s">
        <v>129</v>
      </c>
    </row>
    <row r="212" spans="1:51" s="14" customFormat="1" ht="12">
      <c r="A212" s="14"/>
      <c r="B212" s="256"/>
      <c r="C212" s="257"/>
      <c r="D212" s="246" t="s">
        <v>159</v>
      </c>
      <c r="E212" s="258" t="s">
        <v>1</v>
      </c>
      <c r="F212" s="259" t="s">
        <v>161</v>
      </c>
      <c r="G212" s="257"/>
      <c r="H212" s="260">
        <v>6.32</v>
      </c>
      <c r="I212" s="261"/>
      <c r="J212" s="257"/>
      <c r="K212" s="257"/>
      <c r="L212" s="262"/>
      <c r="M212" s="263"/>
      <c r="N212" s="264"/>
      <c r="O212" s="264"/>
      <c r="P212" s="264"/>
      <c r="Q212" s="264"/>
      <c r="R212" s="264"/>
      <c r="S212" s="264"/>
      <c r="T212" s="26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6" t="s">
        <v>159</v>
      </c>
      <c r="AU212" s="266" t="s">
        <v>87</v>
      </c>
      <c r="AV212" s="14" t="s">
        <v>135</v>
      </c>
      <c r="AW212" s="14" t="s">
        <v>32</v>
      </c>
      <c r="AX212" s="14" t="s">
        <v>85</v>
      </c>
      <c r="AY212" s="266" t="s">
        <v>129</v>
      </c>
    </row>
    <row r="213" spans="1:65" s="2" customFormat="1" ht="16.5" customHeight="1">
      <c r="A213" s="38"/>
      <c r="B213" s="39"/>
      <c r="C213" s="233" t="s">
        <v>319</v>
      </c>
      <c r="D213" s="233" t="s">
        <v>153</v>
      </c>
      <c r="E213" s="234" t="s">
        <v>248</v>
      </c>
      <c r="F213" s="235" t="s">
        <v>249</v>
      </c>
      <c r="G213" s="236" t="s">
        <v>156</v>
      </c>
      <c r="H213" s="237">
        <v>6.32</v>
      </c>
      <c r="I213" s="238"/>
      <c r="J213" s="239">
        <f>ROUND(I213*H213,2)</f>
        <v>0</v>
      </c>
      <c r="K213" s="240"/>
      <c r="L213" s="241"/>
      <c r="M213" s="242" t="s">
        <v>1</v>
      </c>
      <c r="N213" s="243" t="s">
        <v>42</v>
      </c>
      <c r="O213" s="91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157</v>
      </c>
      <c r="AT213" s="231" t="s">
        <v>153</v>
      </c>
      <c r="AU213" s="231" t="s">
        <v>87</v>
      </c>
      <c r="AY213" s="17" t="s">
        <v>129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85</v>
      </c>
      <c r="BK213" s="232">
        <f>ROUND(I213*H213,2)</f>
        <v>0</v>
      </c>
      <c r="BL213" s="17" t="s">
        <v>135</v>
      </c>
      <c r="BM213" s="231" t="s">
        <v>320</v>
      </c>
    </row>
    <row r="214" spans="1:65" s="2" customFormat="1" ht="21.75" customHeight="1">
      <c r="A214" s="38"/>
      <c r="B214" s="39"/>
      <c r="C214" s="219" t="s">
        <v>321</v>
      </c>
      <c r="D214" s="219" t="s">
        <v>131</v>
      </c>
      <c r="E214" s="220" t="s">
        <v>252</v>
      </c>
      <c r="F214" s="221" t="s">
        <v>253</v>
      </c>
      <c r="G214" s="222" t="s">
        <v>156</v>
      </c>
      <c r="H214" s="223">
        <v>6.32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42</v>
      </c>
      <c r="O214" s="91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135</v>
      </c>
      <c r="AT214" s="231" t="s">
        <v>131</v>
      </c>
      <c r="AU214" s="231" t="s">
        <v>87</v>
      </c>
      <c r="AY214" s="17" t="s">
        <v>129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7" t="s">
        <v>85</v>
      </c>
      <c r="BK214" s="232">
        <f>ROUND(I214*H214,2)</f>
        <v>0</v>
      </c>
      <c r="BL214" s="17" t="s">
        <v>135</v>
      </c>
      <c r="BM214" s="231" t="s">
        <v>322</v>
      </c>
    </row>
    <row r="215" spans="1:65" s="2" customFormat="1" ht="24.15" customHeight="1">
      <c r="A215" s="38"/>
      <c r="B215" s="39"/>
      <c r="C215" s="219" t="s">
        <v>323</v>
      </c>
      <c r="D215" s="219" t="s">
        <v>131</v>
      </c>
      <c r="E215" s="220" t="s">
        <v>264</v>
      </c>
      <c r="F215" s="221" t="s">
        <v>265</v>
      </c>
      <c r="G215" s="222" t="s">
        <v>143</v>
      </c>
      <c r="H215" s="223">
        <v>79</v>
      </c>
      <c r="I215" s="224"/>
      <c r="J215" s="225">
        <f>ROUND(I215*H215,2)</f>
        <v>0</v>
      </c>
      <c r="K215" s="226"/>
      <c r="L215" s="44"/>
      <c r="M215" s="227" t="s">
        <v>1</v>
      </c>
      <c r="N215" s="228" t="s">
        <v>42</v>
      </c>
      <c r="O215" s="91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135</v>
      </c>
      <c r="AT215" s="231" t="s">
        <v>131</v>
      </c>
      <c r="AU215" s="231" t="s">
        <v>87</v>
      </c>
      <c r="AY215" s="17" t="s">
        <v>129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85</v>
      </c>
      <c r="BK215" s="232">
        <f>ROUND(I215*H215,2)</f>
        <v>0</v>
      </c>
      <c r="BL215" s="17" t="s">
        <v>135</v>
      </c>
      <c r="BM215" s="231" t="s">
        <v>324</v>
      </c>
    </row>
    <row r="216" spans="1:65" s="2" customFormat="1" ht="24.15" customHeight="1">
      <c r="A216" s="38"/>
      <c r="B216" s="39"/>
      <c r="C216" s="219" t="s">
        <v>325</v>
      </c>
      <c r="D216" s="219" t="s">
        <v>131</v>
      </c>
      <c r="E216" s="220" t="s">
        <v>256</v>
      </c>
      <c r="F216" s="221" t="s">
        <v>257</v>
      </c>
      <c r="G216" s="222" t="s">
        <v>156</v>
      </c>
      <c r="H216" s="223">
        <v>63.2</v>
      </c>
      <c r="I216" s="224"/>
      <c r="J216" s="225">
        <f>ROUND(I216*H216,2)</f>
        <v>0</v>
      </c>
      <c r="K216" s="226"/>
      <c r="L216" s="44"/>
      <c r="M216" s="227" t="s">
        <v>1</v>
      </c>
      <c r="N216" s="228" t="s">
        <v>42</v>
      </c>
      <c r="O216" s="91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135</v>
      </c>
      <c r="AT216" s="231" t="s">
        <v>131</v>
      </c>
      <c r="AU216" s="231" t="s">
        <v>87</v>
      </c>
      <c r="AY216" s="17" t="s">
        <v>129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7" t="s">
        <v>85</v>
      </c>
      <c r="BK216" s="232">
        <f>ROUND(I216*H216,2)</f>
        <v>0</v>
      </c>
      <c r="BL216" s="17" t="s">
        <v>135</v>
      </c>
      <c r="BM216" s="231" t="s">
        <v>326</v>
      </c>
    </row>
    <row r="217" spans="1:65" s="2" customFormat="1" ht="24.15" customHeight="1">
      <c r="A217" s="38"/>
      <c r="B217" s="39"/>
      <c r="C217" s="219" t="s">
        <v>327</v>
      </c>
      <c r="D217" s="219" t="s">
        <v>131</v>
      </c>
      <c r="E217" s="220" t="s">
        <v>268</v>
      </c>
      <c r="F217" s="221" t="s">
        <v>269</v>
      </c>
      <c r="G217" s="222" t="s">
        <v>270</v>
      </c>
      <c r="H217" s="223">
        <v>8</v>
      </c>
      <c r="I217" s="224"/>
      <c r="J217" s="225">
        <f>ROUND(I217*H217,2)</f>
        <v>0</v>
      </c>
      <c r="K217" s="226"/>
      <c r="L217" s="44"/>
      <c r="M217" s="227" t="s">
        <v>1</v>
      </c>
      <c r="N217" s="228" t="s">
        <v>42</v>
      </c>
      <c r="O217" s="91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1" t="s">
        <v>135</v>
      </c>
      <c r="AT217" s="231" t="s">
        <v>131</v>
      </c>
      <c r="AU217" s="231" t="s">
        <v>87</v>
      </c>
      <c r="AY217" s="17" t="s">
        <v>129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7" t="s">
        <v>85</v>
      </c>
      <c r="BK217" s="232">
        <f>ROUND(I217*H217,2)</f>
        <v>0</v>
      </c>
      <c r="BL217" s="17" t="s">
        <v>135</v>
      </c>
      <c r="BM217" s="231" t="s">
        <v>328</v>
      </c>
    </row>
    <row r="218" spans="1:65" s="2" customFormat="1" ht="24.15" customHeight="1">
      <c r="A218" s="38"/>
      <c r="B218" s="39"/>
      <c r="C218" s="219" t="s">
        <v>329</v>
      </c>
      <c r="D218" s="219" t="s">
        <v>131</v>
      </c>
      <c r="E218" s="220" t="s">
        <v>330</v>
      </c>
      <c r="F218" s="221" t="s">
        <v>331</v>
      </c>
      <c r="G218" s="222" t="s">
        <v>134</v>
      </c>
      <c r="H218" s="223">
        <v>628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42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135</v>
      </c>
      <c r="AT218" s="231" t="s">
        <v>131</v>
      </c>
      <c r="AU218" s="231" t="s">
        <v>87</v>
      </c>
      <c r="AY218" s="17" t="s">
        <v>129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85</v>
      </c>
      <c r="BK218" s="232">
        <f>ROUND(I218*H218,2)</f>
        <v>0</v>
      </c>
      <c r="BL218" s="17" t="s">
        <v>135</v>
      </c>
      <c r="BM218" s="231" t="s">
        <v>332</v>
      </c>
    </row>
    <row r="219" spans="1:65" s="2" customFormat="1" ht="33" customHeight="1">
      <c r="A219" s="38"/>
      <c r="B219" s="39"/>
      <c r="C219" s="219" t="s">
        <v>333</v>
      </c>
      <c r="D219" s="219" t="s">
        <v>131</v>
      </c>
      <c r="E219" s="220" t="s">
        <v>334</v>
      </c>
      <c r="F219" s="221" t="s">
        <v>335</v>
      </c>
      <c r="G219" s="222" t="s">
        <v>134</v>
      </c>
      <c r="H219" s="223">
        <v>628</v>
      </c>
      <c r="I219" s="224"/>
      <c r="J219" s="225">
        <f>ROUND(I219*H219,2)</f>
        <v>0</v>
      </c>
      <c r="K219" s="226"/>
      <c r="L219" s="44"/>
      <c r="M219" s="227" t="s">
        <v>1</v>
      </c>
      <c r="N219" s="228" t="s">
        <v>42</v>
      </c>
      <c r="O219" s="91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135</v>
      </c>
      <c r="AT219" s="231" t="s">
        <v>131</v>
      </c>
      <c r="AU219" s="231" t="s">
        <v>87</v>
      </c>
      <c r="AY219" s="17" t="s">
        <v>129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7" t="s">
        <v>85</v>
      </c>
      <c r="BK219" s="232">
        <f>ROUND(I219*H219,2)</f>
        <v>0</v>
      </c>
      <c r="BL219" s="17" t="s">
        <v>135</v>
      </c>
      <c r="BM219" s="231" t="s">
        <v>336</v>
      </c>
    </row>
    <row r="220" spans="1:65" s="2" customFormat="1" ht="37.8" customHeight="1">
      <c r="A220" s="38"/>
      <c r="B220" s="39"/>
      <c r="C220" s="219" t="s">
        <v>337</v>
      </c>
      <c r="D220" s="219" t="s">
        <v>131</v>
      </c>
      <c r="E220" s="220" t="s">
        <v>338</v>
      </c>
      <c r="F220" s="221" t="s">
        <v>339</v>
      </c>
      <c r="G220" s="222" t="s">
        <v>134</v>
      </c>
      <c r="H220" s="223">
        <v>3103</v>
      </c>
      <c r="I220" s="224"/>
      <c r="J220" s="225">
        <f>ROUND(I220*H220,2)</f>
        <v>0</v>
      </c>
      <c r="K220" s="226"/>
      <c r="L220" s="44"/>
      <c r="M220" s="227" t="s">
        <v>1</v>
      </c>
      <c r="N220" s="228" t="s">
        <v>42</v>
      </c>
      <c r="O220" s="91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135</v>
      </c>
      <c r="AT220" s="231" t="s">
        <v>131</v>
      </c>
      <c r="AU220" s="231" t="s">
        <v>87</v>
      </c>
      <c r="AY220" s="17" t="s">
        <v>129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7" t="s">
        <v>85</v>
      </c>
      <c r="BK220" s="232">
        <f>ROUND(I220*H220,2)</f>
        <v>0</v>
      </c>
      <c r="BL220" s="17" t="s">
        <v>135</v>
      </c>
      <c r="BM220" s="231" t="s">
        <v>340</v>
      </c>
    </row>
    <row r="221" spans="1:65" s="2" customFormat="1" ht="37.8" customHeight="1">
      <c r="A221" s="38"/>
      <c r="B221" s="39"/>
      <c r="C221" s="219" t="s">
        <v>341</v>
      </c>
      <c r="D221" s="219" t="s">
        <v>131</v>
      </c>
      <c r="E221" s="220" t="s">
        <v>342</v>
      </c>
      <c r="F221" s="221" t="s">
        <v>343</v>
      </c>
      <c r="G221" s="222" t="s">
        <v>134</v>
      </c>
      <c r="H221" s="223">
        <v>3103</v>
      </c>
      <c r="I221" s="224"/>
      <c r="J221" s="225">
        <f>ROUND(I221*H221,2)</f>
        <v>0</v>
      </c>
      <c r="K221" s="226"/>
      <c r="L221" s="44"/>
      <c r="M221" s="227" t="s">
        <v>1</v>
      </c>
      <c r="N221" s="228" t="s">
        <v>42</v>
      </c>
      <c r="O221" s="91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135</v>
      </c>
      <c r="AT221" s="231" t="s">
        <v>131</v>
      </c>
      <c r="AU221" s="231" t="s">
        <v>87</v>
      </c>
      <c r="AY221" s="17" t="s">
        <v>129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85</v>
      </c>
      <c r="BK221" s="232">
        <f>ROUND(I221*H221,2)</f>
        <v>0</v>
      </c>
      <c r="BL221" s="17" t="s">
        <v>135</v>
      </c>
      <c r="BM221" s="231" t="s">
        <v>344</v>
      </c>
    </row>
    <row r="222" spans="1:47" s="2" customFormat="1" ht="12">
      <c r="A222" s="38"/>
      <c r="B222" s="39"/>
      <c r="C222" s="40"/>
      <c r="D222" s="246" t="s">
        <v>188</v>
      </c>
      <c r="E222" s="40"/>
      <c r="F222" s="267" t="s">
        <v>345</v>
      </c>
      <c r="G222" s="40"/>
      <c r="H222" s="40"/>
      <c r="I222" s="268"/>
      <c r="J222" s="40"/>
      <c r="K222" s="40"/>
      <c r="L222" s="44"/>
      <c r="M222" s="269"/>
      <c r="N222" s="270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188</v>
      </c>
      <c r="AU222" s="17" t="s">
        <v>87</v>
      </c>
    </row>
    <row r="223" spans="1:63" s="12" customFormat="1" ht="25.9" customHeight="1">
      <c r="A223" s="12"/>
      <c r="B223" s="203"/>
      <c r="C223" s="204"/>
      <c r="D223" s="205" t="s">
        <v>76</v>
      </c>
      <c r="E223" s="206" t="s">
        <v>346</v>
      </c>
      <c r="F223" s="206" t="s">
        <v>347</v>
      </c>
      <c r="G223" s="204"/>
      <c r="H223" s="204"/>
      <c r="I223" s="207"/>
      <c r="J223" s="208">
        <f>BK223</f>
        <v>0</v>
      </c>
      <c r="K223" s="204"/>
      <c r="L223" s="209"/>
      <c r="M223" s="210"/>
      <c r="N223" s="211"/>
      <c r="O223" s="211"/>
      <c r="P223" s="212">
        <f>P224+P227+P229+P231</f>
        <v>0</v>
      </c>
      <c r="Q223" s="211"/>
      <c r="R223" s="212">
        <f>R224+R227+R229+R231</f>
        <v>0</v>
      </c>
      <c r="S223" s="211"/>
      <c r="T223" s="213">
        <f>T224+T227+T229+T231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4" t="s">
        <v>148</v>
      </c>
      <c r="AT223" s="215" t="s">
        <v>76</v>
      </c>
      <c r="AU223" s="215" t="s">
        <v>77</v>
      </c>
      <c r="AY223" s="214" t="s">
        <v>129</v>
      </c>
      <c r="BK223" s="216">
        <f>BK224+BK227+BK229+BK231</f>
        <v>0</v>
      </c>
    </row>
    <row r="224" spans="1:63" s="12" customFormat="1" ht="22.8" customHeight="1">
      <c r="A224" s="12"/>
      <c r="B224" s="203"/>
      <c r="C224" s="204"/>
      <c r="D224" s="205" t="s">
        <v>76</v>
      </c>
      <c r="E224" s="217" t="s">
        <v>348</v>
      </c>
      <c r="F224" s="217" t="s">
        <v>349</v>
      </c>
      <c r="G224" s="204"/>
      <c r="H224" s="204"/>
      <c r="I224" s="207"/>
      <c r="J224" s="218">
        <f>BK224</f>
        <v>0</v>
      </c>
      <c r="K224" s="204"/>
      <c r="L224" s="209"/>
      <c r="M224" s="210"/>
      <c r="N224" s="211"/>
      <c r="O224" s="211"/>
      <c r="P224" s="212">
        <f>SUM(P225:P226)</f>
        <v>0</v>
      </c>
      <c r="Q224" s="211"/>
      <c r="R224" s="212">
        <f>SUM(R225:R226)</f>
        <v>0</v>
      </c>
      <c r="S224" s="211"/>
      <c r="T224" s="213">
        <f>SUM(T225:T226)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4" t="s">
        <v>148</v>
      </c>
      <c r="AT224" s="215" t="s">
        <v>76</v>
      </c>
      <c r="AU224" s="215" t="s">
        <v>85</v>
      </c>
      <c r="AY224" s="214" t="s">
        <v>129</v>
      </c>
      <c r="BK224" s="216">
        <f>SUM(BK225:BK226)</f>
        <v>0</v>
      </c>
    </row>
    <row r="225" spans="1:65" s="2" customFormat="1" ht="16.5" customHeight="1">
      <c r="A225" s="38"/>
      <c r="B225" s="39"/>
      <c r="C225" s="219" t="s">
        <v>350</v>
      </c>
      <c r="D225" s="219" t="s">
        <v>131</v>
      </c>
      <c r="E225" s="220" t="s">
        <v>351</v>
      </c>
      <c r="F225" s="221" t="s">
        <v>352</v>
      </c>
      <c r="G225" s="222" t="s">
        <v>165</v>
      </c>
      <c r="H225" s="223">
        <v>1</v>
      </c>
      <c r="I225" s="224"/>
      <c r="J225" s="225">
        <f>ROUND(I225*H225,2)</f>
        <v>0</v>
      </c>
      <c r="K225" s="226"/>
      <c r="L225" s="44"/>
      <c r="M225" s="227" t="s">
        <v>1</v>
      </c>
      <c r="N225" s="228" t="s">
        <v>42</v>
      </c>
      <c r="O225" s="91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1" t="s">
        <v>353</v>
      </c>
      <c r="AT225" s="231" t="s">
        <v>131</v>
      </c>
      <c r="AU225" s="231" t="s">
        <v>87</v>
      </c>
      <c r="AY225" s="17" t="s">
        <v>129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7" t="s">
        <v>85</v>
      </c>
      <c r="BK225" s="232">
        <f>ROUND(I225*H225,2)</f>
        <v>0</v>
      </c>
      <c r="BL225" s="17" t="s">
        <v>353</v>
      </c>
      <c r="BM225" s="231" t="s">
        <v>354</v>
      </c>
    </row>
    <row r="226" spans="1:47" s="2" customFormat="1" ht="12">
      <c r="A226" s="38"/>
      <c r="B226" s="39"/>
      <c r="C226" s="40"/>
      <c r="D226" s="246" t="s">
        <v>188</v>
      </c>
      <c r="E226" s="40"/>
      <c r="F226" s="267" t="s">
        <v>355</v>
      </c>
      <c r="G226" s="40"/>
      <c r="H226" s="40"/>
      <c r="I226" s="268"/>
      <c r="J226" s="40"/>
      <c r="K226" s="40"/>
      <c r="L226" s="44"/>
      <c r="M226" s="269"/>
      <c r="N226" s="270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188</v>
      </c>
      <c r="AU226" s="17" t="s">
        <v>87</v>
      </c>
    </row>
    <row r="227" spans="1:63" s="12" customFormat="1" ht="22.8" customHeight="1">
      <c r="A227" s="12"/>
      <c r="B227" s="203"/>
      <c r="C227" s="204"/>
      <c r="D227" s="205" t="s">
        <v>76</v>
      </c>
      <c r="E227" s="217" t="s">
        <v>356</v>
      </c>
      <c r="F227" s="217" t="s">
        <v>357</v>
      </c>
      <c r="G227" s="204"/>
      <c r="H227" s="204"/>
      <c r="I227" s="207"/>
      <c r="J227" s="218">
        <f>BK227</f>
        <v>0</v>
      </c>
      <c r="K227" s="204"/>
      <c r="L227" s="209"/>
      <c r="M227" s="210"/>
      <c r="N227" s="211"/>
      <c r="O227" s="211"/>
      <c r="P227" s="212">
        <f>P228</f>
        <v>0</v>
      </c>
      <c r="Q227" s="211"/>
      <c r="R227" s="212">
        <f>R228</f>
        <v>0</v>
      </c>
      <c r="S227" s="211"/>
      <c r="T227" s="213">
        <f>T228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4" t="s">
        <v>148</v>
      </c>
      <c r="AT227" s="215" t="s">
        <v>76</v>
      </c>
      <c r="AU227" s="215" t="s">
        <v>85</v>
      </c>
      <c r="AY227" s="214" t="s">
        <v>129</v>
      </c>
      <c r="BK227" s="216">
        <f>BK228</f>
        <v>0</v>
      </c>
    </row>
    <row r="228" spans="1:65" s="2" customFormat="1" ht="16.5" customHeight="1">
      <c r="A228" s="38"/>
      <c r="B228" s="39"/>
      <c r="C228" s="219" t="s">
        <v>358</v>
      </c>
      <c r="D228" s="219" t="s">
        <v>131</v>
      </c>
      <c r="E228" s="220" t="s">
        <v>359</v>
      </c>
      <c r="F228" s="221" t="s">
        <v>357</v>
      </c>
      <c r="G228" s="222" t="s">
        <v>165</v>
      </c>
      <c r="H228" s="223">
        <v>1</v>
      </c>
      <c r="I228" s="224"/>
      <c r="J228" s="225">
        <f>ROUND(I228*H228,2)</f>
        <v>0</v>
      </c>
      <c r="K228" s="226"/>
      <c r="L228" s="44"/>
      <c r="M228" s="227" t="s">
        <v>1</v>
      </c>
      <c r="N228" s="228" t="s">
        <v>42</v>
      </c>
      <c r="O228" s="91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353</v>
      </c>
      <c r="AT228" s="231" t="s">
        <v>131</v>
      </c>
      <c r="AU228" s="231" t="s">
        <v>87</v>
      </c>
      <c r="AY228" s="17" t="s">
        <v>129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7" t="s">
        <v>85</v>
      </c>
      <c r="BK228" s="232">
        <f>ROUND(I228*H228,2)</f>
        <v>0</v>
      </c>
      <c r="BL228" s="17" t="s">
        <v>353</v>
      </c>
      <c r="BM228" s="231" t="s">
        <v>360</v>
      </c>
    </row>
    <row r="229" spans="1:63" s="12" customFormat="1" ht="22.8" customHeight="1">
      <c r="A229" s="12"/>
      <c r="B229" s="203"/>
      <c r="C229" s="204"/>
      <c r="D229" s="205" t="s">
        <v>76</v>
      </c>
      <c r="E229" s="217" t="s">
        <v>361</v>
      </c>
      <c r="F229" s="217" t="s">
        <v>362</v>
      </c>
      <c r="G229" s="204"/>
      <c r="H229" s="204"/>
      <c r="I229" s="207"/>
      <c r="J229" s="218">
        <f>BK229</f>
        <v>0</v>
      </c>
      <c r="K229" s="204"/>
      <c r="L229" s="209"/>
      <c r="M229" s="210"/>
      <c r="N229" s="211"/>
      <c r="O229" s="211"/>
      <c r="P229" s="212">
        <f>P230</f>
        <v>0</v>
      </c>
      <c r="Q229" s="211"/>
      <c r="R229" s="212">
        <f>R230</f>
        <v>0</v>
      </c>
      <c r="S229" s="211"/>
      <c r="T229" s="213">
        <f>T230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4" t="s">
        <v>148</v>
      </c>
      <c r="AT229" s="215" t="s">
        <v>76</v>
      </c>
      <c r="AU229" s="215" t="s">
        <v>85</v>
      </c>
      <c r="AY229" s="214" t="s">
        <v>129</v>
      </c>
      <c r="BK229" s="216">
        <f>BK230</f>
        <v>0</v>
      </c>
    </row>
    <row r="230" spans="1:65" s="2" customFormat="1" ht="16.5" customHeight="1">
      <c r="A230" s="38"/>
      <c r="B230" s="39"/>
      <c r="C230" s="219" t="s">
        <v>363</v>
      </c>
      <c r="D230" s="219" t="s">
        <v>131</v>
      </c>
      <c r="E230" s="220" t="s">
        <v>364</v>
      </c>
      <c r="F230" s="221" t="s">
        <v>365</v>
      </c>
      <c r="G230" s="222" t="s">
        <v>165</v>
      </c>
      <c r="H230" s="223">
        <v>1</v>
      </c>
      <c r="I230" s="224"/>
      <c r="J230" s="225">
        <f>ROUND(I230*H230,2)</f>
        <v>0</v>
      </c>
      <c r="K230" s="226"/>
      <c r="L230" s="44"/>
      <c r="M230" s="227" t="s">
        <v>1</v>
      </c>
      <c r="N230" s="228" t="s">
        <v>42</v>
      </c>
      <c r="O230" s="91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353</v>
      </c>
      <c r="AT230" s="231" t="s">
        <v>131</v>
      </c>
      <c r="AU230" s="231" t="s">
        <v>87</v>
      </c>
      <c r="AY230" s="17" t="s">
        <v>129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85</v>
      </c>
      <c r="BK230" s="232">
        <f>ROUND(I230*H230,2)</f>
        <v>0</v>
      </c>
      <c r="BL230" s="17" t="s">
        <v>353</v>
      </c>
      <c r="BM230" s="231" t="s">
        <v>366</v>
      </c>
    </row>
    <row r="231" spans="1:63" s="12" customFormat="1" ht="22.8" customHeight="1">
      <c r="A231" s="12"/>
      <c r="B231" s="203"/>
      <c r="C231" s="204"/>
      <c r="D231" s="205" t="s">
        <v>76</v>
      </c>
      <c r="E231" s="217" t="s">
        <v>367</v>
      </c>
      <c r="F231" s="217" t="s">
        <v>368</v>
      </c>
      <c r="G231" s="204"/>
      <c r="H231" s="204"/>
      <c r="I231" s="207"/>
      <c r="J231" s="218">
        <f>BK231</f>
        <v>0</v>
      </c>
      <c r="K231" s="204"/>
      <c r="L231" s="209"/>
      <c r="M231" s="210"/>
      <c r="N231" s="211"/>
      <c r="O231" s="211"/>
      <c r="P231" s="212">
        <f>P232</f>
        <v>0</v>
      </c>
      <c r="Q231" s="211"/>
      <c r="R231" s="212">
        <f>R232</f>
        <v>0</v>
      </c>
      <c r="S231" s="211"/>
      <c r="T231" s="213">
        <f>T232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4" t="s">
        <v>148</v>
      </c>
      <c r="AT231" s="215" t="s">
        <v>76</v>
      </c>
      <c r="AU231" s="215" t="s">
        <v>85</v>
      </c>
      <c r="AY231" s="214" t="s">
        <v>129</v>
      </c>
      <c r="BK231" s="216">
        <f>BK232</f>
        <v>0</v>
      </c>
    </row>
    <row r="232" spans="1:65" s="2" customFormat="1" ht="16.5" customHeight="1">
      <c r="A232" s="38"/>
      <c r="B232" s="39"/>
      <c r="C232" s="219" t="s">
        <v>369</v>
      </c>
      <c r="D232" s="219" t="s">
        <v>131</v>
      </c>
      <c r="E232" s="220" t="s">
        <v>370</v>
      </c>
      <c r="F232" s="221" t="s">
        <v>371</v>
      </c>
      <c r="G232" s="222" t="s">
        <v>165</v>
      </c>
      <c r="H232" s="223">
        <v>1</v>
      </c>
      <c r="I232" s="224"/>
      <c r="J232" s="225">
        <f>ROUND(I232*H232,2)</f>
        <v>0</v>
      </c>
      <c r="K232" s="226"/>
      <c r="L232" s="44"/>
      <c r="M232" s="281" t="s">
        <v>1</v>
      </c>
      <c r="N232" s="282" t="s">
        <v>42</v>
      </c>
      <c r="O232" s="283"/>
      <c r="P232" s="284">
        <f>O232*H232</f>
        <v>0</v>
      </c>
      <c r="Q232" s="284">
        <v>0</v>
      </c>
      <c r="R232" s="284">
        <f>Q232*H232</f>
        <v>0</v>
      </c>
      <c r="S232" s="284">
        <v>0</v>
      </c>
      <c r="T232" s="285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1" t="s">
        <v>353</v>
      </c>
      <c r="AT232" s="231" t="s">
        <v>131</v>
      </c>
      <c r="AU232" s="231" t="s">
        <v>87</v>
      </c>
      <c r="AY232" s="17" t="s">
        <v>129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7" t="s">
        <v>85</v>
      </c>
      <c r="BK232" s="232">
        <f>ROUND(I232*H232,2)</f>
        <v>0</v>
      </c>
      <c r="BL232" s="17" t="s">
        <v>353</v>
      </c>
      <c r="BM232" s="231" t="s">
        <v>372</v>
      </c>
    </row>
    <row r="233" spans="1:31" s="2" customFormat="1" ht="6.95" customHeight="1">
      <c r="A233" s="38"/>
      <c r="B233" s="66"/>
      <c r="C233" s="67"/>
      <c r="D233" s="67"/>
      <c r="E233" s="67"/>
      <c r="F233" s="67"/>
      <c r="G233" s="67"/>
      <c r="H233" s="67"/>
      <c r="I233" s="67"/>
      <c r="J233" s="67"/>
      <c r="K233" s="67"/>
      <c r="L233" s="44"/>
      <c r="M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</row>
  </sheetData>
  <sheetProtection password="CC35" sheet="1" objects="1" scenarios="1" formatColumns="0" formatRows="0" autoFilter="0"/>
  <autoFilter ref="C123:K23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87</v>
      </c>
    </row>
    <row r="4" spans="2:46" s="1" customFormat="1" ht="24.95" customHeight="1">
      <c r="B4" s="20"/>
      <c r="D4" s="138" t="s">
        <v>97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Realizace prvků PSZ biocenter LBC14, LBC18 v k. ú. Okna u Polep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373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374</v>
      </c>
      <c r="G12" s="38"/>
      <c r="H12" s="38"/>
      <c r="I12" s="140" t="s">
        <v>22</v>
      </c>
      <c r="J12" s="144" t="str">
        <f>'Rekapitulace stavby'!AN8</f>
        <v>19. 11. 2021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31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ROUND((SUM(BE118:BE207)),2)</f>
        <v>0</v>
      </c>
      <c r="G33" s="38"/>
      <c r="H33" s="38"/>
      <c r="I33" s="155">
        <v>0.21</v>
      </c>
      <c r="J33" s="154">
        <f>ROUND(((SUM(BE118:BE207))*I33),2)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ROUND((SUM(BF118:BF207)),2)</f>
        <v>0</v>
      </c>
      <c r="G34" s="38"/>
      <c r="H34" s="38"/>
      <c r="I34" s="155">
        <v>0.15</v>
      </c>
      <c r="J34" s="154">
        <f>ROUND(((SUM(BF118:BF207))*I34),2)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ROUND((SUM(BG118:BG207)),2)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ROUND((SUM(BH118:BH207)),2)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ROUND((SUM(BI118:BI207)),2)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Realizace prvků PSZ biocenter LBC14, LBC18 v k. ú. Okna u Polep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02 - Následná péče - 1. rok po založení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k. ú. Okna u Polep </v>
      </c>
      <c r="G89" s="40"/>
      <c r="H89" s="40"/>
      <c r="I89" s="32" t="s">
        <v>22</v>
      </c>
      <c r="J89" s="79" t="str">
        <f>IF(J12="","",J12)</f>
        <v>19. 11. 2021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>Gabriel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Gabriel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106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375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114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6.25" customHeight="1">
      <c r="A108" s="38"/>
      <c r="B108" s="39"/>
      <c r="C108" s="40"/>
      <c r="D108" s="40"/>
      <c r="E108" s="174" t="str">
        <f>E7</f>
        <v>Realizace prvků PSZ biocenter LBC14, LBC18 v k. ú. Okna u Polep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98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02 - Následná péče - 1. rok po založení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 xml:space="preserve">k. ú. Okna u Polep </v>
      </c>
      <c r="G112" s="40"/>
      <c r="H112" s="40"/>
      <c r="I112" s="32" t="s">
        <v>22</v>
      </c>
      <c r="J112" s="79" t="str">
        <f>IF(J12="","",J12)</f>
        <v>19. 11. 2021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 xml:space="preserve"> </v>
      </c>
      <c r="G114" s="40"/>
      <c r="H114" s="40"/>
      <c r="I114" s="32" t="s">
        <v>30</v>
      </c>
      <c r="J114" s="36" t="str">
        <f>E21</f>
        <v>Gabriel s.r.o.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33</v>
      </c>
      <c r="J115" s="36" t="str">
        <f>E24</f>
        <v>Gabriel s.r.o.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1"/>
      <c r="B117" s="192"/>
      <c r="C117" s="193" t="s">
        <v>115</v>
      </c>
      <c r="D117" s="194" t="s">
        <v>62</v>
      </c>
      <c r="E117" s="194" t="s">
        <v>58</v>
      </c>
      <c r="F117" s="194" t="s">
        <v>59</v>
      </c>
      <c r="G117" s="194" t="s">
        <v>116</v>
      </c>
      <c r="H117" s="194" t="s">
        <v>117</v>
      </c>
      <c r="I117" s="194" t="s">
        <v>118</v>
      </c>
      <c r="J117" s="195" t="s">
        <v>103</v>
      </c>
      <c r="K117" s="196" t="s">
        <v>119</v>
      </c>
      <c r="L117" s="197"/>
      <c r="M117" s="100" t="s">
        <v>1</v>
      </c>
      <c r="N117" s="101" t="s">
        <v>41</v>
      </c>
      <c r="O117" s="101" t="s">
        <v>120</v>
      </c>
      <c r="P117" s="101" t="s">
        <v>121</v>
      </c>
      <c r="Q117" s="101" t="s">
        <v>122</v>
      </c>
      <c r="R117" s="101" t="s">
        <v>123</v>
      </c>
      <c r="S117" s="101" t="s">
        <v>124</v>
      </c>
      <c r="T117" s="102" t="s">
        <v>125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8"/>
      <c r="B118" s="39"/>
      <c r="C118" s="107" t="s">
        <v>126</v>
      </c>
      <c r="D118" s="40"/>
      <c r="E118" s="40"/>
      <c r="F118" s="40"/>
      <c r="G118" s="40"/>
      <c r="H118" s="40"/>
      <c r="I118" s="40"/>
      <c r="J118" s="198">
        <f>BK118</f>
        <v>0</v>
      </c>
      <c r="K118" s="40"/>
      <c r="L118" s="44"/>
      <c r="M118" s="103"/>
      <c r="N118" s="199"/>
      <c r="O118" s="104"/>
      <c r="P118" s="200">
        <f>P119</f>
        <v>0</v>
      </c>
      <c r="Q118" s="104"/>
      <c r="R118" s="200">
        <f>R119</f>
        <v>32.670243</v>
      </c>
      <c r="S118" s="104"/>
      <c r="T118" s="201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76</v>
      </c>
      <c r="AU118" s="17" t="s">
        <v>105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76</v>
      </c>
      <c r="E119" s="206" t="s">
        <v>127</v>
      </c>
      <c r="F119" s="206" t="s">
        <v>128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32.670243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85</v>
      </c>
      <c r="AT119" s="215" t="s">
        <v>76</v>
      </c>
      <c r="AU119" s="215" t="s">
        <v>77</v>
      </c>
      <c r="AY119" s="214" t="s">
        <v>129</v>
      </c>
      <c r="BK119" s="216">
        <f>BK120</f>
        <v>0</v>
      </c>
    </row>
    <row r="120" spans="1:63" s="12" customFormat="1" ht="22.8" customHeight="1">
      <c r="A120" s="12"/>
      <c r="B120" s="203"/>
      <c r="C120" s="204"/>
      <c r="D120" s="205" t="s">
        <v>76</v>
      </c>
      <c r="E120" s="217" t="s">
        <v>85</v>
      </c>
      <c r="F120" s="217" t="s">
        <v>376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SUM(P121:P207)</f>
        <v>0</v>
      </c>
      <c r="Q120" s="211"/>
      <c r="R120" s="212">
        <f>SUM(R121:R207)</f>
        <v>32.670243</v>
      </c>
      <c r="S120" s="211"/>
      <c r="T120" s="213">
        <f>SUM(T121:T207)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85</v>
      </c>
      <c r="AT120" s="215" t="s">
        <v>76</v>
      </c>
      <c r="AU120" s="215" t="s">
        <v>85</v>
      </c>
      <c r="AY120" s="214" t="s">
        <v>129</v>
      </c>
      <c r="BK120" s="216">
        <f>SUM(BK121:BK207)</f>
        <v>0</v>
      </c>
    </row>
    <row r="121" spans="1:65" s="2" customFormat="1" ht="24.15" customHeight="1">
      <c r="A121" s="38"/>
      <c r="B121" s="39"/>
      <c r="C121" s="219" t="s">
        <v>85</v>
      </c>
      <c r="D121" s="219" t="s">
        <v>131</v>
      </c>
      <c r="E121" s="220" t="s">
        <v>274</v>
      </c>
      <c r="F121" s="221" t="s">
        <v>275</v>
      </c>
      <c r="G121" s="222" t="s">
        <v>134</v>
      </c>
      <c r="H121" s="223">
        <v>78625</v>
      </c>
      <c r="I121" s="224"/>
      <c r="J121" s="225">
        <f>ROUND(I121*H121,2)</f>
        <v>0</v>
      </c>
      <c r="K121" s="226"/>
      <c r="L121" s="44"/>
      <c r="M121" s="227" t="s">
        <v>1</v>
      </c>
      <c r="N121" s="228" t="s">
        <v>42</v>
      </c>
      <c r="O121" s="91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1" t="s">
        <v>135</v>
      </c>
      <c r="AT121" s="231" t="s">
        <v>131</v>
      </c>
      <c r="AU121" s="231" t="s">
        <v>87</v>
      </c>
      <c r="AY121" s="17" t="s">
        <v>129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7" t="s">
        <v>85</v>
      </c>
      <c r="BK121" s="232">
        <f>ROUND(I121*H121,2)</f>
        <v>0</v>
      </c>
      <c r="BL121" s="17" t="s">
        <v>135</v>
      </c>
      <c r="BM121" s="231" t="s">
        <v>377</v>
      </c>
    </row>
    <row r="122" spans="1:47" s="2" customFormat="1" ht="12">
      <c r="A122" s="38"/>
      <c r="B122" s="39"/>
      <c r="C122" s="40"/>
      <c r="D122" s="246" t="s">
        <v>188</v>
      </c>
      <c r="E122" s="40"/>
      <c r="F122" s="267" t="s">
        <v>378</v>
      </c>
      <c r="G122" s="40"/>
      <c r="H122" s="40"/>
      <c r="I122" s="268"/>
      <c r="J122" s="40"/>
      <c r="K122" s="40"/>
      <c r="L122" s="44"/>
      <c r="M122" s="269"/>
      <c r="N122" s="270"/>
      <c r="O122" s="91"/>
      <c r="P122" s="91"/>
      <c r="Q122" s="91"/>
      <c r="R122" s="91"/>
      <c r="S122" s="91"/>
      <c r="T122" s="92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188</v>
      </c>
      <c r="AU122" s="17" t="s">
        <v>87</v>
      </c>
    </row>
    <row r="123" spans="1:51" s="13" customFormat="1" ht="12">
      <c r="A123" s="13"/>
      <c r="B123" s="244"/>
      <c r="C123" s="245"/>
      <c r="D123" s="246" t="s">
        <v>159</v>
      </c>
      <c r="E123" s="247" t="s">
        <v>1</v>
      </c>
      <c r="F123" s="248" t="s">
        <v>379</v>
      </c>
      <c r="G123" s="245"/>
      <c r="H123" s="249">
        <v>78625</v>
      </c>
      <c r="I123" s="250"/>
      <c r="J123" s="245"/>
      <c r="K123" s="245"/>
      <c r="L123" s="251"/>
      <c r="M123" s="252"/>
      <c r="N123" s="253"/>
      <c r="O123" s="253"/>
      <c r="P123" s="253"/>
      <c r="Q123" s="253"/>
      <c r="R123" s="253"/>
      <c r="S123" s="253"/>
      <c r="T123" s="25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5" t="s">
        <v>159</v>
      </c>
      <c r="AU123" s="255" t="s">
        <v>87</v>
      </c>
      <c r="AV123" s="13" t="s">
        <v>87</v>
      </c>
      <c r="AW123" s="13" t="s">
        <v>32</v>
      </c>
      <c r="AX123" s="13" t="s">
        <v>77</v>
      </c>
      <c r="AY123" s="255" t="s">
        <v>129</v>
      </c>
    </row>
    <row r="124" spans="1:51" s="14" customFormat="1" ht="12">
      <c r="A124" s="14"/>
      <c r="B124" s="256"/>
      <c r="C124" s="257"/>
      <c r="D124" s="246" t="s">
        <v>159</v>
      </c>
      <c r="E124" s="258" t="s">
        <v>1</v>
      </c>
      <c r="F124" s="259" t="s">
        <v>161</v>
      </c>
      <c r="G124" s="257"/>
      <c r="H124" s="260">
        <v>78625</v>
      </c>
      <c r="I124" s="261"/>
      <c r="J124" s="257"/>
      <c r="K124" s="257"/>
      <c r="L124" s="262"/>
      <c r="M124" s="263"/>
      <c r="N124" s="264"/>
      <c r="O124" s="264"/>
      <c r="P124" s="264"/>
      <c r="Q124" s="264"/>
      <c r="R124" s="264"/>
      <c r="S124" s="264"/>
      <c r="T124" s="26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6" t="s">
        <v>159</v>
      </c>
      <c r="AU124" s="266" t="s">
        <v>87</v>
      </c>
      <c r="AV124" s="14" t="s">
        <v>135</v>
      </c>
      <c r="AW124" s="14" t="s">
        <v>32</v>
      </c>
      <c r="AX124" s="14" t="s">
        <v>85</v>
      </c>
      <c r="AY124" s="266" t="s">
        <v>129</v>
      </c>
    </row>
    <row r="125" spans="1:65" s="2" customFormat="1" ht="37.8" customHeight="1">
      <c r="A125" s="38"/>
      <c r="B125" s="39"/>
      <c r="C125" s="219" t="s">
        <v>87</v>
      </c>
      <c r="D125" s="219" t="s">
        <v>131</v>
      </c>
      <c r="E125" s="220" t="s">
        <v>380</v>
      </c>
      <c r="F125" s="221" t="s">
        <v>381</v>
      </c>
      <c r="G125" s="222" t="s">
        <v>165</v>
      </c>
      <c r="H125" s="223">
        <v>1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42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135</v>
      </c>
      <c r="AT125" s="231" t="s">
        <v>131</v>
      </c>
      <c r="AU125" s="231" t="s">
        <v>87</v>
      </c>
      <c r="AY125" s="17" t="s">
        <v>129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85</v>
      </c>
      <c r="BK125" s="232">
        <f>ROUND(I125*H125,2)</f>
        <v>0</v>
      </c>
      <c r="BL125" s="17" t="s">
        <v>135</v>
      </c>
      <c r="BM125" s="231" t="s">
        <v>382</v>
      </c>
    </row>
    <row r="126" spans="1:47" s="2" customFormat="1" ht="12">
      <c r="A126" s="38"/>
      <c r="B126" s="39"/>
      <c r="C126" s="40"/>
      <c r="D126" s="246" t="s">
        <v>188</v>
      </c>
      <c r="E126" s="40"/>
      <c r="F126" s="267" t="s">
        <v>383</v>
      </c>
      <c r="G126" s="40"/>
      <c r="H126" s="40"/>
      <c r="I126" s="268"/>
      <c r="J126" s="40"/>
      <c r="K126" s="40"/>
      <c r="L126" s="44"/>
      <c r="M126" s="269"/>
      <c r="N126" s="270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188</v>
      </c>
      <c r="AU126" s="17" t="s">
        <v>87</v>
      </c>
    </row>
    <row r="127" spans="1:65" s="2" customFormat="1" ht="21.75" customHeight="1">
      <c r="A127" s="38"/>
      <c r="B127" s="39"/>
      <c r="C127" s="219" t="s">
        <v>140</v>
      </c>
      <c r="D127" s="219" t="s">
        <v>131</v>
      </c>
      <c r="E127" s="220" t="s">
        <v>241</v>
      </c>
      <c r="F127" s="221" t="s">
        <v>384</v>
      </c>
      <c r="G127" s="222" t="s">
        <v>156</v>
      </c>
      <c r="H127" s="223">
        <v>123.15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42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135</v>
      </c>
      <c r="AT127" s="231" t="s">
        <v>131</v>
      </c>
      <c r="AU127" s="231" t="s">
        <v>87</v>
      </c>
      <c r="AY127" s="17" t="s">
        <v>129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85</v>
      </c>
      <c r="BK127" s="232">
        <f>ROUND(I127*H127,2)</f>
        <v>0</v>
      </c>
      <c r="BL127" s="17" t="s">
        <v>135</v>
      </c>
      <c r="BM127" s="231" t="s">
        <v>385</v>
      </c>
    </row>
    <row r="128" spans="1:47" s="2" customFormat="1" ht="12">
      <c r="A128" s="38"/>
      <c r="B128" s="39"/>
      <c r="C128" s="40"/>
      <c r="D128" s="246" t="s">
        <v>188</v>
      </c>
      <c r="E128" s="40"/>
      <c r="F128" s="267" t="s">
        <v>386</v>
      </c>
      <c r="G128" s="40"/>
      <c r="H128" s="40"/>
      <c r="I128" s="268"/>
      <c r="J128" s="40"/>
      <c r="K128" s="40"/>
      <c r="L128" s="44"/>
      <c r="M128" s="269"/>
      <c r="N128" s="270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188</v>
      </c>
      <c r="AU128" s="17" t="s">
        <v>87</v>
      </c>
    </row>
    <row r="129" spans="1:51" s="15" customFormat="1" ht="12">
      <c r="A129" s="15"/>
      <c r="B129" s="271"/>
      <c r="C129" s="272"/>
      <c r="D129" s="246" t="s">
        <v>159</v>
      </c>
      <c r="E129" s="273" t="s">
        <v>1</v>
      </c>
      <c r="F129" s="274" t="s">
        <v>233</v>
      </c>
      <c r="G129" s="272"/>
      <c r="H129" s="273" t="s">
        <v>1</v>
      </c>
      <c r="I129" s="275"/>
      <c r="J129" s="272"/>
      <c r="K129" s="272"/>
      <c r="L129" s="276"/>
      <c r="M129" s="277"/>
      <c r="N129" s="278"/>
      <c r="O129" s="278"/>
      <c r="P129" s="278"/>
      <c r="Q129" s="278"/>
      <c r="R129" s="278"/>
      <c r="S129" s="278"/>
      <c r="T129" s="279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80" t="s">
        <v>159</v>
      </c>
      <c r="AU129" s="280" t="s">
        <v>87</v>
      </c>
      <c r="AV129" s="15" t="s">
        <v>85</v>
      </c>
      <c r="AW129" s="15" t="s">
        <v>32</v>
      </c>
      <c r="AX129" s="15" t="s">
        <v>77</v>
      </c>
      <c r="AY129" s="280" t="s">
        <v>129</v>
      </c>
    </row>
    <row r="130" spans="1:51" s="13" customFormat="1" ht="12">
      <c r="A130" s="13"/>
      <c r="B130" s="244"/>
      <c r="C130" s="245"/>
      <c r="D130" s="246" t="s">
        <v>159</v>
      </c>
      <c r="E130" s="247" t="s">
        <v>1</v>
      </c>
      <c r="F130" s="248" t="s">
        <v>387</v>
      </c>
      <c r="G130" s="245"/>
      <c r="H130" s="249">
        <v>109.2</v>
      </c>
      <c r="I130" s="250"/>
      <c r="J130" s="245"/>
      <c r="K130" s="245"/>
      <c r="L130" s="251"/>
      <c r="M130" s="252"/>
      <c r="N130" s="253"/>
      <c r="O130" s="253"/>
      <c r="P130" s="253"/>
      <c r="Q130" s="253"/>
      <c r="R130" s="253"/>
      <c r="S130" s="253"/>
      <c r="T130" s="25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5" t="s">
        <v>159</v>
      </c>
      <c r="AU130" s="255" t="s">
        <v>87</v>
      </c>
      <c r="AV130" s="13" t="s">
        <v>87</v>
      </c>
      <c r="AW130" s="13" t="s">
        <v>32</v>
      </c>
      <c r="AX130" s="13" t="s">
        <v>77</v>
      </c>
      <c r="AY130" s="255" t="s">
        <v>129</v>
      </c>
    </row>
    <row r="131" spans="1:51" s="15" customFormat="1" ht="12">
      <c r="A131" s="15"/>
      <c r="B131" s="271"/>
      <c r="C131" s="272"/>
      <c r="D131" s="246" t="s">
        <v>159</v>
      </c>
      <c r="E131" s="273" t="s">
        <v>1</v>
      </c>
      <c r="F131" s="274" t="s">
        <v>222</v>
      </c>
      <c r="G131" s="272"/>
      <c r="H131" s="273" t="s">
        <v>1</v>
      </c>
      <c r="I131" s="275"/>
      <c r="J131" s="272"/>
      <c r="K131" s="272"/>
      <c r="L131" s="276"/>
      <c r="M131" s="277"/>
      <c r="N131" s="278"/>
      <c r="O131" s="278"/>
      <c r="P131" s="278"/>
      <c r="Q131" s="278"/>
      <c r="R131" s="278"/>
      <c r="S131" s="278"/>
      <c r="T131" s="279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80" t="s">
        <v>159</v>
      </c>
      <c r="AU131" s="280" t="s">
        <v>87</v>
      </c>
      <c r="AV131" s="15" t="s">
        <v>85</v>
      </c>
      <c r="AW131" s="15" t="s">
        <v>32</v>
      </c>
      <c r="AX131" s="15" t="s">
        <v>77</v>
      </c>
      <c r="AY131" s="280" t="s">
        <v>129</v>
      </c>
    </row>
    <row r="132" spans="1:51" s="13" customFormat="1" ht="12">
      <c r="A132" s="13"/>
      <c r="B132" s="244"/>
      <c r="C132" s="245"/>
      <c r="D132" s="246" t="s">
        <v>159</v>
      </c>
      <c r="E132" s="247" t="s">
        <v>1</v>
      </c>
      <c r="F132" s="248" t="s">
        <v>388</v>
      </c>
      <c r="G132" s="245"/>
      <c r="H132" s="249">
        <v>13.95</v>
      </c>
      <c r="I132" s="250"/>
      <c r="J132" s="245"/>
      <c r="K132" s="245"/>
      <c r="L132" s="251"/>
      <c r="M132" s="252"/>
      <c r="N132" s="253"/>
      <c r="O132" s="253"/>
      <c r="P132" s="253"/>
      <c r="Q132" s="253"/>
      <c r="R132" s="253"/>
      <c r="S132" s="253"/>
      <c r="T132" s="25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5" t="s">
        <v>159</v>
      </c>
      <c r="AU132" s="255" t="s">
        <v>87</v>
      </c>
      <c r="AV132" s="13" t="s">
        <v>87</v>
      </c>
      <c r="AW132" s="13" t="s">
        <v>32</v>
      </c>
      <c r="AX132" s="13" t="s">
        <v>77</v>
      </c>
      <c r="AY132" s="255" t="s">
        <v>129</v>
      </c>
    </row>
    <row r="133" spans="1:51" s="14" customFormat="1" ht="12">
      <c r="A133" s="14"/>
      <c r="B133" s="256"/>
      <c r="C133" s="257"/>
      <c r="D133" s="246" t="s">
        <v>159</v>
      </c>
      <c r="E133" s="258" t="s">
        <v>1</v>
      </c>
      <c r="F133" s="259" t="s">
        <v>161</v>
      </c>
      <c r="G133" s="257"/>
      <c r="H133" s="260">
        <v>123.15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6" t="s">
        <v>159</v>
      </c>
      <c r="AU133" s="266" t="s">
        <v>87</v>
      </c>
      <c r="AV133" s="14" t="s">
        <v>135</v>
      </c>
      <c r="AW133" s="14" t="s">
        <v>32</v>
      </c>
      <c r="AX133" s="14" t="s">
        <v>85</v>
      </c>
      <c r="AY133" s="266" t="s">
        <v>129</v>
      </c>
    </row>
    <row r="134" spans="1:65" s="2" customFormat="1" ht="16.5" customHeight="1">
      <c r="A134" s="38"/>
      <c r="B134" s="39"/>
      <c r="C134" s="233" t="s">
        <v>135</v>
      </c>
      <c r="D134" s="233" t="s">
        <v>153</v>
      </c>
      <c r="E134" s="234" t="s">
        <v>248</v>
      </c>
      <c r="F134" s="235" t="s">
        <v>249</v>
      </c>
      <c r="G134" s="236" t="s">
        <v>156</v>
      </c>
      <c r="H134" s="237">
        <v>123.15</v>
      </c>
      <c r="I134" s="238"/>
      <c r="J134" s="239">
        <f>ROUND(I134*H134,2)</f>
        <v>0</v>
      </c>
      <c r="K134" s="240"/>
      <c r="L134" s="241"/>
      <c r="M134" s="242" t="s">
        <v>1</v>
      </c>
      <c r="N134" s="243" t="s">
        <v>42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157</v>
      </c>
      <c r="AT134" s="231" t="s">
        <v>153</v>
      </c>
      <c r="AU134" s="231" t="s">
        <v>87</v>
      </c>
      <c r="AY134" s="17" t="s">
        <v>129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85</v>
      </c>
      <c r="BK134" s="232">
        <f>ROUND(I134*H134,2)</f>
        <v>0</v>
      </c>
      <c r="BL134" s="17" t="s">
        <v>135</v>
      </c>
      <c r="BM134" s="231" t="s">
        <v>389</v>
      </c>
    </row>
    <row r="135" spans="1:65" s="2" customFormat="1" ht="21.75" customHeight="1">
      <c r="A135" s="38"/>
      <c r="B135" s="39"/>
      <c r="C135" s="219" t="s">
        <v>148</v>
      </c>
      <c r="D135" s="219" t="s">
        <v>131</v>
      </c>
      <c r="E135" s="220" t="s">
        <v>252</v>
      </c>
      <c r="F135" s="221" t="s">
        <v>390</v>
      </c>
      <c r="G135" s="222" t="s">
        <v>156</v>
      </c>
      <c r="H135" s="223">
        <v>123.15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42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135</v>
      </c>
      <c r="AT135" s="231" t="s">
        <v>131</v>
      </c>
      <c r="AU135" s="231" t="s">
        <v>87</v>
      </c>
      <c r="AY135" s="17" t="s">
        <v>129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85</v>
      </c>
      <c r="BK135" s="232">
        <f>ROUND(I135*H135,2)</f>
        <v>0</v>
      </c>
      <c r="BL135" s="17" t="s">
        <v>135</v>
      </c>
      <c r="BM135" s="231" t="s">
        <v>391</v>
      </c>
    </row>
    <row r="136" spans="1:65" s="2" customFormat="1" ht="24.15" customHeight="1">
      <c r="A136" s="38"/>
      <c r="B136" s="39"/>
      <c r="C136" s="219" t="s">
        <v>152</v>
      </c>
      <c r="D136" s="219" t="s">
        <v>131</v>
      </c>
      <c r="E136" s="220" t="s">
        <v>256</v>
      </c>
      <c r="F136" s="221" t="s">
        <v>392</v>
      </c>
      <c r="G136" s="222" t="s">
        <v>156</v>
      </c>
      <c r="H136" s="223">
        <v>1231.5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42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135</v>
      </c>
      <c r="AT136" s="231" t="s">
        <v>131</v>
      </c>
      <c r="AU136" s="231" t="s">
        <v>87</v>
      </c>
      <c r="AY136" s="17" t="s">
        <v>129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85</v>
      </c>
      <c r="BK136" s="232">
        <f>ROUND(I136*H136,2)</f>
        <v>0</v>
      </c>
      <c r="BL136" s="17" t="s">
        <v>135</v>
      </c>
      <c r="BM136" s="231" t="s">
        <v>393</v>
      </c>
    </row>
    <row r="137" spans="1:65" s="2" customFormat="1" ht="24.15" customHeight="1">
      <c r="A137" s="38"/>
      <c r="B137" s="39"/>
      <c r="C137" s="219" t="s">
        <v>162</v>
      </c>
      <c r="D137" s="219" t="s">
        <v>131</v>
      </c>
      <c r="E137" s="220" t="s">
        <v>394</v>
      </c>
      <c r="F137" s="221" t="s">
        <v>395</v>
      </c>
      <c r="G137" s="222" t="s">
        <v>143</v>
      </c>
      <c r="H137" s="223">
        <v>273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42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135</v>
      </c>
      <c r="AT137" s="231" t="s">
        <v>131</v>
      </c>
      <c r="AU137" s="231" t="s">
        <v>87</v>
      </c>
      <c r="AY137" s="17" t="s">
        <v>129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85</v>
      </c>
      <c r="BK137" s="232">
        <f>ROUND(I137*H137,2)</f>
        <v>0</v>
      </c>
      <c r="BL137" s="17" t="s">
        <v>135</v>
      </c>
      <c r="BM137" s="231" t="s">
        <v>396</v>
      </c>
    </row>
    <row r="138" spans="1:47" s="2" customFormat="1" ht="12">
      <c r="A138" s="38"/>
      <c r="B138" s="39"/>
      <c r="C138" s="40"/>
      <c r="D138" s="246" t="s">
        <v>188</v>
      </c>
      <c r="E138" s="40"/>
      <c r="F138" s="267" t="s">
        <v>397</v>
      </c>
      <c r="G138" s="40"/>
      <c r="H138" s="40"/>
      <c r="I138" s="268"/>
      <c r="J138" s="40"/>
      <c r="K138" s="40"/>
      <c r="L138" s="44"/>
      <c r="M138" s="269"/>
      <c r="N138" s="270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188</v>
      </c>
      <c r="AU138" s="17" t="s">
        <v>87</v>
      </c>
    </row>
    <row r="139" spans="1:51" s="13" customFormat="1" ht="12">
      <c r="A139" s="13"/>
      <c r="B139" s="244"/>
      <c r="C139" s="245"/>
      <c r="D139" s="246" t="s">
        <v>159</v>
      </c>
      <c r="E139" s="247" t="s">
        <v>1</v>
      </c>
      <c r="F139" s="248" t="s">
        <v>398</v>
      </c>
      <c r="G139" s="245"/>
      <c r="H139" s="249">
        <v>273</v>
      </c>
      <c r="I139" s="250"/>
      <c r="J139" s="245"/>
      <c r="K139" s="245"/>
      <c r="L139" s="251"/>
      <c r="M139" s="252"/>
      <c r="N139" s="253"/>
      <c r="O139" s="253"/>
      <c r="P139" s="253"/>
      <c r="Q139" s="253"/>
      <c r="R139" s="253"/>
      <c r="S139" s="253"/>
      <c r="T139" s="25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5" t="s">
        <v>159</v>
      </c>
      <c r="AU139" s="255" t="s">
        <v>87</v>
      </c>
      <c r="AV139" s="13" t="s">
        <v>87</v>
      </c>
      <c r="AW139" s="13" t="s">
        <v>32</v>
      </c>
      <c r="AX139" s="13" t="s">
        <v>77</v>
      </c>
      <c r="AY139" s="255" t="s">
        <v>129</v>
      </c>
    </row>
    <row r="140" spans="1:51" s="14" customFormat="1" ht="12">
      <c r="A140" s="14"/>
      <c r="B140" s="256"/>
      <c r="C140" s="257"/>
      <c r="D140" s="246" t="s">
        <v>159</v>
      </c>
      <c r="E140" s="258" t="s">
        <v>1</v>
      </c>
      <c r="F140" s="259" t="s">
        <v>161</v>
      </c>
      <c r="G140" s="257"/>
      <c r="H140" s="260">
        <v>273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6" t="s">
        <v>159</v>
      </c>
      <c r="AU140" s="266" t="s">
        <v>87</v>
      </c>
      <c r="AV140" s="14" t="s">
        <v>135</v>
      </c>
      <c r="AW140" s="14" t="s">
        <v>32</v>
      </c>
      <c r="AX140" s="14" t="s">
        <v>85</v>
      </c>
      <c r="AY140" s="266" t="s">
        <v>129</v>
      </c>
    </row>
    <row r="141" spans="1:65" s="2" customFormat="1" ht="24.15" customHeight="1">
      <c r="A141" s="38"/>
      <c r="B141" s="39"/>
      <c r="C141" s="219" t="s">
        <v>157</v>
      </c>
      <c r="D141" s="219" t="s">
        <v>131</v>
      </c>
      <c r="E141" s="220" t="s">
        <v>175</v>
      </c>
      <c r="F141" s="221" t="s">
        <v>399</v>
      </c>
      <c r="G141" s="222" t="s">
        <v>143</v>
      </c>
      <c r="H141" s="223">
        <v>36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42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135</v>
      </c>
      <c r="AT141" s="231" t="s">
        <v>131</v>
      </c>
      <c r="AU141" s="231" t="s">
        <v>87</v>
      </c>
      <c r="AY141" s="17" t="s">
        <v>129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85</v>
      </c>
      <c r="BK141" s="232">
        <f>ROUND(I141*H141,2)</f>
        <v>0</v>
      </c>
      <c r="BL141" s="17" t="s">
        <v>135</v>
      </c>
      <c r="BM141" s="231" t="s">
        <v>400</v>
      </c>
    </row>
    <row r="142" spans="1:47" s="2" customFormat="1" ht="12">
      <c r="A142" s="38"/>
      <c r="B142" s="39"/>
      <c r="C142" s="40"/>
      <c r="D142" s="246" t="s">
        <v>188</v>
      </c>
      <c r="E142" s="40"/>
      <c r="F142" s="267" t="s">
        <v>401</v>
      </c>
      <c r="G142" s="40"/>
      <c r="H142" s="40"/>
      <c r="I142" s="268"/>
      <c r="J142" s="40"/>
      <c r="K142" s="40"/>
      <c r="L142" s="44"/>
      <c r="M142" s="269"/>
      <c r="N142" s="270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188</v>
      </c>
      <c r="AU142" s="17" t="s">
        <v>87</v>
      </c>
    </row>
    <row r="143" spans="1:51" s="15" customFormat="1" ht="12">
      <c r="A143" s="15"/>
      <c r="B143" s="271"/>
      <c r="C143" s="272"/>
      <c r="D143" s="246" t="s">
        <v>159</v>
      </c>
      <c r="E143" s="273" t="s">
        <v>1</v>
      </c>
      <c r="F143" s="274" t="s">
        <v>402</v>
      </c>
      <c r="G143" s="272"/>
      <c r="H143" s="273" t="s">
        <v>1</v>
      </c>
      <c r="I143" s="275"/>
      <c r="J143" s="272"/>
      <c r="K143" s="272"/>
      <c r="L143" s="276"/>
      <c r="M143" s="277"/>
      <c r="N143" s="278"/>
      <c r="O143" s="278"/>
      <c r="P143" s="278"/>
      <c r="Q143" s="278"/>
      <c r="R143" s="278"/>
      <c r="S143" s="278"/>
      <c r="T143" s="279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80" t="s">
        <v>159</v>
      </c>
      <c r="AU143" s="280" t="s">
        <v>87</v>
      </c>
      <c r="AV143" s="15" t="s">
        <v>85</v>
      </c>
      <c r="AW143" s="15" t="s">
        <v>32</v>
      </c>
      <c r="AX143" s="15" t="s">
        <v>77</v>
      </c>
      <c r="AY143" s="280" t="s">
        <v>129</v>
      </c>
    </row>
    <row r="144" spans="1:51" s="13" customFormat="1" ht="12">
      <c r="A144" s="13"/>
      <c r="B144" s="244"/>
      <c r="C144" s="245"/>
      <c r="D144" s="246" t="s">
        <v>159</v>
      </c>
      <c r="E144" s="247" t="s">
        <v>1</v>
      </c>
      <c r="F144" s="248" t="s">
        <v>209</v>
      </c>
      <c r="G144" s="245"/>
      <c r="H144" s="249">
        <v>18</v>
      </c>
      <c r="I144" s="250"/>
      <c r="J144" s="245"/>
      <c r="K144" s="245"/>
      <c r="L144" s="251"/>
      <c r="M144" s="252"/>
      <c r="N144" s="253"/>
      <c r="O144" s="253"/>
      <c r="P144" s="253"/>
      <c r="Q144" s="253"/>
      <c r="R144" s="253"/>
      <c r="S144" s="253"/>
      <c r="T144" s="25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5" t="s">
        <v>159</v>
      </c>
      <c r="AU144" s="255" t="s">
        <v>87</v>
      </c>
      <c r="AV144" s="13" t="s">
        <v>87</v>
      </c>
      <c r="AW144" s="13" t="s">
        <v>32</v>
      </c>
      <c r="AX144" s="13" t="s">
        <v>77</v>
      </c>
      <c r="AY144" s="255" t="s">
        <v>129</v>
      </c>
    </row>
    <row r="145" spans="1:51" s="15" customFormat="1" ht="12">
      <c r="A145" s="15"/>
      <c r="B145" s="271"/>
      <c r="C145" s="272"/>
      <c r="D145" s="246" t="s">
        <v>159</v>
      </c>
      <c r="E145" s="273" t="s">
        <v>1</v>
      </c>
      <c r="F145" s="274" t="s">
        <v>403</v>
      </c>
      <c r="G145" s="272"/>
      <c r="H145" s="273" t="s">
        <v>1</v>
      </c>
      <c r="I145" s="275"/>
      <c r="J145" s="272"/>
      <c r="K145" s="272"/>
      <c r="L145" s="276"/>
      <c r="M145" s="277"/>
      <c r="N145" s="278"/>
      <c r="O145" s="278"/>
      <c r="P145" s="278"/>
      <c r="Q145" s="278"/>
      <c r="R145" s="278"/>
      <c r="S145" s="278"/>
      <c r="T145" s="279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80" t="s">
        <v>159</v>
      </c>
      <c r="AU145" s="280" t="s">
        <v>87</v>
      </c>
      <c r="AV145" s="15" t="s">
        <v>85</v>
      </c>
      <c r="AW145" s="15" t="s">
        <v>32</v>
      </c>
      <c r="AX145" s="15" t="s">
        <v>77</v>
      </c>
      <c r="AY145" s="280" t="s">
        <v>129</v>
      </c>
    </row>
    <row r="146" spans="1:51" s="13" customFormat="1" ht="12">
      <c r="A146" s="13"/>
      <c r="B146" s="244"/>
      <c r="C146" s="245"/>
      <c r="D146" s="246" t="s">
        <v>159</v>
      </c>
      <c r="E146" s="247" t="s">
        <v>1</v>
      </c>
      <c r="F146" s="248" t="s">
        <v>209</v>
      </c>
      <c r="G146" s="245"/>
      <c r="H146" s="249">
        <v>18</v>
      </c>
      <c r="I146" s="250"/>
      <c r="J146" s="245"/>
      <c r="K146" s="245"/>
      <c r="L146" s="251"/>
      <c r="M146" s="252"/>
      <c r="N146" s="253"/>
      <c r="O146" s="253"/>
      <c r="P146" s="253"/>
      <c r="Q146" s="253"/>
      <c r="R146" s="253"/>
      <c r="S146" s="253"/>
      <c r="T146" s="25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5" t="s">
        <v>159</v>
      </c>
      <c r="AU146" s="255" t="s">
        <v>87</v>
      </c>
      <c r="AV146" s="13" t="s">
        <v>87</v>
      </c>
      <c r="AW146" s="13" t="s">
        <v>32</v>
      </c>
      <c r="AX146" s="13" t="s">
        <v>77</v>
      </c>
      <c r="AY146" s="255" t="s">
        <v>129</v>
      </c>
    </row>
    <row r="147" spans="1:51" s="14" customFormat="1" ht="12">
      <c r="A147" s="14"/>
      <c r="B147" s="256"/>
      <c r="C147" s="257"/>
      <c r="D147" s="246" t="s">
        <v>159</v>
      </c>
      <c r="E147" s="258" t="s">
        <v>1</v>
      </c>
      <c r="F147" s="259" t="s">
        <v>161</v>
      </c>
      <c r="G147" s="257"/>
      <c r="H147" s="260">
        <v>36</v>
      </c>
      <c r="I147" s="261"/>
      <c r="J147" s="257"/>
      <c r="K147" s="257"/>
      <c r="L147" s="262"/>
      <c r="M147" s="263"/>
      <c r="N147" s="264"/>
      <c r="O147" s="264"/>
      <c r="P147" s="264"/>
      <c r="Q147" s="264"/>
      <c r="R147" s="264"/>
      <c r="S147" s="264"/>
      <c r="T147" s="26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6" t="s">
        <v>159</v>
      </c>
      <c r="AU147" s="266" t="s">
        <v>87</v>
      </c>
      <c r="AV147" s="14" t="s">
        <v>135</v>
      </c>
      <c r="AW147" s="14" t="s">
        <v>32</v>
      </c>
      <c r="AX147" s="14" t="s">
        <v>85</v>
      </c>
      <c r="AY147" s="266" t="s">
        <v>129</v>
      </c>
    </row>
    <row r="148" spans="1:65" s="2" customFormat="1" ht="16.5" customHeight="1">
      <c r="A148" s="38"/>
      <c r="B148" s="39"/>
      <c r="C148" s="233" t="s">
        <v>170</v>
      </c>
      <c r="D148" s="233" t="s">
        <v>153</v>
      </c>
      <c r="E148" s="234" t="s">
        <v>404</v>
      </c>
      <c r="F148" s="235" t="s">
        <v>405</v>
      </c>
      <c r="G148" s="236" t="s">
        <v>181</v>
      </c>
      <c r="H148" s="237">
        <v>18</v>
      </c>
      <c r="I148" s="238"/>
      <c r="J148" s="239">
        <f>ROUND(I148*H148,2)</f>
        <v>0</v>
      </c>
      <c r="K148" s="240"/>
      <c r="L148" s="241"/>
      <c r="M148" s="242" t="s">
        <v>1</v>
      </c>
      <c r="N148" s="243" t="s">
        <v>42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157</v>
      </c>
      <c r="AT148" s="231" t="s">
        <v>153</v>
      </c>
      <c r="AU148" s="231" t="s">
        <v>87</v>
      </c>
      <c r="AY148" s="17" t="s">
        <v>129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7" t="s">
        <v>85</v>
      </c>
      <c r="BK148" s="232">
        <f>ROUND(I148*H148,2)</f>
        <v>0</v>
      </c>
      <c r="BL148" s="17" t="s">
        <v>135</v>
      </c>
      <c r="BM148" s="231" t="s">
        <v>406</v>
      </c>
    </row>
    <row r="149" spans="1:51" s="15" customFormat="1" ht="12">
      <c r="A149" s="15"/>
      <c r="B149" s="271"/>
      <c r="C149" s="272"/>
      <c r="D149" s="246" t="s">
        <v>159</v>
      </c>
      <c r="E149" s="273" t="s">
        <v>1</v>
      </c>
      <c r="F149" s="274" t="s">
        <v>402</v>
      </c>
      <c r="G149" s="272"/>
      <c r="H149" s="273" t="s">
        <v>1</v>
      </c>
      <c r="I149" s="275"/>
      <c r="J149" s="272"/>
      <c r="K149" s="272"/>
      <c r="L149" s="276"/>
      <c r="M149" s="277"/>
      <c r="N149" s="278"/>
      <c r="O149" s="278"/>
      <c r="P149" s="278"/>
      <c r="Q149" s="278"/>
      <c r="R149" s="278"/>
      <c r="S149" s="278"/>
      <c r="T149" s="279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80" t="s">
        <v>159</v>
      </c>
      <c r="AU149" s="280" t="s">
        <v>87</v>
      </c>
      <c r="AV149" s="15" t="s">
        <v>85</v>
      </c>
      <c r="AW149" s="15" t="s">
        <v>32</v>
      </c>
      <c r="AX149" s="15" t="s">
        <v>77</v>
      </c>
      <c r="AY149" s="280" t="s">
        <v>129</v>
      </c>
    </row>
    <row r="150" spans="1:51" s="13" customFormat="1" ht="12">
      <c r="A150" s="13"/>
      <c r="B150" s="244"/>
      <c r="C150" s="245"/>
      <c r="D150" s="246" t="s">
        <v>159</v>
      </c>
      <c r="E150" s="247" t="s">
        <v>1</v>
      </c>
      <c r="F150" s="248" t="s">
        <v>407</v>
      </c>
      <c r="G150" s="245"/>
      <c r="H150" s="249">
        <v>9</v>
      </c>
      <c r="I150" s="250"/>
      <c r="J150" s="245"/>
      <c r="K150" s="245"/>
      <c r="L150" s="251"/>
      <c r="M150" s="252"/>
      <c r="N150" s="253"/>
      <c r="O150" s="253"/>
      <c r="P150" s="253"/>
      <c r="Q150" s="253"/>
      <c r="R150" s="253"/>
      <c r="S150" s="253"/>
      <c r="T150" s="25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5" t="s">
        <v>159</v>
      </c>
      <c r="AU150" s="255" t="s">
        <v>87</v>
      </c>
      <c r="AV150" s="13" t="s">
        <v>87</v>
      </c>
      <c r="AW150" s="13" t="s">
        <v>32</v>
      </c>
      <c r="AX150" s="13" t="s">
        <v>77</v>
      </c>
      <c r="AY150" s="255" t="s">
        <v>129</v>
      </c>
    </row>
    <row r="151" spans="1:51" s="15" customFormat="1" ht="12">
      <c r="A151" s="15"/>
      <c r="B151" s="271"/>
      <c r="C151" s="272"/>
      <c r="D151" s="246" t="s">
        <v>159</v>
      </c>
      <c r="E151" s="273" t="s">
        <v>1</v>
      </c>
      <c r="F151" s="274" t="s">
        <v>408</v>
      </c>
      <c r="G151" s="272"/>
      <c r="H151" s="273" t="s">
        <v>1</v>
      </c>
      <c r="I151" s="275"/>
      <c r="J151" s="272"/>
      <c r="K151" s="272"/>
      <c r="L151" s="276"/>
      <c r="M151" s="277"/>
      <c r="N151" s="278"/>
      <c r="O151" s="278"/>
      <c r="P151" s="278"/>
      <c r="Q151" s="278"/>
      <c r="R151" s="278"/>
      <c r="S151" s="278"/>
      <c r="T151" s="279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80" t="s">
        <v>159</v>
      </c>
      <c r="AU151" s="280" t="s">
        <v>87</v>
      </c>
      <c r="AV151" s="15" t="s">
        <v>85</v>
      </c>
      <c r="AW151" s="15" t="s">
        <v>32</v>
      </c>
      <c r="AX151" s="15" t="s">
        <v>77</v>
      </c>
      <c r="AY151" s="280" t="s">
        <v>129</v>
      </c>
    </row>
    <row r="152" spans="1:51" s="13" customFormat="1" ht="12">
      <c r="A152" s="13"/>
      <c r="B152" s="244"/>
      <c r="C152" s="245"/>
      <c r="D152" s="246" t="s">
        <v>159</v>
      </c>
      <c r="E152" s="247" t="s">
        <v>1</v>
      </c>
      <c r="F152" s="248" t="s">
        <v>407</v>
      </c>
      <c r="G152" s="245"/>
      <c r="H152" s="249">
        <v>9</v>
      </c>
      <c r="I152" s="250"/>
      <c r="J152" s="245"/>
      <c r="K152" s="245"/>
      <c r="L152" s="251"/>
      <c r="M152" s="252"/>
      <c r="N152" s="253"/>
      <c r="O152" s="253"/>
      <c r="P152" s="253"/>
      <c r="Q152" s="253"/>
      <c r="R152" s="253"/>
      <c r="S152" s="253"/>
      <c r="T152" s="25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5" t="s">
        <v>159</v>
      </c>
      <c r="AU152" s="255" t="s">
        <v>87</v>
      </c>
      <c r="AV152" s="13" t="s">
        <v>87</v>
      </c>
      <c r="AW152" s="13" t="s">
        <v>32</v>
      </c>
      <c r="AX152" s="13" t="s">
        <v>77</v>
      </c>
      <c r="AY152" s="255" t="s">
        <v>129</v>
      </c>
    </row>
    <row r="153" spans="1:51" s="14" customFormat="1" ht="12">
      <c r="A153" s="14"/>
      <c r="B153" s="256"/>
      <c r="C153" s="257"/>
      <c r="D153" s="246" t="s">
        <v>159</v>
      </c>
      <c r="E153" s="258" t="s">
        <v>1</v>
      </c>
      <c r="F153" s="259" t="s">
        <v>161</v>
      </c>
      <c r="G153" s="257"/>
      <c r="H153" s="260">
        <v>18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6" t="s">
        <v>159</v>
      </c>
      <c r="AU153" s="266" t="s">
        <v>87</v>
      </c>
      <c r="AV153" s="14" t="s">
        <v>135</v>
      </c>
      <c r="AW153" s="14" t="s">
        <v>32</v>
      </c>
      <c r="AX153" s="14" t="s">
        <v>85</v>
      </c>
      <c r="AY153" s="266" t="s">
        <v>129</v>
      </c>
    </row>
    <row r="154" spans="1:65" s="2" customFormat="1" ht="24.15" customHeight="1">
      <c r="A154" s="38"/>
      <c r="B154" s="39"/>
      <c r="C154" s="219" t="s">
        <v>174</v>
      </c>
      <c r="D154" s="219" t="s">
        <v>131</v>
      </c>
      <c r="E154" s="220" t="s">
        <v>409</v>
      </c>
      <c r="F154" s="221" t="s">
        <v>410</v>
      </c>
      <c r="G154" s="222" t="s">
        <v>143</v>
      </c>
      <c r="H154" s="223">
        <v>46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42</v>
      </c>
      <c r="O154" s="91"/>
      <c r="P154" s="229">
        <f>O154*H154</f>
        <v>0</v>
      </c>
      <c r="Q154" s="229">
        <v>0.005</v>
      </c>
      <c r="R154" s="229">
        <f>Q154*H154</f>
        <v>0.23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135</v>
      </c>
      <c r="AT154" s="231" t="s">
        <v>131</v>
      </c>
      <c r="AU154" s="231" t="s">
        <v>87</v>
      </c>
      <c r="AY154" s="17" t="s">
        <v>129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85</v>
      </c>
      <c r="BK154" s="232">
        <f>ROUND(I154*H154,2)</f>
        <v>0</v>
      </c>
      <c r="BL154" s="17" t="s">
        <v>135</v>
      </c>
      <c r="BM154" s="231" t="s">
        <v>411</v>
      </c>
    </row>
    <row r="155" spans="1:47" s="2" customFormat="1" ht="12">
      <c r="A155" s="38"/>
      <c r="B155" s="39"/>
      <c r="C155" s="40"/>
      <c r="D155" s="246" t="s">
        <v>188</v>
      </c>
      <c r="E155" s="40"/>
      <c r="F155" s="267" t="s">
        <v>412</v>
      </c>
      <c r="G155" s="40"/>
      <c r="H155" s="40"/>
      <c r="I155" s="268"/>
      <c r="J155" s="40"/>
      <c r="K155" s="40"/>
      <c r="L155" s="44"/>
      <c r="M155" s="269"/>
      <c r="N155" s="270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188</v>
      </c>
      <c r="AU155" s="17" t="s">
        <v>87</v>
      </c>
    </row>
    <row r="156" spans="1:65" s="2" customFormat="1" ht="33" customHeight="1">
      <c r="A156" s="38"/>
      <c r="B156" s="39"/>
      <c r="C156" s="219" t="s">
        <v>178</v>
      </c>
      <c r="D156" s="219" t="s">
        <v>131</v>
      </c>
      <c r="E156" s="220" t="s">
        <v>145</v>
      </c>
      <c r="F156" s="221" t="s">
        <v>146</v>
      </c>
      <c r="G156" s="222" t="s">
        <v>143</v>
      </c>
      <c r="H156" s="223">
        <v>18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42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135</v>
      </c>
      <c r="AT156" s="231" t="s">
        <v>131</v>
      </c>
      <c r="AU156" s="231" t="s">
        <v>87</v>
      </c>
      <c r="AY156" s="17" t="s">
        <v>129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85</v>
      </c>
      <c r="BK156" s="232">
        <f>ROUND(I156*H156,2)</f>
        <v>0</v>
      </c>
      <c r="BL156" s="17" t="s">
        <v>135</v>
      </c>
      <c r="BM156" s="231" t="s">
        <v>413</v>
      </c>
    </row>
    <row r="157" spans="1:65" s="2" customFormat="1" ht="24.15" customHeight="1">
      <c r="A157" s="38"/>
      <c r="B157" s="39"/>
      <c r="C157" s="219" t="s">
        <v>184</v>
      </c>
      <c r="D157" s="219" t="s">
        <v>131</v>
      </c>
      <c r="E157" s="220" t="s">
        <v>149</v>
      </c>
      <c r="F157" s="221" t="s">
        <v>150</v>
      </c>
      <c r="G157" s="222" t="s">
        <v>143</v>
      </c>
      <c r="H157" s="223">
        <v>18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42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135</v>
      </c>
      <c r="AT157" s="231" t="s">
        <v>131</v>
      </c>
      <c r="AU157" s="231" t="s">
        <v>87</v>
      </c>
      <c r="AY157" s="17" t="s">
        <v>129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7" t="s">
        <v>85</v>
      </c>
      <c r="BK157" s="232">
        <f>ROUND(I157*H157,2)</f>
        <v>0</v>
      </c>
      <c r="BL157" s="17" t="s">
        <v>135</v>
      </c>
      <c r="BM157" s="231" t="s">
        <v>414</v>
      </c>
    </row>
    <row r="158" spans="1:47" s="2" customFormat="1" ht="12">
      <c r="A158" s="38"/>
      <c r="B158" s="39"/>
      <c r="C158" s="40"/>
      <c r="D158" s="246" t="s">
        <v>188</v>
      </c>
      <c r="E158" s="40"/>
      <c r="F158" s="267" t="s">
        <v>415</v>
      </c>
      <c r="G158" s="40"/>
      <c r="H158" s="40"/>
      <c r="I158" s="268"/>
      <c r="J158" s="40"/>
      <c r="K158" s="40"/>
      <c r="L158" s="44"/>
      <c r="M158" s="269"/>
      <c r="N158" s="270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188</v>
      </c>
      <c r="AU158" s="17" t="s">
        <v>87</v>
      </c>
    </row>
    <row r="159" spans="1:65" s="2" customFormat="1" ht="16.5" customHeight="1">
      <c r="A159" s="38"/>
      <c r="B159" s="39"/>
      <c r="C159" s="233" t="s">
        <v>190</v>
      </c>
      <c r="D159" s="233" t="s">
        <v>153</v>
      </c>
      <c r="E159" s="234" t="s">
        <v>154</v>
      </c>
      <c r="F159" s="235" t="s">
        <v>155</v>
      </c>
      <c r="G159" s="236" t="s">
        <v>156</v>
      </c>
      <c r="H159" s="237">
        <v>1.125</v>
      </c>
      <c r="I159" s="238"/>
      <c r="J159" s="239">
        <f>ROUND(I159*H159,2)</f>
        <v>0</v>
      </c>
      <c r="K159" s="240"/>
      <c r="L159" s="241"/>
      <c r="M159" s="242" t="s">
        <v>1</v>
      </c>
      <c r="N159" s="243" t="s">
        <v>42</v>
      </c>
      <c r="O159" s="91"/>
      <c r="P159" s="229">
        <f>O159*H159</f>
        <v>0</v>
      </c>
      <c r="Q159" s="229">
        <v>0.21</v>
      </c>
      <c r="R159" s="229">
        <f>Q159*H159</f>
        <v>0.23625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157</v>
      </c>
      <c r="AT159" s="231" t="s">
        <v>153</v>
      </c>
      <c r="AU159" s="231" t="s">
        <v>87</v>
      </c>
      <c r="AY159" s="17" t="s">
        <v>129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85</v>
      </c>
      <c r="BK159" s="232">
        <f>ROUND(I159*H159,2)</f>
        <v>0</v>
      </c>
      <c r="BL159" s="17" t="s">
        <v>135</v>
      </c>
      <c r="BM159" s="231" t="s">
        <v>416</v>
      </c>
    </row>
    <row r="160" spans="1:51" s="13" customFormat="1" ht="12">
      <c r="A160" s="13"/>
      <c r="B160" s="244"/>
      <c r="C160" s="245"/>
      <c r="D160" s="246" t="s">
        <v>159</v>
      </c>
      <c r="E160" s="247" t="s">
        <v>1</v>
      </c>
      <c r="F160" s="248" t="s">
        <v>417</v>
      </c>
      <c r="G160" s="245"/>
      <c r="H160" s="249">
        <v>1.125</v>
      </c>
      <c r="I160" s="250"/>
      <c r="J160" s="245"/>
      <c r="K160" s="245"/>
      <c r="L160" s="251"/>
      <c r="M160" s="252"/>
      <c r="N160" s="253"/>
      <c r="O160" s="253"/>
      <c r="P160" s="253"/>
      <c r="Q160" s="253"/>
      <c r="R160" s="253"/>
      <c r="S160" s="253"/>
      <c r="T160" s="25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5" t="s">
        <v>159</v>
      </c>
      <c r="AU160" s="255" t="s">
        <v>87</v>
      </c>
      <c r="AV160" s="13" t="s">
        <v>87</v>
      </c>
      <c r="AW160" s="13" t="s">
        <v>32</v>
      </c>
      <c r="AX160" s="13" t="s">
        <v>85</v>
      </c>
      <c r="AY160" s="255" t="s">
        <v>129</v>
      </c>
    </row>
    <row r="161" spans="1:65" s="2" customFormat="1" ht="16.5" customHeight="1">
      <c r="A161" s="38"/>
      <c r="B161" s="39"/>
      <c r="C161" s="233" t="s">
        <v>194</v>
      </c>
      <c r="D161" s="233" t="s">
        <v>153</v>
      </c>
      <c r="E161" s="234" t="s">
        <v>418</v>
      </c>
      <c r="F161" s="235" t="s">
        <v>419</v>
      </c>
      <c r="G161" s="236" t="s">
        <v>143</v>
      </c>
      <c r="H161" s="237">
        <v>18</v>
      </c>
      <c r="I161" s="238"/>
      <c r="J161" s="239">
        <f>ROUND(I161*H161,2)</f>
        <v>0</v>
      </c>
      <c r="K161" s="240"/>
      <c r="L161" s="241"/>
      <c r="M161" s="242" t="s">
        <v>1</v>
      </c>
      <c r="N161" s="243" t="s">
        <v>42</v>
      </c>
      <c r="O161" s="91"/>
      <c r="P161" s="229">
        <f>O161*H161</f>
        <v>0</v>
      </c>
      <c r="Q161" s="229">
        <v>0.05</v>
      </c>
      <c r="R161" s="229">
        <f>Q161*H161</f>
        <v>0.9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157</v>
      </c>
      <c r="AT161" s="231" t="s">
        <v>153</v>
      </c>
      <c r="AU161" s="231" t="s">
        <v>87</v>
      </c>
      <c r="AY161" s="17" t="s">
        <v>129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7" t="s">
        <v>85</v>
      </c>
      <c r="BK161" s="232">
        <f>ROUND(I161*H161,2)</f>
        <v>0</v>
      </c>
      <c r="BL161" s="17" t="s">
        <v>135</v>
      </c>
      <c r="BM161" s="231" t="s">
        <v>420</v>
      </c>
    </row>
    <row r="162" spans="1:65" s="2" customFormat="1" ht="24.15" customHeight="1">
      <c r="A162" s="38"/>
      <c r="B162" s="39"/>
      <c r="C162" s="219" t="s">
        <v>8</v>
      </c>
      <c r="D162" s="219" t="s">
        <v>131</v>
      </c>
      <c r="E162" s="220" t="s">
        <v>167</v>
      </c>
      <c r="F162" s="221" t="s">
        <v>421</v>
      </c>
      <c r="G162" s="222" t="s">
        <v>143</v>
      </c>
      <c r="H162" s="223">
        <v>36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42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135</v>
      </c>
      <c r="AT162" s="231" t="s">
        <v>131</v>
      </c>
      <c r="AU162" s="231" t="s">
        <v>87</v>
      </c>
      <c r="AY162" s="17" t="s">
        <v>129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85</v>
      </c>
      <c r="BK162" s="232">
        <f>ROUND(I162*H162,2)</f>
        <v>0</v>
      </c>
      <c r="BL162" s="17" t="s">
        <v>135</v>
      </c>
      <c r="BM162" s="231" t="s">
        <v>422</v>
      </c>
    </row>
    <row r="163" spans="1:47" s="2" customFormat="1" ht="12">
      <c r="A163" s="38"/>
      <c r="B163" s="39"/>
      <c r="C163" s="40"/>
      <c r="D163" s="246" t="s">
        <v>188</v>
      </c>
      <c r="E163" s="40"/>
      <c r="F163" s="267" t="s">
        <v>423</v>
      </c>
      <c r="G163" s="40"/>
      <c r="H163" s="40"/>
      <c r="I163" s="268"/>
      <c r="J163" s="40"/>
      <c r="K163" s="40"/>
      <c r="L163" s="44"/>
      <c r="M163" s="269"/>
      <c r="N163" s="270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188</v>
      </c>
      <c r="AU163" s="17" t="s">
        <v>87</v>
      </c>
    </row>
    <row r="164" spans="1:51" s="13" customFormat="1" ht="12">
      <c r="A164" s="13"/>
      <c r="B164" s="244"/>
      <c r="C164" s="245"/>
      <c r="D164" s="246" t="s">
        <v>159</v>
      </c>
      <c r="E164" s="247" t="s">
        <v>1</v>
      </c>
      <c r="F164" s="248" t="s">
        <v>424</v>
      </c>
      <c r="G164" s="245"/>
      <c r="H164" s="249">
        <v>18</v>
      </c>
      <c r="I164" s="250"/>
      <c r="J164" s="245"/>
      <c r="K164" s="245"/>
      <c r="L164" s="251"/>
      <c r="M164" s="252"/>
      <c r="N164" s="253"/>
      <c r="O164" s="253"/>
      <c r="P164" s="253"/>
      <c r="Q164" s="253"/>
      <c r="R164" s="253"/>
      <c r="S164" s="253"/>
      <c r="T164" s="25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5" t="s">
        <v>159</v>
      </c>
      <c r="AU164" s="255" t="s">
        <v>87</v>
      </c>
      <c r="AV164" s="13" t="s">
        <v>87</v>
      </c>
      <c r="AW164" s="13" t="s">
        <v>32</v>
      </c>
      <c r="AX164" s="13" t="s">
        <v>77</v>
      </c>
      <c r="AY164" s="255" t="s">
        <v>129</v>
      </c>
    </row>
    <row r="165" spans="1:51" s="13" customFormat="1" ht="12">
      <c r="A165" s="13"/>
      <c r="B165" s="244"/>
      <c r="C165" s="245"/>
      <c r="D165" s="246" t="s">
        <v>159</v>
      </c>
      <c r="E165" s="247" t="s">
        <v>1</v>
      </c>
      <c r="F165" s="248" t="s">
        <v>425</v>
      </c>
      <c r="G165" s="245"/>
      <c r="H165" s="249">
        <v>18</v>
      </c>
      <c r="I165" s="250"/>
      <c r="J165" s="245"/>
      <c r="K165" s="245"/>
      <c r="L165" s="251"/>
      <c r="M165" s="252"/>
      <c r="N165" s="253"/>
      <c r="O165" s="253"/>
      <c r="P165" s="253"/>
      <c r="Q165" s="253"/>
      <c r="R165" s="253"/>
      <c r="S165" s="253"/>
      <c r="T165" s="25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5" t="s">
        <v>159</v>
      </c>
      <c r="AU165" s="255" t="s">
        <v>87</v>
      </c>
      <c r="AV165" s="13" t="s">
        <v>87</v>
      </c>
      <c r="AW165" s="13" t="s">
        <v>32</v>
      </c>
      <c r="AX165" s="13" t="s">
        <v>77</v>
      </c>
      <c r="AY165" s="255" t="s">
        <v>129</v>
      </c>
    </row>
    <row r="166" spans="1:51" s="14" customFormat="1" ht="12">
      <c r="A166" s="14"/>
      <c r="B166" s="256"/>
      <c r="C166" s="257"/>
      <c r="D166" s="246" t="s">
        <v>159</v>
      </c>
      <c r="E166" s="258" t="s">
        <v>1</v>
      </c>
      <c r="F166" s="259" t="s">
        <v>161</v>
      </c>
      <c r="G166" s="257"/>
      <c r="H166" s="260">
        <v>36</v>
      </c>
      <c r="I166" s="261"/>
      <c r="J166" s="257"/>
      <c r="K166" s="257"/>
      <c r="L166" s="262"/>
      <c r="M166" s="263"/>
      <c r="N166" s="264"/>
      <c r="O166" s="264"/>
      <c r="P166" s="264"/>
      <c r="Q166" s="264"/>
      <c r="R166" s="264"/>
      <c r="S166" s="264"/>
      <c r="T166" s="26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6" t="s">
        <v>159</v>
      </c>
      <c r="AU166" s="266" t="s">
        <v>87</v>
      </c>
      <c r="AV166" s="14" t="s">
        <v>135</v>
      </c>
      <c r="AW166" s="14" t="s">
        <v>32</v>
      </c>
      <c r="AX166" s="14" t="s">
        <v>85</v>
      </c>
      <c r="AY166" s="266" t="s">
        <v>129</v>
      </c>
    </row>
    <row r="167" spans="1:65" s="2" customFormat="1" ht="24.15" customHeight="1">
      <c r="A167" s="38"/>
      <c r="B167" s="39"/>
      <c r="C167" s="233" t="s">
        <v>201</v>
      </c>
      <c r="D167" s="233" t="s">
        <v>153</v>
      </c>
      <c r="E167" s="234" t="s">
        <v>426</v>
      </c>
      <c r="F167" s="235" t="s">
        <v>172</v>
      </c>
      <c r="G167" s="236" t="s">
        <v>143</v>
      </c>
      <c r="H167" s="237">
        <v>36</v>
      </c>
      <c r="I167" s="238"/>
      <c r="J167" s="239">
        <f>ROUND(I167*H167,2)</f>
        <v>0</v>
      </c>
      <c r="K167" s="240"/>
      <c r="L167" s="241"/>
      <c r="M167" s="242" t="s">
        <v>1</v>
      </c>
      <c r="N167" s="243" t="s">
        <v>42</v>
      </c>
      <c r="O167" s="91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1" t="s">
        <v>157</v>
      </c>
      <c r="AT167" s="231" t="s">
        <v>153</v>
      </c>
      <c r="AU167" s="231" t="s">
        <v>87</v>
      </c>
      <c r="AY167" s="17" t="s">
        <v>129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7" t="s">
        <v>85</v>
      </c>
      <c r="BK167" s="232">
        <f>ROUND(I167*H167,2)</f>
        <v>0</v>
      </c>
      <c r="BL167" s="17" t="s">
        <v>135</v>
      </c>
      <c r="BM167" s="231" t="s">
        <v>427</v>
      </c>
    </row>
    <row r="168" spans="1:65" s="2" customFormat="1" ht="24.15" customHeight="1">
      <c r="A168" s="38"/>
      <c r="B168" s="39"/>
      <c r="C168" s="219" t="s">
        <v>205</v>
      </c>
      <c r="D168" s="219" t="s">
        <v>131</v>
      </c>
      <c r="E168" s="220" t="s">
        <v>206</v>
      </c>
      <c r="F168" s="221" t="s">
        <v>207</v>
      </c>
      <c r="G168" s="222" t="s">
        <v>143</v>
      </c>
      <c r="H168" s="223">
        <v>31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42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135</v>
      </c>
      <c r="AT168" s="231" t="s">
        <v>131</v>
      </c>
      <c r="AU168" s="231" t="s">
        <v>87</v>
      </c>
      <c r="AY168" s="17" t="s">
        <v>129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85</v>
      </c>
      <c r="BK168" s="232">
        <f>ROUND(I168*H168,2)</f>
        <v>0</v>
      </c>
      <c r="BL168" s="17" t="s">
        <v>135</v>
      </c>
      <c r="BM168" s="231" t="s">
        <v>428</v>
      </c>
    </row>
    <row r="169" spans="1:51" s="13" customFormat="1" ht="12">
      <c r="A169" s="13"/>
      <c r="B169" s="244"/>
      <c r="C169" s="245"/>
      <c r="D169" s="246" t="s">
        <v>159</v>
      </c>
      <c r="E169" s="247" t="s">
        <v>1</v>
      </c>
      <c r="F169" s="248" t="s">
        <v>277</v>
      </c>
      <c r="G169" s="245"/>
      <c r="H169" s="249">
        <v>31</v>
      </c>
      <c r="I169" s="250"/>
      <c r="J169" s="245"/>
      <c r="K169" s="245"/>
      <c r="L169" s="251"/>
      <c r="M169" s="252"/>
      <c r="N169" s="253"/>
      <c r="O169" s="253"/>
      <c r="P169" s="253"/>
      <c r="Q169" s="253"/>
      <c r="R169" s="253"/>
      <c r="S169" s="253"/>
      <c r="T169" s="25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5" t="s">
        <v>159</v>
      </c>
      <c r="AU169" s="255" t="s">
        <v>87</v>
      </c>
      <c r="AV169" s="13" t="s">
        <v>87</v>
      </c>
      <c r="AW169" s="13" t="s">
        <v>32</v>
      </c>
      <c r="AX169" s="13" t="s">
        <v>77</v>
      </c>
      <c r="AY169" s="255" t="s">
        <v>129</v>
      </c>
    </row>
    <row r="170" spans="1:51" s="14" customFormat="1" ht="12">
      <c r="A170" s="14"/>
      <c r="B170" s="256"/>
      <c r="C170" s="257"/>
      <c r="D170" s="246" t="s">
        <v>159</v>
      </c>
      <c r="E170" s="258" t="s">
        <v>1</v>
      </c>
      <c r="F170" s="259" t="s">
        <v>161</v>
      </c>
      <c r="G170" s="257"/>
      <c r="H170" s="260">
        <v>31</v>
      </c>
      <c r="I170" s="261"/>
      <c r="J170" s="257"/>
      <c r="K170" s="257"/>
      <c r="L170" s="262"/>
      <c r="M170" s="263"/>
      <c r="N170" s="264"/>
      <c r="O170" s="264"/>
      <c r="P170" s="264"/>
      <c r="Q170" s="264"/>
      <c r="R170" s="264"/>
      <c r="S170" s="264"/>
      <c r="T170" s="26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6" t="s">
        <v>159</v>
      </c>
      <c r="AU170" s="266" t="s">
        <v>87</v>
      </c>
      <c r="AV170" s="14" t="s">
        <v>135</v>
      </c>
      <c r="AW170" s="14" t="s">
        <v>32</v>
      </c>
      <c r="AX170" s="14" t="s">
        <v>85</v>
      </c>
      <c r="AY170" s="266" t="s">
        <v>129</v>
      </c>
    </row>
    <row r="171" spans="1:65" s="2" customFormat="1" ht="16.5" customHeight="1">
      <c r="A171" s="38"/>
      <c r="B171" s="39"/>
      <c r="C171" s="233" t="s">
        <v>209</v>
      </c>
      <c r="D171" s="233" t="s">
        <v>153</v>
      </c>
      <c r="E171" s="234" t="s">
        <v>210</v>
      </c>
      <c r="F171" s="235" t="s">
        <v>211</v>
      </c>
      <c r="G171" s="236" t="s">
        <v>212</v>
      </c>
      <c r="H171" s="237">
        <v>0.062</v>
      </c>
      <c r="I171" s="238"/>
      <c r="J171" s="239">
        <f>ROUND(I171*H171,2)</f>
        <v>0</v>
      </c>
      <c r="K171" s="240"/>
      <c r="L171" s="241"/>
      <c r="M171" s="242" t="s">
        <v>1</v>
      </c>
      <c r="N171" s="243" t="s">
        <v>42</v>
      </c>
      <c r="O171" s="91"/>
      <c r="P171" s="229">
        <f>O171*H171</f>
        <v>0</v>
      </c>
      <c r="Q171" s="229">
        <v>0.0015</v>
      </c>
      <c r="R171" s="229">
        <f>Q171*H171</f>
        <v>9.3E-05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157</v>
      </c>
      <c r="AT171" s="231" t="s">
        <v>153</v>
      </c>
      <c r="AU171" s="231" t="s">
        <v>87</v>
      </c>
      <c r="AY171" s="17" t="s">
        <v>129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85</v>
      </c>
      <c r="BK171" s="232">
        <f>ROUND(I171*H171,2)</f>
        <v>0</v>
      </c>
      <c r="BL171" s="17" t="s">
        <v>135</v>
      </c>
      <c r="BM171" s="231" t="s">
        <v>429</v>
      </c>
    </row>
    <row r="172" spans="1:47" s="2" customFormat="1" ht="12">
      <c r="A172" s="38"/>
      <c r="B172" s="39"/>
      <c r="C172" s="40"/>
      <c r="D172" s="246" t="s">
        <v>188</v>
      </c>
      <c r="E172" s="40"/>
      <c r="F172" s="267" t="s">
        <v>214</v>
      </c>
      <c r="G172" s="40"/>
      <c r="H172" s="40"/>
      <c r="I172" s="268"/>
      <c r="J172" s="40"/>
      <c r="K172" s="40"/>
      <c r="L172" s="44"/>
      <c r="M172" s="269"/>
      <c r="N172" s="270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188</v>
      </c>
      <c r="AU172" s="17" t="s">
        <v>87</v>
      </c>
    </row>
    <row r="173" spans="1:51" s="13" customFormat="1" ht="12">
      <c r="A173" s="13"/>
      <c r="B173" s="244"/>
      <c r="C173" s="245"/>
      <c r="D173" s="246" t="s">
        <v>159</v>
      </c>
      <c r="E173" s="247" t="s">
        <v>1</v>
      </c>
      <c r="F173" s="248" t="s">
        <v>215</v>
      </c>
      <c r="G173" s="245"/>
      <c r="H173" s="249">
        <v>0.062</v>
      </c>
      <c r="I173" s="250"/>
      <c r="J173" s="245"/>
      <c r="K173" s="245"/>
      <c r="L173" s="251"/>
      <c r="M173" s="252"/>
      <c r="N173" s="253"/>
      <c r="O173" s="253"/>
      <c r="P173" s="253"/>
      <c r="Q173" s="253"/>
      <c r="R173" s="253"/>
      <c r="S173" s="253"/>
      <c r="T173" s="25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5" t="s">
        <v>159</v>
      </c>
      <c r="AU173" s="255" t="s">
        <v>87</v>
      </c>
      <c r="AV173" s="13" t="s">
        <v>87</v>
      </c>
      <c r="AW173" s="13" t="s">
        <v>32</v>
      </c>
      <c r="AX173" s="13" t="s">
        <v>77</v>
      </c>
      <c r="AY173" s="255" t="s">
        <v>129</v>
      </c>
    </row>
    <row r="174" spans="1:51" s="14" customFormat="1" ht="12">
      <c r="A174" s="14"/>
      <c r="B174" s="256"/>
      <c r="C174" s="257"/>
      <c r="D174" s="246" t="s">
        <v>159</v>
      </c>
      <c r="E174" s="258" t="s">
        <v>1</v>
      </c>
      <c r="F174" s="259" t="s">
        <v>161</v>
      </c>
      <c r="G174" s="257"/>
      <c r="H174" s="260">
        <v>0.062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6" t="s">
        <v>159</v>
      </c>
      <c r="AU174" s="266" t="s">
        <v>87</v>
      </c>
      <c r="AV174" s="14" t="s">
        <v>135</v>
      </c>
      <c r="AW174" s="14" t="s">
        <v>32</v>
      </c>
      <c r="AX174" s="14" t="s">
        <v>85</v>
      </c>
      <c r="AY174" s="266" t="s">
        <v>129</v>
      </c>
    </row>
    <row r="175" spans="1:65" s="2" customFormat="1" ht="24.15" customHeight="1">
      <c r="A175" s="38"/>
      <c r="B175" s="39"/>
      <c r="C175" s="219" t="s">
        <v>216</v>
      </c>
      <c r="D175" s="219" t="s">
        <v>131</v>
      </c>
      <c r="E175" s="220" t="s">
        <v>430</v>
      </c>
      <c r="F175" s="221" t="s">
        <v>431</v>
      </c>
      <c r="G175" s="222" t="s">
        <v>143</v>
      </c>
      <c r="H175" s="223">
        <v>18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42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135</v>
      </c>
      <c r="AT175" s="231" t="s">
        <v>131</v>
      </c>
      <c r="AU175" s="231" t="s">
        <v>87</v>
      </c>
      <c r="AY175" s="17" t="s">
        <v>129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85</v>
      </c>
      <c r="BK175" s="232">
        <f>ROUND(I175*H175,2)</f>
        <v>0</v>
      </c>
      <c r="BL175" s="17" t="s">
        <v>135</v>
      </c>
      <c r="BM175" s="231" t="s">
        <v>432</v>
      </c>
    </row>
    <row r="176" spans="1:47" s="2" customFormat="1" ht="12">
      <c r="A176" s="38"/>
      <c r="B176" s="39"/>
      <c r="C176" s="40"/>
      <c r="D176" s="246" t="s">
        <v>188</v>
      </c>
      <c r="E176" s="40"/>
      <c r="F176" s="267" t="s">
        <v>433</v>
      </c>
      <c r="G176" s="40"/>
      <c r="H176" s="40"/>
      <c r="I176" s="268"/>
      <c r="J176" s="40"/>
      <c r="K176" s="40"/>
      <c r="L176" s="44"/>
      <c r="M176" s="269"/>
      <c r="N176" s="270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188</v>
      </c>
      <c r="AU176" s="17" t="s">
        <v>87</v>
      </c>
    </row>
    <row r="177" spans="1:65" s="2" customFormat="1" ht="33" customHeight="1">
      <c r="A177" s="38"/>
      <c r="B177" s="39"/>
      <c r="C177" s="219" t="s">
        <v>224</v>
      </c>
      <c r="D177" s="219" t="s">
        <v>131</v>
      </c>
      <c r="E177" s="220" t="s">
        <v>195</v>
      </c>
      <c r="F177" s="221" t="s">
        <v>196</v>
      </c>
      <c r="G177" s="222" t="s">
        <v>143</v>
      </c>
      <c r="H177" s="223">
        <v>6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42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135</v>
      </c>
      <c r="AT177" s="231" t="s">
        <v>131</v>
      </c>
      <c r="AU177" s="231" t="s">
        <v>87</v>
      </c>
      <c r="AY177" s="17" t="s">
        <v>129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85</v>
      </c>
      <c r="BK177" s="232">
        <f>ROUND(I177*H177,2)</f>
        <v>0</v>
      </c>
      <c r="BL177" s="17" t="s">
        <v>135</v>
      </c>
      <c r="BM177" s="231" t="s">
        <v>434</v>
      </c>
    </row>
    <row r="178" spans="1:65" s="2" customFormat="1" ht="37.8" customHeight="1">
      <c r="A178" s="38"/>
      <c r="B178" s="39"/>
      <c r="C178" s="219" t="s">
        <v>7</v>
      </c>
      <c r="D178" s="219" t="s">
        <v>131</v>
      </c>
      <c r="E178" s="220" t="s">
        <v>198</v>
      </c>
      <c r="F178" s="221" t="s">
        <v>435</v>
      </c>
      <c r="G178" s="222" t="s">
        <v>143</v>
      </c>
      <c r="H178" s="223">
        <v>6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42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135</v>
      </c>
      <c r="AT178" s="231" t="s">
        <v>131</v>
      </c>
      <c r="AU178" s="231" t="s">
        <v>87</v>
      </c>
      <c r="AY178" s="17" t="s">
        <v>129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85</v>
      </c>
      <c r="BK178" s="232">
        <f>ROUND(I178*H178,2)</f>
        <v>0</v>
      </c>
      <c r="BL178" s="17" t="s">
        <v>135</v>
      </c>
      <c r="BM178" s="231" t="s">
        <v>436</v>
      </c>
    </row>
    <row r="179" spans="1:47" s="2" customFormat="1" ht="12">
      <c r="A179" s="38"/>
      <c r="B179" s="39"/>
      <c r="C179" s="40"/>
      <c r="D179" s="246" t="s">
        <v>188</v>
      </c>
      <c r="E179" s="40"/>
      <c r="F179" s="267" t="s">
        <v>437</v>
      </c>
      <c r="G179" s="40"/>
      <c r="H179" s="40"/>
      <c r="I179" s="268"/>
      <c r="J179" s="40"/>
      <c r="K179" s="40"/>
      <c r="L179" s="44"/>
      <c r="M179" s="269"/>
      <c r="N179" s="270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188</v>
      </c>
      <c r="AU179" s="17" t="s">
        <v>87</v>
      </c>
    </row>
    <row r="180" spans="1:65" s="2" customFormat="1" ht="16.5" customHeight="1">
      <c r="A180" s="38"/>
      <c r="B180" s="39"/>
      <c r="C180" s="233" t="s">
        <v>235</v>
      </c>
      <c r="D180" s="233" t="s">
        <v>153</v>
      </c>
      <c r="E180" s="234" t="s">
        <v>438</v>
      </c>
      <c r="F180" s="235" t="s">
        <v>439</v>
      </c>
      <c r="G180" s="236" t="s">
        <v>143</v>
      </c>
      <c r="H180" s="237">
        <v>6</v>
      </c>
      <c r="I180" s="238"/>
      <c r="J180" s="239">
        <f>ROUND(I180*H180,2)</f>
        <v>0</v>
      </c>
      <c r="K180" s="240"/>
      <c r="L180" s="241"/>
      <c r="M180" s="242" t="s">
        <v>1</v>
      </c>
      <c r="N180" s="243" t="s">
        <v>42</v>
      </c>
      <c r="O180" s="91"/>
      <c r="P180" s="229">
        <f>O180*H180</f>
        <v>0</v>
      </c>
      <c r="Q180" s="229">
        <v>0.0005</v>
      </c>
      <c r="R180" s="229">
        <f>Q180*H180</f>
        <v>0.003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157</v>
      </c>
      <c r="AT180" s="231" t="s">
        <v>153</v>
      </c>
      <c r="AU180" s="231" t="s">
        <v>87</v>
      </c>
      <c r="AY180" s="17" t="s">
        <v>129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85</v>
      </c>
      <c r="BK180" s="232">
        <f>ROUND(I180*H180,2)</f>
        <v>0</v>
      </c>
      <c r="BL180" s="17" t="s">
        <v>135</v>
      </c>
      <c r="BM180" s="231" t="s">
        <v>440</v>
      </c>
    </row>
    <row r="181" spans="1:65" s="2" customFormat="1" ht="16.5" customHeight="1">
      <c r="A181" s="38"/>
      <c r="B181" s="39"/>
      <c r="C181" s="219" t="s">
        <v>240</v>
      </c>
      <c r="D181" s="219" t="s">
        <v>131</v>
      </c>
      <c r="E181" s="220" t="s">
        <v>441</v>
      </c>
      <c r="F181" s="221" t="s">
        <v>442</v>
      </c>
      <c r="G181" s="222" t="s">
        <v>443</v>
      </c>
      <c r="H181" s="223">
        <v>155</v>
      </c>
      <c r="I181" s="224"/>
      <c r="J181" s="225">
        <f>ROUND(I181*H181,2)</f>
        <v>0</v>
      </c>
      <c r="K181" s="226"/>
      <c r="L181" s="44"/>
      <c r="M181" s="227" t="s">
        <v>1</v>
      </c>
      <c r="N181" s="228" t="s">
        <v>42</v>
      </c>
      <c r="O181" s="91"/>
      <c r="P181" s="229">
        <f>O181*H181</f>
        <v>0</v>
      </c>
      <c r="Q181" s="229">
        <v>0.2</v>
      </c>
      <c r="R181" s="229">
        <f>Q181*H181</f>
        <v>31</v>
      </c>
      <c r="S181" s="229">
        <v>0</v>
      </c>
      <c r="T181" s="23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1" t="s">
        <v>135</v>
      </c>
      <c r="AT181" s="231" t="s">
        <v>131</v>
      </c>
      <c r="AU181" s="231" t="s">
        <v>87</v>
      </c>
      <c r="AY181" s="17" t="s">
        <v>129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7" t="s">
        <v>85</v>
      </c>
      <c r="BK181" s="232">
        <f>ROUND(I181*H181,2)</f>
        <v>0</v>
      </c>
      <c r="BL181" s="17" t="s">
        <v>135</v>
      </c>
      <c r="BM181" s="231" t="s">
        <v>444</v>
      </c>
    </row>
    <row r="182" spans="1:47" s="2" customFormat="1" ht="12">
      <c r="A182" s="38"/>
      <c r="B182" s="39"/>
      <c r="C182" s="40"/>
      <c r="D182" s="246" t="s">
        <v>188</v>
      </c>
      <c r="E182" s="40"/>
      <c r="F182" s="267" t="s">
        <v>445</v>
      </c>
      <c r="G182" s="40"/>
      <c r="H182" s="40"/>
      <c r="I182" s="268"/>
      <c r="J182" s="40"/>
      <c r="K182" s="40"/>
      <c r="L182" s="44"/>
      <c r="M182" s="269"/>
      <c r="N182" s="270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188</v>
      </c>
      <c r="AU182" s="17" t="s">
        <v>87</v>
      </c>
    </row>
    <row r="183" spans="1:51" s="13" customFormat="1" ht="12">
      <c r="A183" s="13"/>
      <c r="B183" s="244"/>
      <c r="C183" s="245"/>
      <c r="D183" s="246" t="s">
        <v>159</v>
      </c>
      <c r="E183" s="247" t="s">
        <v>1</v>
      </c>
      <c r="F183" s="248" t="s">
        <v>446</v>
      </c>
      <c r="G183" s="245"/>
      <c r="H183" s="249">
        <v>155</v>
      </c>
      <c r="I183" s="250"/>
      <c r="J183" s="245"/>
      <c r="K183" s="245"/>
      <c r="L183" s="251"/>
      <c r="M183" s="252"/>
      <c r="N183" s="253"/>
      <c r="O183" s="253"/>
      <c r="P183" s="253"/>
      <c r="Q183" s="253"/>
      <c r="R183" s="253"/>
      <c r="S183" s="253"/>
      <c r="T183" s="25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5" t="s">
        <v>159</v>
      </c>
      <c r="AU183" s="255" t="s">
        <v>87</v>
      </c>
      <c r="AV183" s="13" t="s">
        <v>87</v>
      </c>
      <c r="AW183" s="13" t="s">
        <v>32</v>
      </c>
      <c r="AX183" s="13" t="s">
        <v>77</v>
      </c>
      <c r="AY183" s="255" t="s">
        <v>129</v>
      </c>
    </row>
    <row r="184" spans="1:51" s="14" customFormat="1" ht="12">
      <c r="A184" s="14"/>
      <c r="B184" s="256"/>
      <c r="C184" s="257"/>
      <c r="D184" s="246" t="s">
        <v>159</v>
      </c>
      <c r="E184" s="258" t="s">
        <v>1</v>
      </c>
      <c r="F184" s="259" t="s">
        <v>161</v>
      </c>
      <c r="G184" s="257"/>
      <c r="H184" s="260">
        <v>155</v>
      </c>
      <c r="I184" s="261"/>
      <c r="J184" s="257"/>
      <c r="K184" s="257"/>
      <c r="L184" s="262"/>
      <c r="M184" s="263"/>
      <c r="N184" s="264"/>
      <c r="O184" s="264"/>
      <c r="P184" s="264"/>
      <c r="Q184" s="264"/>
      <c r="R184" s="264"/>
      <c r="S184" s="264"/>
      <c r="T184" s="26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6" t="s">
        <v>159</v>
      </c>
      <c r="AU184" s="266" t="s">
        <v>87</v>
      </c>
      <c r="AV184" s="14" t="s">
        <v>135</v>
      </c>
      <c r="AW184" s="14" t="s">
        <v>32</v>
      </c>
      <c r="AX184" s="14" t="s">
        <v>85</v>
      </c>
      <c r="AY184" s="266" t="s">
        <v>129</v>
      </c>
    </row>
    <row r="185" spans="1:65" s="2" customFormat="1" ht="16.5" customHeight="1">
      <c r="A185" s="38"/>
      <c r="B185" s="39"/>
      <c r="C185" s="219" t="s">
        <v>247</v>
      </c>
      <c r="D185" s="219" t="s">
        <v>131</v>
      </c>
      <c r="E185" s="220" t="s">
        <v>447</v>
      </c>
      <c r="F185" s="221" t="s">
        <v>448</v>
      </c>
      <c r="G185" s="222" t="s">
        <v>143</v>
      </c>
      <c r="H185" s="223">
        <v>31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42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135</v>
      </c>
      <c r="AT185" s="231" t="s">
        <v>131</v>
      </c>
      <c r="AU185" s="231" t="s">
        <v>87</v>
      </c>
      <c r="AY185" s="17" t="s">
        <v>129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85</v>
      </c>
      <c r="BK185" s="232">
        <f>ROUND(I185*H185,2)</f>
        <v>0</v>
      </c>
      <c r="BL185" s="17" t="s">
        <v>135</v>
      </c>
      <c r="BM185" s="231" t="s">
        <v>449</v>
      </c>
    </row>
    <row r="186" spans="1:65" s="2" customFormat="1" ht="24.15" customHeight="1">
      <c r="A186" s="38"/>
      <c r="B186" s="39"/>
      <c r="C186" s="219" t="s">
        <v>251</v>
      </c>
      <c r="D186" s="219" t="s">
        <v>131</v>
      </c>
      <c r="E186" s="220" t="s">
        <v>217</v>
      </c>
      <c r="F186" s="221" t="s">
        <v>218</v>
      </c>
      <c r="G186" s="222" t="s">
        <v>143</v>
      </c>
      <c r="H186" s="223">
        <v>24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42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135</v>
      </c>
      <c r="AT186" s="231" t="s">
        <v>131</v>
      </c>
      <c r="AU186" s="231" t="s">
        <v>87</v>
      </c>
      <c r="AY186" s="17" t="s">
        <v>129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7" t="s">
        <v>85</v>
      </c>
      <c r="BK186" s="232">
        <f>ROUND(I186*H186,2)</f>
        <v>0</v>
      </c>
      <c r="BL186" s="17" t="s">
        <v>135</v>
      </c>
      <c r="BM186" s="231" t="s">
        <v>450</v>
      </c>
    </row>
    <row r="187" spans="1:47" s="2" customFormat="1" ht="12">
      <c r="A187" s="38"/>
      <c r="B187" s="39"/>
      <c r="C187" s="40"/>
      <c r="D187" s="246" t="s">
        <v>188</v>
      </c>
      <c r="E187" s="40"/>
      <c r="F187" s="267" t="s">
        <v>451</v>
      </c>
      <c r="G187" s="40"/>
      <c r="H187" s="40"/>
      <c r="I187" s="268"/>
      <c r="J187" s="40"/>
      <c r="K187" s="40"/>
      <c r="L187" s="44"/>
      <c r="M187" s="269"/>
      <c r="N187" s="270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188</v>
      </c>
      <c r="AU187" s="17" t="s">
        <v>87</v>
      </c>
    </row>
    <row r="188" spans="1:51" s="15" customFormat="1" ht="12">
      <c r="A188" s="15"/>
      <c r="B188" s="271"/>
      <c r="C188" s="272"/>
      <c r="D188" s="246" t="s">
        <v>159</v>
      </c>
      <c r="E188" s="273" t="s">
        <v>1</v>
      </c>
      <c r="F188" s="274" t="s">
        <v>220</v>
      </c>
      <c r="G188" s="272"/>
      <c r="H188" s="273" t="s">
        <v>1</v>
      </c>
      <c r="I188" s="275"/>
      <c r="J188" s="272"/>
      <c r="K188" s="272"/>
      <c r="L188" s="276"/>
      <c r="M188" s="277"/>
      <c r="N188" s="278"/>
      <c r="O188" s="278"/>
      <c r="P188" s="278"/>
      <c r="Q188" s="278"/>
      <c r="R188" s="278"/>
      <c r="S188" s="278"/>
      <c r="T188" s="279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80" t="s">
        <v>159</v>
      </c>
      <c r="AU188" s="280" t="s">
        <v>87</v>
      </c>
      <c r="AV188" s="15" t="s">
        <v>85</v>
      </c>
      <c r="AW188" s="15" t="s">
        <v>32</v>
      </c>
      <c r="AX188" s="15" t="s">
        <v>77</v>
      </c>
      <c r="AY188" s="280" t="s">
        <v>129</v>
      </c>
    </row>
    <row r="189" spans="1:51" s="13" customFormat="1" ht="12">
      <c r="A189" s="13"/>
      <c r="B189" s="244"/>
      <c r="C189" s="245"/>
      <c r="D189" s="246" t="s">
        <v>159</v>
      </c>
      <c r="E189" s="247" t="s">
        <v>1</v>
      </c>
      <c r="F189" s="248" t="s">
        <v>209</v>
      </c>
      <c r="G189" s="245"/>
      <c r="H189" s="249">
        <v>18</v>
      </c>
      <c r="I189" s="250"/>
      <c r="J189" s="245"/>
      <c r="K189" s="245"/>
      <c r="L189" s="251"/>
      <c r="M189" s="252"/>
      <c r="N189" s="253"/>
      <c r="O189" s="253"/>
      <c r="P189" s="253"/>
      <c r="Q189" s="253"/>
      <c r="R189" s="253"/>
      <c r="S189" s="253"/>
      <c r="T189" s="25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5" t="s">
        <v>159</v>
      </c>
      <c r="AU189" s="255" t="s">
        <v>87</v>
      </c>
      <c r="AV189" s="13" t="s">
        <v>87</v>
      </c>
      <c r="AW189" s="13" t="s">
        <v>32</v>
      </c>
      <c r="AX189" s="13" t="s">
        <v>77</v>
      </c>
      <c r="AY189" s="255" t="s">
        <v>129</v>
      </c>
    </row>
    <row r="190" spans="1:51" s="15" customFormat="1" ht="12">
      <c r="A190" s="15"/>
      <c r="B190" s="271"/>
      <c r="C190" s="272"/>
      <c r="D190" s="246" t="s">
        <v>159</v>
      </c>
      <c r="E190" s="273" t="s">
        <v>1</v>
      </c>
      <c r="F190" s="274" t="s">
        <v>222</v>
      </c>
      <c r="G190" s="272"/>
      <c r="H190" s="273" t="s">
        <v>1</v>
      </c>
      <c r="I190" s="275"/>
      <c r="J190" s="272"/>
      <c r="K190" s="272"/>
      <c r="L190" s="276"/>
      <c r="M190" s="277"/>
      <c r="N190" s="278"/>
      <c r="O190" s="278"/>
      <c r="P190" s="278"/>
      <c r="Q190" s="278"/>
      <c r="R190" s="278"/>
      <c r="S190" s="278"/>
      <c r="T190" s="279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80" t="s">
        <v>159</v>
      </c>
      <c r="AU190" s="280" t="s">
        <v>87</v>
      </c>
      <c r="AV190" s="15" t="s">
        <v>85</v>
      </c>
      <c r="AW190" s="15" t="s">
        <v>32</v>
      </c>
      <c r="AX190" s="15" t="s">
        <v>77</v>
      </c>
      <c r="AY190" s="280" t="s">
        <v>129</v>
      </c>
    </row>
    <row r="191" spans="1:51" s="13" customFormat="1" ht="12">
      <c r="A191" s="13"/>
      <c r="B191" s="244"/>
      <c r="C191" s="245"/>
      <c r="D191" s="246" t="s">
        <v>159</v>
      </c>
      <c r="E191" s="247" t="s">
        <v>1</v>
      </c>
      <c r="F191" s="248" t="s">
        <v>152</v>
      </c>
      <c r="G191" s="245"/>
      <c r="H191" s="249">
        <v>6</v>
      </c>
      <c r="I191" s="250"/>
      <c r="J191" s="245"/>
      <c r="K191" s="245"/>
      <c r="L191" s="251"/>
      <c r="M191" s="252"/>
      <c r="N191" s="253"/>
      <c r="O191" s="253"/>
      <c r="P191" s="253"/>
      <c r="Q191" s="253"/>
      <c r="R191" s="253"/>
      <c r="S191" s="253"/>
      <c r="T191" s="25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5" t="s">
        <v>159</v>
      </c>
      <c r="AU191" s="255" t="s">
        <v>87</v>
      </c>
      <c r="AV191" s="13" t="s">
        <v>87</v>
      </c>
      <c r="AW191" s="13" t="s">
        <v>32</v>
      </c>
      <c r="AX191" s="13" t="s">
        <v>77</v>
      </c>
      <c r="AY191" s="255" t="s">
        <v>129</v>
      </c>
    </row>
    <row r="192" spans="1:51" s="14" customFormat="1" ht="12">
      <c r="A192" s="14"/>
      <c r="B192" s="256"/>
      <c r="C192" s="257"/>
      <c r="D192" s="246" t="s">
        <v>159</v>
      </c>
      <c r="E192" s="258" t="s">
        <v>1</v>
      </c>
      <c r="F192" s="259" t="s">
        <v>161</v>
      </c>
      <c r="G192" s="257"/>
      <c r="H192" s="260">
        <v>24</v>
      </c>
      <c r="I192" s="261"/>
      <c r="J192" s="257"/>
      <c r="K192" s="257"/>
      <c r="L192" s="262"/>
      <c r="M192" s="263"/>
      <c r="N192" s="264"/>
      <c r="O192" s="264"/>
      <c r="P192" s="264"/>
      <c r="Q192" s="264"/>
      <c r="R192" s="264"/>
      <c r="S192" s="264"/>
      <c r="T192" s="26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6" t="s">
        <v>159</v>
      </c>
      <c r="AU192" s="266" t="s">
        <v>87</v>
      </c>
      <c r="AV192" s="14" t="s">
        <v>135</v>
      </c>
      <c r="AW192" s="14" t="s">
        <v>32</v>
      </c>
      <c r="AX192" s="14" t="s">
        <v>85</v>
      </c>
      <c r="AY192" s="266" t="s">
        <v>129</v>
      </c>
    </row>
    <row r="193" spans="1:65" s="2" customFormat="1" ht="16.5" customHeight="1">
      <c r="A193" s="38"/>
      <c r="B193" s="39"/>
      <c r="C193" s="233" t="s">
        <v>255</v>
      </c>
      <c r="D193" s="233" t="s">
        <v>153</v>
      </c>
      <c r="E193" s="234" t="s">
        <v>225</v>
      </c>
      <c r="F193" s="235" t="s">
        <v>226</v>
      </c>
      <c r="G193" s="236" t="s">
        <v>227</v>
      </c>
      <c r="H193" s="237">
        <v>0.9</v>
      </c>
      <c r="I193" s="238"/>
      <c r="J193" s="239">
        <f>ROUND(I193*H193,2)</f>
        <v>0</v>
      </c>
      <c r="K193" s="240"/>
      <c r="L193" s="241"/>
      <c r="M193" s="242" t="s">
        <v>1</v>
      </c>
      <c r="N193" s="243" t="s">
        <v>42</v>
      </c>
      <c r="O193" s="91"/>
      <c r="P193" s="229">
        <f>O193*H193</f>
        <v>0</v>
      </c>
      <c r="Q193" s="229">
        <v>0.001</v>
      </c>
      <c r="R193" s="229">
        <f>Q193*H193</f>
        <v>0.0009000000000000001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157</v>
      </c>
      <c r="AT193" s="231" t="s">
        <v>153</v>
      </c>
      <c r="AU193" s="231" t="s">
        <v>87</v>
      </c>
      <c r="AY193" s="17" t="s">
        <v>129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7" t="s">
        <v>85</v>
      </c>
      <c r="BK193" s="232">
        <f>ROUND(I193*H193,2)</f>
        <v>0</v>
      </c>
      <c r="BL193" s="17" t="s">
        <v>135</v>
      </c>
      <c r="BM193" s="231" t="s">
        <v>452</v>
      </c>
    </row>
    <row r="194" spans="1:51" s="13" customFormat="1" ht="12">
      <c r="A194" s="13"/>
      <c r="B194" s="244"/>
      <c r="C194" s="245"/>
      <c r="D194" s="246" t="s">
        <v>159</v>
      </c>
      <c r="E194" s="247" t="s">
        <v>1</v>
      </c>
      <c r="F194" s="248" t="s">
        <v>453</v>
      </c>
      <c r="G194" s="245"/>
      <c r="H194" s="249">
        <v>0.72</v>
      </c>
      <c r="I194" s="250"/>
      <c r="J194" s="245"/>
      <c r="K194" s="245"/>
      <c r="L194" s="251"/>
      <c r="M194" s="252"/>
      <c r="N194" s="253"/>
      <c r="O194" s="253"/>
      <c r="P194" s="253"/>
      <c r="Q194" s="253"/>
      <c r="R194" s="253"/>
      <c r="S194" s="253"/>
      <c r="T194" s="25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5" t="s">
        <v>159</v>
      </c>
      <c r="AU194" s="255" t="s">
        <v>87</v>
      </c>
      <c r="AV194" s="13" t="s">
        <v>87</v>
      </c>
      <c r="AW194" s="13" t="s">
        <v>32</v>
      </c>
      <c r="AX194" s="13" t="s">
        <v>77</v>
      </c>
      <c r="AY194" s="255" t="s">
        <v>129</v>
      </c>
    </row>
    <row r="195" spans="1:51" s="13" customFormat="1" ht="12">
      <c r="A195" s="13"/>
      <c r="B195" s="244"/>
      <c r="C195" s="245"/>
      <c r="D195" s="246" t="s">
        <v>159</v>
      </c>
      <c r="E195" s="247" t="s">
        <v>1</v>
      </c>
      <c r="F195" s="248" t="s">
        <v>454</v>
      </c>
      <c r="G195" s="245"/>
      <c r="H195" s="249">
        <v>0.18</v>
      </c>
      <c r="I195" s="250"/>
      <c r="J195" s="245"/>
      <c r="K195" s="245"/>
      <c r="L195" s="251"/>
      <c r="M195" s="252"/>
      <c r="N195" s="253"/>
      <c r="O195" s="253"/>
      <c r="P195" s="253"/>
      <c r="Q195" s="253"/>
      <c r="R195" s="253"/>
      <c r="S195" s="253"/>
      <c r="T195" s="25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5" t="s">
        <v>159</v>
      </c>
      <c r="AU195" s="255" t="s">
        <v>87</v>
      </c>
      <c r="AV195" s="13" t="s">
        <v>87</v>
      </c>
      <c r="AW195" s="13" t="s">
        <v>32</v>
      </c>
      <c r="AX195" s="13" t="s">
        <v>77</v>
      </c>
      <c r="AY195" s="255" t="s">
        <v>129</v>
      </c>
    </row>
    <row r="196" spans="1:51" s="14" customFormat="1" ht="12">
      <c r="A196" s="14"/>
      <c r="B196" s="256"/>
      <c r="C196" s="257"/>
      <c r="D196" s="246" t="s">
        <v>159</v>
      </c>
      <c r="E196" s="258" t="s">
        <v>1</v>
      </c>
      <c r="F196" s="259" t="s">
        <v>161</v>
      </c>
      <c r="G196" s="257"/>
      <c r="H196" s="260">
        <v>0.8999999999999999</v>
      </c>
      <c r="I196" s="261"/>
      <c r="J196" s="257"/>
      <c r="K196" s="257"/>
      <c r="L196" s="262"/>
      <c r="M196" s="263"/>
      <c r="N196" s="264"/>
      <c r="O196" s="264"/>
      <c r="P196" s="264"/>
      <c r="Q196" s="264"/>
      <c r="R196" s="264"/>
      <c r="S196" s="264"/>
      <c r="T196" s="26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6" t="s">
        <v>159</v>
      </c>
      <c r="AU196" s="266" t="s">
        <v>87</v>
      </c>
      <c r="AV196" s="14" t="s">
        <v>135</v>
      </c>
      <c r="AW196" s="14" t="s">
        <v>32</v>
      </c>
      <c r="AX196" s="14" t="s">
        <v>85</v>
      </c>
      <c r="AY196" s="266" t="s">
        <v>129</v>
      </c>
    </row>
    <row r="197" spans="1:65" s="2" customFormat="1" ht="21.75" customHeight="1">
      <c r="A197" s="38"/>
      <c r="B197" s="39"/>
      <c r="C197" s="219" t="s">
        <v>259</v>
      </c>
      <c r="D197" s="219" t="s">
        <v>131</v>
      </c>
      <c r="E197" s="220" t="s">
        <v>229</v>
      </c>
      <c r="F197" s="221" t="s">
        <v>230</v>
      </c>
      <c r="G197" s="222" t="s">
        <v>134</v>
      </c>
      <c r="H197" s="223">
        <v>15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42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135</v>
      </c>
      <c r="AT197" s="231" t="s">
        <v>131</v>
      </c>
      <c r="AU197" s="231" t="s">
        <v>87</v>
      </c>
      <c r="AY197" s="17" t="s">
        <v>129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85</v>
      </c>
      <c r="BK197" s="232">
        <f>ROUND(I197*H197,2)</f>
        <v>0</v>
      </c>
      <c r="BL197" s="17" t="s">
        <v>135</v>
      </c>
      <c r="BM197" s="231" t="s">
        <v>455</v>
      </c>
    </row>
    <row r="198" spans="1:47" s="2" customFormat="1" ht="12">
      <c r="A198" s="38"/>
      <c r="B198" s="39"/>
      <c r="C198" s="40"/>
      <c r="D198" s="246" t="s">
        <v>188</v>
      </c>
      <c r="E198" s="40"/>
      <c r="F198" s="267" t="s">
        <v>456</v>
      </c>
      <c r="G198" s="40"/>
      <c r="H198" s="40"/>
      <c r="I198" s="268"/>
      <c r="J198" s="40"/>
      <c r="K198" s="40"/>
      <c r="L198" s="44"/>
      <c r="M198" s="269"/>
      <c r="N198" s="270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188</v>
      </c>
      <c r="AU198" s="17" t="s">
        <v>87</v>
      </c>
    </row>
    <row r="199" spans="1:51" s="15" customFormat="1" ht="12">
      <c r="A199" s="15"/>
      <c r="B199" s="271"/>
      <c r="C199" s="272"/>
      <c r="D199" s="246" t="s">
        <v>159</v>
      </c>
      <c r="E199" s="273" t="s">
        <v>1</v>
      </c>
      <c r="F199" s="274" t="s">
        <v>220</v>
      </c>
      <c r="G199" s="272"/>
      <c r="H199" s="273" t="s">
        <v>1</v>
      </c>
      <c r="I199" s="275"/>
      <c r="J199" s="272"/>
      <c r="K199" s="272"/>
      <c r="L199" s="276"/>
      <c r="M199" s="277"/>
      <c r="N199" s="278"/>
      <c r="O199" s="278"/>
      <c r="P199" s="278"/>
      <c r="Q199" s="278"/>
      <c r="R199" s="278"/>
      <c r="S199" s="278"/>
      <c r="T199" s="279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80" t="s">
        <v>159</v>
      </c>
      <c r="AU199" s="280" t="s">
        <v>87</v>
      </c>
      <c r="AV199" s="15" t="s">
        <v>85</v>
      </c>
      <c r="AW199" s="15" t="s">
        <v>32</v>
      </c>
      <c r="AX199" s="15" t="s">
        <v>77</v>
      </c>
      <c r="AY199" s="280" t="s">
        <v>129</v>
      </c>
    </row>
    <row r="200" spans="1:51" s="13" customFormat="1" ht="12">
      <c r="A200" s="13"/>
      <c r="B200" s="244"/>
      <c r="C200" s="245"/>
      <c r="D200" s="246" t="s">
        <v>159</v>
      </c>
      <c r="E200" s="247" t="s">
        <v>1</v>
      </c>
      <c r="F200" s="248" t="s">
        <v>407</v>
      </c>
      <c r="G200" s="245"/>
      <c r="H200" s="249">
        <v>9</v>
      </c>
      <c r="I200" s="250"/>
      <c r="J200" s="245"/>
      <c r="K200" s="245"/>
      <c r="L200" s="251"/>
      <c r="M200" s="252"/>
      <c r="N200" s="253"/>
      <c r="O200" s="253"/>
      <c r="P200" s="253"/>
      <c r="Q200" s="253"/>
      <c r="R200" s="253"/>
      <c r="S200" s="253"/>
      <c r="T200" s="25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5" t="s">
        <v>159</v>
      </c>
      <c r="AU200" s="255" t="s">
        <v>87</v>
      </c>
      <c r="AV200" s="13" t="s">
        <v>87</v>
      </c>
      <c r="AW200" s="13" t="s">
        <v>32</v>
      </c>
      <c r="AX200" s="13" t="s">
        <v>77</v>
      </c>
      <c r="AY200" s="255" t="s">
        <v>129</v>
      </c>
    </row>
    <row r="201" spans="1:51" s="15" customFormat="1" ht="12">
      <c r="A201" s="15"/>
      <c r="B201" s="271"/>
      <c r="C201" s="272"/>
      <c r="D201" s="246" t="s">
        <v>159</v>
      </c>
      <c r="E201" s="273" t="s">
        <v>1</v>
      </c>
      <c r="F201" s="274" t="s">
        <v>222</v>
      </c>
      <c r="G201" s="272"/>
      <c r="H201" s="273" t="s">
        <v>1</v>
      </c>
      <c r="I201" s="275"/>
      <c r="J201" s="272"/>
      <c r="K201" s="272"/>
      <c r="L201" s="276"/>
      <c r="M201" s="277"/>
      <c r="N201" s="278"/>
      <c r="O201" s="278"/>
      <c r="P201" s="278"/>
      <c r="Q201" s="278"/>
      <c r="R201" s="278"/>
      <c r="S201" s="278"/>
      <c r="T201" s="279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80" t="s">
        <v>159</v>
      </c>
      <c r="AU201" s="280" t="s">
        <v>87</v>
      </c>
      <c r="AV201" s="15" t="s">
        <v>85</v>
      </c>
      <c r="AW201" s="15" t="s">
        <v>32</v>
      </c>
      <c r="AX201" s="15" t="s">
        <v>77</v>
      </c>
      <c r="AY201" s="280" t="s">
        <v>129</v>
      </c>
    </row>
    <row r="202" spans="1:51" s="13" customFormat="1" ht="12">
      <c r="A202" s="13"/>
      <c r="B202" s="244"/>
      <c r="C202" s="245"/>
      <c r="D202" s="246" t="s">
        <v>159</v>
      </c>
      <c r="E202" s="247" t="s">
        <v>1</v>
      </c>
      <c r="F202" s="248" t="s">
        <v>152</v>
      </c>
      <c r="G202" s="245"/>
      <c r="H202" s="249">
        <v>6</v>
      </c>
      <c r="I202" s="250"/>
      <c r="J202" s="245"/>
      <c r="K202" s="245"/>
      <c r="L202" s="251"/>
      <c r="M202" s="252"/>
      <c r="N202" s="253"/>
      <c r="O202" s="253"/>
      <c r="P202" s="253"/>
      <c r="Q202" s="253"/>
      <c r="R202" s="253"/>
      <c r="S202" s="253"/>
      <c r="T202" s="25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5" t="s">
        <v>159</v>
      </c>
      <c r="AU202" s="255" t="s">
        <v>87</v>
      </c>
      <c r="AV202" s="13" t="s">
        <v>87</v>
      </c>
      <c r="AW202" s="13" t="s">
        <v>32</v>
      </c>
      <c r="AX202" s="13" t="s">
        <v>77</v>
      </c>
      <c r="AY202" s="255" t="s">
        <v>129</v>
      </c>
    </row>
    <row r="203" spans="1:51" s="14" customFormat="1" ht="12">
      <c r="A203" s="14"/>
      <c r="B203" s="256"/>
      <c r="C203" s="257"/>
      <c r="D203" s="246" t="s">
        <v>159</v>
      </c>
      <c r="E203" s="258" t="s">
        <v>1</v>
      </c>
      <c r="F203" s="259" t="s">
        <v>161</v>
      </c>
      <c r="G203" s="257"/>
      <c r="H203" s="260">
        <v>15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6" t="s">
        <v>159</v>
      </c>
      <c r="AU203" s="266" t="s">
        <v>87</v>
      </c>
      <c r="AV203" s="14" t="s">
        <v>135</v>
      </c>
      <c r="AW203" s="14" t="s">
        <v>32</v>
      </c>
      <c r="AX203" s="14" t="s">
        <v>85</v>
      </c>
      <c r="AY203" s="266" t="s">
        <v>129</v>
      </c>
    </row>
    <row r="204" spans="1:65" s="2" customFormat="1" ht="16.5" customHeight="1">
      <c r="A204" s="38"/>
      <c r="B204" s="39"/>
      <c r="C204" s="233" t="s">
        <v>263</v>
      </c>
      <c r="D204" s="233" t="s">
        <v>153</v>
      </c>
      <c r="E204" s="234" t="s">
        <v>236</v>
      </c>
      <c r="F204" s="235" t="s">
        <v>237</v>
      </c>
      <c r="G204" s="236" t="s">
        <v>156</v>
      </c>
      <c r="H204" s="237">
        <v>1.5</v>
      </c>
      <c r="I204" s="238"/>
      <c r="J204" s="239">
        <f>ROUND(I204*H204,2)</f>
        <v>0</v>
      </c>
      <c r="K204" s="240"/>
      <c r="L204" s="241"/>
      <c r="M204" s="242" t="s">
        <v>1</v>
      </c>
      <c r="N204" s="243" t="s">
        <v>42</v>
      </c>
      <c r="O204" s="91"/>
      <c r="P204" s="229">
        <f>O204*H204</f>
        <v>0</v>
      </c>
      <c r="Q204" s="229">
        <v>0.2</v>
      </c>
      <c r="R204" s="229">
        <f>Q204*H204</f>
        <v>0.30000000000000004</v>
      </c>
      <c r="S204" s="229">
        <v>0</v>
      </c>
      <c r="T204" s="23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1" t="s">
        <v>157</v>
      </c>
      <c r="AT204" s="231" t="s">
        <v>153</v>
      </c>
      <c r="AU204" s="231" t="s">
        <v>87</v>
      </c>
      <c r="AY204" s="17" t="s">
        <v>129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7" t="s">
        <v>85</v>
      </c>
      <c r="BK204" s="232">
        <f>ROUND(I204*H204,2)</f>
        <v>0</v>
      </c>
      <c r="BL204" s="17" t="s">
        <v>135</v>
      </c>
      <c r="BM204" s="231" t="s">
        <v>457</v>
      </c>
    </row>
    <row r="205" spans="1:65" s="2" customFormat="1" ht="44.25" customHeight="1">
      <c r="A205" s="38"/>
      <c r="B205" s="39"/>
      <c r="C205" s="219" t="s">
        <v>267</v>
      </c>
      <c r="D205" s="219" t="s">
        <v>131</v>
      </c>
      <c r="E205" s="220" t="s">
        <v>458</v>
      </c>
      <c r="F205" s="221" t="s">
        <v>459</v>
      </c>
      <c r="G205" s="222" t="s">
        <v>270</v>
      </c>
      <c r="H205" s="223">
        <v>100</v>
      </c>
      <c r="I205" s="224"/>
      <c r="J205" s="225">
        <f>ROUND(I205*H205,2)</f>
        <v>0</v>
      </c>
      <c r="K205" s="226"/>
      <c r="L205" s="44"/>
      <c r="M205" s="227" t="s">
        <v>1</v>
      </c>
      <c r="N205" s="228" t="s">
        <v>42</v>
      </c>
      <c r="O205" s="91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135</v>
      </c>
      <c r="AT205" s="231" t="s">
        <v>131</v>
      </c>
      <c r="AU205" s="231" t="s">
        <v>87</v>
      </c>
      <c r="AY205" s="17" t="s">
        <v>129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85</v>
      </c>
      <c r="BK205" s="232">
        <f>ROUND(I205*H205,2)</f>
        <v>0</v>
      </c>
      <c r="BL205" s="17" t="s">
        <v>135</v>
      </c>
      <c r="BM205" s="231" t="s">
        <v>460</v>
      </c>
    </row>
    <row r="206" spans="1:47" s="2" customFormat="1" ht="12">
      <c r="A206" s="38"/>
      <c r="B206" s="39"/>
      <c r="C206" s="40"/>
      <c r="D206" s="246" t="s">
        <v>188</v>
      </c>
      <c r="E206" s="40"/>
      <c r="F206" s="267" t="s">
        <v>461</v>
      </c>
      <c r="G206" s="40"/>
      <c r="H206" s="40"/>
      <c r="I206" s="268"/>
      <c r="J206" s="40"/>
      <c r="K206" s="40"/>
      <c r="L206" s="44"/>
      <c r="M206" s="269"/>
      <c r="N206" s="270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188</v>
      </c>
      <c r="AU206" s="17" t="s">
        <v>87</v>
      </c>
    </row>
    <row r="207" spans="1:65" s="2" customFormat="1" ht="24.15" customHeight="1">
      <c r="A207" s="38"/>
      <c r="B207" s="39"/>
      <c r="C207" s="219" t="s">
        <v>273</v>
      </c>
      <c r="D207" s="219" t="s">
        <v>131</v>
      </c>
      <c r="E207" s="220" t="s">
        <v>268</v>
      </c>
      <c r="F207" s="221" t="s">
        <v>462</v>
      </c>
      <c r="G207" s="222" t="s">
        <v>270</v>
      </c>
      <c r="H207" s="223">
        <v>100</v>
      </c>
      <c r="I207" s="224"/>
      <c r="J207" s="225">
        <f>ROUND(I207*H207,2)</f>
        <v>0</v>
      </c>
      <c r="K207" s="226"/>
      <c r="L207" s="44"/>
      <c r="M207" s="281" t="s">
        <v>1</v>
      </c>
      <c r="N207" s="282" t="s">
        <v>42</v>
      </c>
      <c r="O207" s="283"/>
      <c r="P207" s="284">
        <f>O207*H207</f>
        <v>0</v>
      </c>
      <c r="Q207" s="284">
        <v>0</v>
      </c>
      <c r="R207" s="284">
        <f>Q207*H207</f>
        <v>0</v>
      </c>
      <c r="S207" s="284">
        <v>0</v>
      </c>
      <c r="T207" s="28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135</v>
      </c>
      <c r="AT207" s="231" t="s">
        <v>131</v>
      </c>
      <c r="AU207" s="231" t="s">
        <v>87</v>
      </c>
      <c r="AY207" s="17" t="s">
        <v>129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85</v>
      </c>
      <c r="BK207" s="232">
        <f>ROUND(I207*H207,2)</f>
        <v>0</v>
      </c>
      <c r="BL207" s="17" t="s">
        <v>135</v>
      </c>
      <c r="BM207" s="231" t="s">
        <v>463</v>
      </c>
    </row>
    <row r="208" spans="1:31" s="2" customFormat="1" ht="6.95" customHeight="1">
      <c r="A208" s="38"/>
      <c r="B208" s="66"/>
      <c r="C208" s="67"/>
      <c r="D208" s="67"/>
      <c r="E208" s="67"/>
      <c r="F208" s="67"/>
      <c r="G208" s="67"/>
      <c r="H208" s="67"/>
      <c r="I208" s="67"/>
      <c r="J208" s="67"/>
      <c r="K208" s="67"/>
      <c r="L208" s="44"/>
      <c r="M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</row>
  </sheetData>
  <sheetProtection password="CC35" sheet="1" objects="1" scenarios="1" formatColumns="0" formatRows="0" autoFilter="0"/>
  <autoFilter ref="C117:K207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87</v>
      </c>
    </row>
    <row r="4" spans="2:46" s="1" customFormat="1" ht="24.95" customHeight="1">
      <c r="B4" s="20"/>
      <c r="D4" s="138" t="s">
        <v>97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Realizace prvků PSZ biocenter LBC14, LBC18 v k. ú. Okna u Polep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464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374</v>
      </c>
      <c r="G12" s="38"/>
      <c r="H12" s="38"/>
      <c r="I12" s="140" t="s">
        <v>22</v>
      </c>
      <c r="J12" s="144" t="str">
        <f>'Rekapitulace stavby'!AN8</f>
        <v>19. 11. 2021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31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ROUND((SUM(BE118:BE207)),2)</f>
        <v>0</v>
      </c>
      <c r="G33" s="38"/>
      <c r="H33" s="38"/>
      <c r="I33" s="155">
        <v>0.21</v>
      </c>
      <c r="J33" s="154">
        <f>ROUND(((SUM(BE118:BE207))*I33),2)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ROUND((SUM(BF118:BF207)),2)</f>
        <v>0</v>
      </c>
      <c r="G34" s="38"/>
      <c r="H34" s="38"/>
      <c r="I34" s="155">
        <v>0.15</v>
      </c>
      <c r="J34" s="154">
        <f>ROUND(((SUM(BF118:BF207))*I34),2)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ROUND((SUM(BG118:BG207)),2)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ROUND((SUM(BH118:BH207)),2)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ROUND((SUM(BI118:BI207)),2)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Realizace prvků PSZ biocenter LBC14, LBC18 v k. ú. Okna u Polep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03 - Následná péče - 2. rok po založení 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k. ú. Okna u Polep </v>
      </c>
      <c r="G89" s="40"/>
      <c r="H89" s="40"/>
      <c r="I89" s="32" t="s">
        <v>22</v>
      </c>
      <c r="J89" s="79" t="str">
        <f>IF(J12="","",J12)</f>
        <v>19. 11. 2021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>Gabriel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Gabriel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106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375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114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6.25" customHeight="1">
      <c r="A108" s="38"/>
      <c r="B108" s="39"/>
      <c r="C108" s="40"/>
      <c r="D108" s="40"/>
      <c r="E108" s="174" t="str">
        <f>E7</f>
        <v>Realizace prvků PSZ biocenter LBC14, LBC18 v k. ú. Okna u Polep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98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 xml:space="preserve">03 - Následná péče - 2. rok po založení 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 xml:space="preserve">k. ú. Okna u Polep </v>
      </c>
      <c r="G112" s="40"/>
      <c r="H112" s="40"/>
      <c r="I112" s="32" t="s">
        <v>22</v>
      </c>
      <c r="J112" s="79" t="str">
        <f>IF(J12="","",J12)</f>
        <v>19. 11. 2021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 xml:space="preserve"> </v>
      </c>
      <c r="G114" s="40"/>
      <c r="H114" s="40"/>
      <c r="I114" s="32" t="s">
        <v>30</v>
      </c>
      <c r="J114" s="36" t="str">
        <f>E21</f>
        <v>Gabriel s.r.o.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33</v>
      </c>
      <c r="J115" s="36" t="str">
        <f>E24</f>
        <v>Gabriel s.r.o.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1"/>
      <c r="B117" s="192"/>
      <c r="C117" s="193" t="s">
        <v>115</v>
      </c>
      <c r="D117" s="194" t="s">
        <v>62</v>
      </c>
      <c r="E117" s="194" t="s">
        <v>58</v>
      </c>
      <c r="F117" s="194" t="s">
        <v>59</v>
      </c>
      <c r="G117" s="194" t="s">
        <v>116</v>
      </c>
      <c r="H117" s="194" t="s">
        <v>117</v>
      </c>
      <c r="I117" s="194" t="s">
        <v>118</v>
      </c>
      <c r="J117" s="195" t="s">
        <v>103</v>
      </c>
      <c r="K117" s="196" t="s">
        <v>119</v>
      </c>
      <c r="L117" s="197"/>
      <c r="M117" s="100" t="s">
        <v>1</v>
      </c>
      <c r="N117" s="101" t="s">
        <v>41</v>
      </c>
      <c r="O117" s="101" t="s">
        <v>120</v>
      </c>
      <c r="P117" s="101" t="s">
        <v>121</v>
      </c>
      <c r="Q117" s="101" t="s">
        <v>122</v>
      </c>
      <c r="R117" s="101" t="s">
        <v>123</v>
      </c>
      <c r="S117" s="101" t="s">
        <v>124</v>
      </c>
      <c r="T117" s="102" t="s">
        <v>125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8"/>
      <c r="B118" s="39"/>
      <c r="C118" s="107" t="s">
        <v>126</v>
      </c>
      <c r="D118" s="40"/>
      <c r="E118" s="40"/>
      <c r="F118" s="40"/>
      <c r="G118" s="40"/>
      <c r="H118" s="40"/>
      <c r="I118" s="40"/>
      <c r="J118" s="198">
        <f>BK118</f>
        <v>0</v>
      </c>
      <c r="K118" s="40"/>
      <c r="L118" s="44"/>
      <c r="M118" s="103"/>
      <c r="N118" s="199"/>
      <c r="O118" s="104"/>
      <c r="P118" s="200">
        <f>P119</f>
        <v>0</v>
      </c>
      <c r="Q118" s="104"/>
      <c r="R118" s="200">
        <f>R119</f>
        <v>32.670243</v>
      </c>
      <c r="S118" s="104"/>
      <c r="T118" s="201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76</v>
      </c>
      <c r="AU118" s="17" t="s">
        <v>105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76</v>
      </c>
      <c r="E119" s="206" t="s">
        <v>127</v>
      </c>
      <c r="F119" s="206" t="s">
        <v>128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32.670243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85</v>
      </c>
      <c r="AT119" s="215" t="s">
        <v>76</v>
      </c>
      <c r="AU119" s="215" t="s">
        <v>77</v>
      </c>
      <c r="AY119" s="214" t="s">
        <v>129</v>
      </c>
      <c r="BK119" s="216">
        <f>BK120</f>
        <v>0</v>
      </c>
    </row>
    <row r="120" spans="1:63" s="12" customFormat="1" ht="22.8" customHeight="1">
      <c r="A120" s="12"/>
      <c r="B120" s="203"/>
      <c r="C120" s="204"/>
      <c r="D120" s="205" t="s">
        <v>76</v>
      </c>
      <c r="E120" s="217" t="s">
        <v>85</v>
      </c>
      <c r="F120" s="217" t="s">
        <v>376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SUM(P121:P207)</f>
        <v>0</v>
      </c>
      <c r="Q120" s="211"/>
      <c r="R120" s="212">
        <f>SUM(R121:R207)</f>
        <v>32.670243</v>
      </c>
      <c r="S120" s="211"/>
      <c r="T120" s="213">
        <f>SUM(T121:T207)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85</v>
      </c>
      <c r="AT120" s="215" t="s">
        <v>76</v>
      </c>
      <c r="AU120" s="215" t="s">
        <v>85</v>
      </c>
      <c r="AY120" s="214" t="s">
        <v>129</v>
      </c>
      <c r="BK120" s="216">
        <f>SUM(BK121:BK207)</f>
        <v>0</v>
      </c>
    </row>
    <row r="121" spans="1:65" s="2" customFormat="1" ht="24.15" customHeight="1">
      <c r="A121" s="38"/>
      <c r="B121" s="39"/>
      <c r="C121" s="219" t="s">
        <v>85</v>
      </c>
      <c r="D121" s="219" t="s">
        <v>131</v>
      </c>
      <c r="E121" s="220" t="s">
        <v>274</v>
      </c>
      <c r="F121" s="221" t="s">
        <v>275</v>
      </c>
      <c r="G121" s="222" t="s">
        <v>134</v>
      </c>
      <c r="H121" s="223">
        <v>47175</v>
      </c>
      <c r="I121" s="224"/>
      <c r="J121" s="225">
        <f>ROUND(I121*H121,2)</f>
        <v>0</v>
      </c>
      <c r="K121" s="226"/>
      <c r="L121" s="44"/>
      <c r="M121" s="227" t="s">
        <v>1</v>
      </c>
      <c r="N121" s="228" t="s">
        <v>42</v>
      </c>
      <c r="O121" s="91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1" t="s">
        <v>135</v>
      </c>
      <c r="AT121" s="231" t="s">
        <v>131</v>
      </c>
      <c r="AU121" s="231" t="s">
        <v>87</v>
      </c>
      <c r="AY121" s="17" t="s">
        <v>129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7" t="s">
        <v>85</v>
      </c>
      <c r="BK121" s="232">
        <f>ROUND(I121*H121,2)</f>
        <v>0</v>
      </c>
      <c r="BL121" s="17" t="s">
        <v>135</v>
      </c>
      <c r="BM121" s="231" t="s">
        <v>465</v>
      </c>
    </row>
    <row r="122" spans="1:47" s="2" customFormat="1" ht="12">
      <c r="A122" s="38"/>
      <c r="B122" s="39"/>
      <c r="C122" s="40"/>
      <c r="D122" s="246" t="s">
        <v>188</v>
      </c>
      <c r="E122" s="40"/>
      <c r="F122" s="267" t="s">
        <v>378</v>
      </c>
      <c r="G122" s="40"/>
      <c r="H122" s="40"/>
      <c r="I122" s="268"/>
      <c r="J122" s="40"/>
      <c r="K122" s="40"/>
      <c r="L122" s="44"/>
      <c r="M122" s="269"/>
      <c r="N122" s="270"/>
      <c r="O122" s="91"/>
      <c r="P122" s="91"/>
      <c r="Q122" s="91"/>
      <c r="R122" s="91"/>
      <c r="S122" s="91"/>
      <c r="T122" s="92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188</v>
      </c>
      <c r="AU122" s="17" t="s">
        <v>87</v>
      </c>
    </row>
    <row r="123" spans="1:51" s="13" customFormat="1" ht="12">
      <c r="A123" s="13"/>
      <c r="B123" s="244"/>
      <c r="C123" s="245"/>
      <c r="D123" s="246" t="s">
        <v>159</v>
      </c>
      <c r="E123" s="247" t="s">
        <v>1</v>
      </c>
      <c r="F123" s="248" t="s">
        <v>466</v>
      </c>
      <c r="G123" s="245"/>
      <c r="H123" s="249">
        <v>47175</v>
      </c>
      <c r="I123" s="250"/>
      <c r="J123" s="245"/>
      <c r="K123" s="245"/>
      <c r="L123" s="251"/>
      <c r="M123" s="252"/>
      <c r="N123" s="253"/>
      <c r="O123" s="253"/>
      <c r="P123" s="253"/>
      <c r="Q123" s="253"/>
      <c r="R123" s="253"/>
      <c r="S123" s="253"/>
      <c r="T123" s="25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5" t="s">
        <v>159</v>
      </c>
      <c r="AU123" s="255" t="s">
        <v>87</v>
      </c>
      <c r="AV123" s="13" t="s">
        <v>87</v>
      </c>
      <c r="AW123" s="13" t="s">
        <v>32</v>
      </c>
      <c r="AX123" s="13" t="s">
        <v>77</v>
      </c>
      <c r="AY123" s="255" t="s">
        <v>129</v>
      </c>
    </row>
    <row r="124" spans="1:51" s="14" customFormat="1" ht="12">
      <c r="A124" s="14"/>
      <c r="B124" s="256"/>
      <c r="C124" s="257"/>
      <c r="D124" s="246" t="s">
        <v>159</v>
      </c>
      <c r="E124" s="258" t="s">
        <v>1</v>
      </c>
      <c r="F124" s="259" t="s">
        <v>161</v>
      </c>
      <c r="G124" s="257"/>
      <c r="H124" s="260">
        <v>47175</v>
      </c>
      <c r="I124" s="261"/>
      <c r="J124" s="257"/>
      <c r="K124" s="257"/>
      <c r="L124" s="262"/>
      <c r="M124" s="263"/>
      <c r="N124" s="264"/>
      <c r="O124" s="264"/>
      <c r="P124" s="264"/>
      <c r="Q124" s="264"/>
      <c r="R124" s="264"/>
      <c r="S124" s="264"/>
      <c r="T124" s="26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6" t="s">
        <v>159</v>
      </c>
      <c r="AU124" s="266" t="s">
        <v>87</v>
      </c>
      <c r="AV124" s="14" t="s">
        <v>135</v>
      </c>
      <c r="AW124" s="14" t="s">
        <v>32</v>
      </c>
      <c r="AX124" s="14" t="s">
        <v>85</v>
      </c>
      <c r="AY124" s="266" t="s">
        <v>129</v>
      </c>
    </row>
    <row r="125" spans="1:65" s="2" customFormat="1" ht="33" customHeight="1">
      <c r="A125" s="38"/>
      <c r="B125" s="39"/>
      <c r="C125" s="219" t="s">
        <v>87</v>
      </c>
      <c r="D125" s="219" t="s">
        <v>131</v>
      </c>
      <c r="E125" s="220" t="s">
        <v>145</v>
      </c>
      <c r="F125" s="221" t="s">
        <v>146</v>
      </c>
      <c r="G125" s="222" t="s">
        <v>143</v>
      </c>
      <c r="H125" s="223">
        <v>18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42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135</v>
      </c>
      <c r="AT125" s="231" t="s">
        <v>131</v>
      </c>
      <c r="AU125" s="231" t="s">
        <v>87</v>
      </c>
      <c r="AY125" s="17" t="s">
        <v>129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85</v>
      </c>
      <c r="BK125" s="232">
        <f>ROUND(I125*H125,2)</f>
        <v>0</v>
      </c>
      <c r="BL125" s="17" t="s">
        <v>135</v>
      </c>
      <c r="BM125" s="231" t="s">
        <v>467</v>
      </c>
    </row>
    <row r="126" spans="1:65" s="2" customFormat="1" ht="33" customHeight="1">
      <c r="A126" s="38"/>
      <c r="B126" s="39"/>
      <c r="C126" s="219" t="s">
        <v>140</v>
      </c>
      <c r="D126" s="219" t="s">
        <v>131</v>
      </c>
      <c r="E126" s="220" t="s">
        <v>195</v>
      </c>
      <c r="F126" s="221" t="s">
        <v>196</v>
      </c>
      <c r="G126" s="222" t="s">
        <v>143</v>
      </c>
      <c r="H126" s="223">
        <v>6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42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135</v>
      </c>
      <c r="AT126" s="231" t="s">
        <v>131</v>
      </c>
      <c r="AU126" s="231" t="s">
        <v>87</v>
      </c>
      <c r="AY126" s="17" t="s">
        <v>129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85</v>
      </c>
      <c r="BK126" s="232">
        <f>ROUND(I126*H126,2)</f>
        <v>0</v>
      </c>
      <c r="BL126" s="17" t="s">
        <v>135</v>
      </c>
      <c r="BM126" s="231" t="s">
        <v>468</v>
      </c>
    </row>
    <row r="127" spans="1:65" s="2" customFormat="1" ht="37.8" customHeight="1">
      <c r="A127" s="38"/>
      <c r="B127" s="39"/>
      <c r="C127" s="219" t="s">
        <v>135</v>
      </c>
      <c r="D127" s="219" t="s">
        <v>131</v>
      </c>
      <c r="E127" s="220" t="s">
        <v>198</v>
      </c>
      <c r="F127" s="221" t="s">
        <v>435</v>
      </c>
      <c r="G127" s="222" t="s">
        <v>143</v>
      </c>
      <c r="H127" s="223">
        <v>6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42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135</v>
      </c>
      <c r="AT127" s="231" t="s">
        <v>131</v>
      </c>
      <c r="AU127" s="231" t="s">
        <v>87</v>
      </c>
      <c r="AY127" s="17" t="s">
        <v>129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85</v>
      </c>
      <c r="BK127" s="232">
        <f>ROUND(I127*H127,2)</f>
        <v>0</v>
      </c>
      <c r="BL127" s="17" t="s">
        <v>135</v>
      </c>
      <c r="BM127" s="231" t="s">
        <v>469</v>
      </c>
    </row>
    <row r="128" spans="1:47" s="2" customFormat="1" ht="12">
      <c r="A128" s="38"/>
      <c r="B128" s="39"/>
      <c r="C128" s="40"/>
      <c r="D128" s="246" t="s">
        <v>188</v>
      </c>
      <c r="E128" s="40"/>
      <c r="F128" s="267" t="s">
        <v>437</v>
      </c>
      <c r="G128" s="40"/>
      <c r="H128" s="40"/>
      <c r="I128" s="268"/>
      <c r="J128" s="40"/>
      <c r="K128" s="40"/>
      <c r="L128" s="44"/>
      <c r="M128" s="269"/>
      <c r="N128" s="270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188</v>
      </c>
      <c r="AU128" s="17" t="s">
        <v>87</v>
      </c>
    </row>
    <row r="129" spans="1:65" s="2" customFormat="1" ht="16.5" customHeight="1">
      <c r="A129" s="38"/>
      <c r="B129" s="39"/>
      <c r="C129" s="233" t="s">
        <v>148</v>
      </c>
      <c r="D129" s="233" t="s">
        <v>153</v>
      </c>
      <c r="E129" s="234" t="s">
        <v>438</v>
      </c>
      <c r="F129" s="235" t="s">
        <v>439</v>
      </c>
      <c r="G129" s="236" t="s">
        <v>143</v>
      </c>
      <c r="H129" s="237">
        <v>6</v>
      </c>
      <c r="I129" s="238"/>
      <c r="J129" s="239">
        <f>ROUND(I129*H129,2)</f>
        <v>0</v>
      </c>
      <c r="K129" s="240"/>
      <c r="L129" s="241"/>
      <c r="M129" s="242" t="s">
        <v>1</v>
      </c>
      <c r="N129" s="243" t="s">
        <v>42</v>
      </c>
      <c r="O129" s="91"/>
      <c r="P129" s="229">
        <f>O129*H129</f>
        <v>0</v>
      </c>
      <c r="Q129" s="229">
        <v>0.0005</v>
      </c>
      <c r="R129" s="229">
        <f>Q129*H129</f>
        <v>0.003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157</v>
      </c>
      <c r="AT129" s="231" t="s">
        <v>153</v>
      </c>
      <c r="AU129" s="231" t="s">
        <v>87</v>
      </c>
      <c r="AY129" s="17" t="s">
        <v>129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85</v>
      </c>
      <c r="BK129" s="232">
        <f>ROUND(I129*H129,2)</f>
        <v>0</v>
      </c>
      <c r="BL129" s="17" t="s">
        <v>135</v>
      </c>
      <c r="BM129" s="231" t="s">
        <v>470</v>
      </c>
    </row>
    <row r="130" spans="1:65" s="2" customFormat="1" ht="24.15" customHeight="1">
      <c r="A130" s="38"/>
      <c r="B130" s="39"/>
      <c r="C130" s="219" t="s">
        <v>152</v>
      </c>
      <c r="D130" s="219" t="s">
        <v>131</v>
      </c>
      <c r="E130" s="220" t="s">
        <v>149</v>
      </c>
      <c r="F130" s="221" t="s">
        <v>150</v>
      </c>
      <c r="G130" s="222" t="s">
        <v>143</v>
      </c>
      <c r="H130" s="223">
        <v>18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42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135</v>
      </c>
      <c r="AT130" s="231" t="s">
        <v>131</v>
      </c>
      <c r="AU130" s="231" t="s">
        <v>87</v>
      </c>
      <c r="AY130" s="17" t="s">
        <v>129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85</v>
      </c>
      <c r="BK130" s="232">
        <f>ROUND(I130*H130,2)</f>
        <v>0</v>
      </c>
      <c r="BL130" s="17" t="s">
        <v>135</v>
      </c>
      <c r="BM130" s="231" t="s">
        <v>471</v>
      </c>
    </row>
    <row r="131" spans="1:47" s="2" customFormat="1" ht="12">
      <c r="A131" s="38"/>
      <c r="B131" s="39"/>
      <c r="C131" s="40"/>
      <c r="D131" s="246" t="s">
        <v>188</v>
      </c>
      <c r="E131" s="40"/>
      <c r="F131" s="267" t="s">
        <v>415</v>
      </c>
      <c r="G131" s="40"/>
      <c r="H131" s="40"/>
      <c r="I131" s="268"/>
      <c r="J131" s="40"/>
      <c r="K131" s="40"/>
      <c r="L131" s="44"/>
      <c r="M131" s="269"/>
      <c r="N131" s="270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188</v>
      </c>
      <c r="AU131" s="17" t="s">
        <v>87</v>
      </c>
    </row>
    <row r="132" spans="1:65" s="2" customFormat="1" ht="16.5" customHeight="1">
      <c r="A132" s="38"/>
      <c r="B132" s="39"/>
      <c r="C132" s="233" t="s">
        <v>162</v>
      </c>
      <c r="D132" s="233" t="s">
        <v>153</v>
      </c>
      <c r="E132" s="234" t="s">
        <v>154</v>
      </c>
      <c r="F132" s="235" t="s">
        <v>155</v>
      </c>
      <c r="G132" s="236" t="s">
        <v>156</v>
      </c>
      <c r="H132" s="237">
        <v>1.125</v>
      </c>
      <c r="I132" s="238"/>
      <c r="J132" s="239">
        <f>ROUND(I132*H132,2)</f>
        <v>0</v>
      </c>
      <c r="K132" s="240"/>
      <c r="L132" s="241"/>
      <c r="M132" s="242" t="s">
        <v>1</v>
      </c>
      <c r="N132" s="243" t="s">
        <v>42</v>
      </c>
      <c r="O132" s="91"/>
      <c r="P132" s="229">
        <f>O132*H132</f>
        <v>0</v>
      </c>
      <c r="Q132" s="229">
        <v>0.21</v>
      </c>
      <c r="R132" s="229">
        <f>Q132*H132</f>
        <v>0.23625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157</v>
      </c>
      <c r="AT132" s="231" t="s">
        <v>153</v>
      </c>
      <c r="AU132" s="231" t="s">
        <v>87</v>
      </c>
      <c r="AY132" s="17" t="s">
        <v>129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85</v>
      </c>
      <c r="BK132" s="232">
        <f>ROUND(I132*H132,2)</f>
        <v>0</v>
      </c>
      <c r="BL132" s="17" t="s">
        <v>135</v>
      </c>
      <c r="BM132" s="231" t="s">
        <v>472</v>
      </c>
    </row>
    <row r="133" spans="1:51" s="13" customFormat="1" ht="12">
      <c r="A133" s="13"/>
      <c r="B133" s="244"/>
      <c r="C133" s="245"/>
      <c r="D133" s="246" t="s">
        <v>159</v>
      </c>
      <c r="E133" s="247" t="s">
        <v>1</v>
      </c>
      <c r="F133" s="248" t="s">
        <v>417</v>
      </c>
      <c r="G133" s="245"/>
      <c r="H133" s="249">
        <v>1.125</v>
      </c>
      <c r="I133" s="250"/>
      <c r="J133" s="245"/>
      <c r="K133" s="245"/>
      <c r="L133" s="251"/>
      <c r="M133" s="252"/>
      <c r="N133" s="253"/>
      <c r="O133" s="253"/>
      <c r="P133" s="253"/>
      <c r="Q133" s="253"/>
      <c r="R133" s="253"/>
      <c r="S133" s="253"/>
      <c r="T133" s="25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5" t="s">
        <v>159</v>
      </c>
      <c r="AU133" s="255" t="s">
        <v>87</v>
      </c>
      <c r="AV133" s="13" t="s">
        <v>87</v>
      </c>
      <c r="AW133" s="13" t="s">
        <v>32</v>
      </c>
      <c r="AX133" s="13" t="s">
        <v>85</v>
      </c>
      <c r="AY133" s="255" t="s">
        <v>129</v>
      </c>
    </row>
    <row r="134" spans="1:65" s="2" customFormat="1" ht="16.5" customHeight="1">
      <c r="A134" s="38"/>
      <c r="B134" s="39"/>
      <c r="C134" s="233" t="s">
        <v>157</v>
      </c>
      <c r="D134" s="233" t="s">
        <v>153</v>
      </c>
      <c r="E134" s="234" t="s">
        <v>418</v>
      </c>
      <c r="F134" s="235" t="s">
        <v>419</v>
      </c>
      <c r="G134" s="236" t="s">
        <v>143</v>
      </c>
      <c r="H134" s="237">
        <v>18</v>
      </c>
      <c r="I134" s="238"/>
      <c r="J134" s="239">
        <f>ROUND(I134*H134,2)</f>
        <v>0</v>
      </c>
      <c r="K134" s="240"/>
      <c r="L134" s="241"/>
      <c r="M134" s="242" t="s">
        <v>1</v>
      </c>
      <c r="N134" s="243" t="s">
        <v>42</v>
      </c>
      <c r="O134" s="91"/>
      <c r="P134" s="229">
        <f>O134*H134</f>
        <v>0</v>
      </c>
      <c r="Q134" s="229">
        <v>0.05</v>
      </c>
      <c r="R134" s="229">
        <f>Q134*H134</f>
        <v>0.9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157</v>
      </c>
      <c r="AT134" s="231" t="s">
        <v>153</v>
      </c>
      <c r="AU134" s="231" t="s">
        <v>87</v>
      </c>
      <c r="AY134" s="17" t="s">
        <v>129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85</v>
      </c>
      <c r="BK134" s="232">
        <f>ROUND(I134*H134,2)</f>
        <v>0</v>
      </c>
      <c r="BL134" s="17" t="s">
        <v>135</v>
      </c>
      <c r="BM134" s="231" t="s">
        <v>473</v>
      </c>
    </row>
    <row r="135" spans="1:65" s="2" customFormat="1" ht="24.15" customHeight="1">
      <c r="A135" s="38"/>
      <c r="B135" s="39"/>
      <c r="C135" s="219" t="s">
        <v>170</v>
      </c>
      <c r="D135" s="219" t="s">
        <v>131</v>
      </c>
      <c r="E135" s="220" t="s">
        <v>167</v>
      </c>
      <c r="F135" s="221" t="s">
        <v>421</v>
      </c>
      <c r="G135" s="222" t="s">
        <v>143</v>
      </c>
      <c r="H135" s="223">
        <v>36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42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135</v>
      </c>
      <c r="AT135" s="231" t="s">
        <v>131</v>
      </c>
      <c r="AU135" s="231" t="s">
        <v>87</v>
      </c>
      <c r="AY135" s="17" t="s">
        <v>129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85</v>
      </c>
      <c r="BK135" s="232">
        <f>ROUND(I135*H135,2)</f>
        <v>0</v>
      </c>
      <c r="BL135" s="17" t="s">
        <v>135</v>
      </c>
      <c r="BM135" s="231" t="s">
        <v>474</v>
      </c>
    </row>
    <row r="136" spans="1:47" s="2" customFormat="1" ht="12">
      <c r="A136" s="38"/>
      <c r="B136" s="39"/>
      <c r="C136" s="40"/>
      <c r="D136" s="246" t="s">
        <v>188</v>
      </c>
      <c r="E136" s="40"/>
      <c r="F136" s="267" t="s">
        <v>423</v>
      </c>
      <c r="G136" s="40"/>
      <c r="H136" s="40"/>
      <c r="I136" s="268"/>
      <c r="J136" s="40"/>
      <c r="K136" s="40"/>
      <c r="L136" s="44"/>
      <c r="M136" s="269"/>
      <c r="N136" s="270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188</v>
      </c>
      <c r="AU136" s="17" t="s">
        <v>87</v>
      </c>
    </row>
    <row r="137" spans="1:51" s="13" customFormat="1" ht="12">
      <c r="A137" s="13"/>
      <c r="B137" s="244"/>
      <c r="C137" s="245"/>
      <c r="D137" s="246" t="s">
        <v>159</v>
      </c>
      <c r="E137" s="247" t="s">
        <v>1</v>
      </c>
      <c r="F137" s="248" t="s">
        <v>424</v>
      </c>
      <c r="G137" s="245"/>
      <c r="H137" s="249">
        <v>18</v>
      </c>
      <c r="I137" s="250"/>
      <c r="J137" s="245"/>
      <c r="K137" s="245"/>
      <c r="L137" s="251"/>
      <c r="M137" s="252"/>
      <c r="N137" s="253"/>
      <c r="O137" s="253"/>
      <c r="P137" s="253"/>
      <c r="Q137" s="253"/>
      <c r="R137" s="253"/>
      <c r="S137" s="253"/>
      <c r="T137" s="25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5" t="s">
        <v>159</v>
      </c>
      <c r="AU137" s="255" t="s">
        <v>87</v>
      </c>
      <c r="AV137" s="13" t="s">
        <v>87</v>
      </c>
      <c r="AW137" s="13" t="s">
        <v>32</v>
      </c>
      <c r="AX137" s="13" t="s">
        <v>77</v>
      </c>
      <c r="AY137" s="255" t="s">
        <v>129</v>
      </c>
    </row>
    <row r="138" spans="1:51" s="13" customFormat="1" ht="12">
      <c r="A138" s="13"/>
      <c r="B138" s="244"/>
      <c r="C138" s="245"/>
      <c r="D138" s="246" t="s">
        <v>159</v>
      </c>
      <c r="E138" s="247" t="s">
        <v>1</v>
      </c>
      <c r="F138" s="248" t="s">
        <v>425</v>
      </c>
      <c r="G138" s="245"/>
      <c r="H138" s="249">
        <v>18</v>
      </c>
      <c r="I138" s="250"/>
      <c r="J138" s="245"/>
      <c r="K138" s="245"/>
      <c r="L138" s="251"/>
      <c r="M138" s="252"/>
      <c r="N138" s="253"/>
      <c r="O138" s="253"/>
      <c r="P138" s="253"/>
      <c r="Q138" s="253"/>
      <c r="R138" s="253"/>
      <c r="S138" s="253"/>
      <c r="T138" s="25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5" t="s">
        <v>159</v>
      </c>
      <c r="AU138" s="255" t="s">
        <v>87</v>
      </c>
      <c r="AV138" s="13" t="s">
        <v>87</v>
      </c>
      <c r="AW138" s="13" t="s">
        <v>32</v>
      </c>
      <c r="AX138" s="13" t="s">
        <v>77</v>
      </c>
      <c r="AY138" s="255" t="s">
        <v>129</v>
      </c>
    </row>
    <row r="139" spans="1:51" s="14" customFormat="1" ht="12">
      <c r="A139" s="14"/>
      <c r="B139" s="256"/>
      <c r="C139" s="257"/>
      <c r="D139" s="246" t="s">
        <v>159</v>
      </c>
      <c r="E139" s="258" t="s">
        <v>1</v>
      </c>
      <c r="F139" s="259" t="s">
        <v>161</v>
      </c>
      <c r="G139" s="257"/>
      <c r="H139" s="260">
        <v>36</v>
      </c>
      <c r="I139" s="261"/>
      <c r="J139" s="257"/>
      <c r="K139" s="257"/>
      <c r="L139" s="262"/>
      <c r="M139" s="263"/>
      <c r="N139" s="264"/>
      <c r="O139" s="264"/>
      <c r="P139" s="264"/>
      <c r="Q139" s="264"/>
      <c r="R139" s="264"/>
      <c r="S139" s="264"/>
      <c r="T139" s="26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6" t="s">
        <v>159</v>
      </c>
      <c r="AU139" s="266" t="s">
        <v>87</v>
      </c>
      <c r="AV139" s="14" t="s">
        <v>135</v>
      </c>
      <c r="AW139" s="14" t="s">
        <v>32</v>
      </c>
      <c r="AX139" s="14" t="s">
        <v>85</v>
      </c>
      <c r="AY139" s="266" t="s">
        <v>129</v>
      </c>
    </row>
    <row r="140" spans="1:65" s="2" customFormat="1" ht="24.15" customHeight="1">
      <c r="A140" s="38"/>
      <c r="B140" s="39"/>
      <c r="C140" s="233" t="s">
        <v>174</v>
      </c>
      <c r="D140" s="233" t="s">
        <v>153</v>
      </c>
      <c r="E140" s="234" t="s">
        <v>426</v>
      </c>
      <c r="F140" s="235" t="s">
        <v>172</v>
      </c>
      <c r="G140" s="236" t="s">
        <v>143</v>
      </c>
      <c r="H140" s="237">
        <v>36</v>
      </c>
      <c r="I140" s="238"/>
      <c r="J140" s="239">
        <f>ROUND(I140*H140,2)</f>
        <v>0</v>
      </c>
      <c r="K140" s="240"/>
      <c r="L140" s="241"/>
      <c r="M140" s="242" t="s">
        <v>1</v>
      </c>
      <c r="N140" s="243" t="s">
        <v>42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157</v>
      </c>
      <c r="AT140" s="231" t="s">
        <v>153</v>
      </c>
      <c r="AU140" s="231" t="s">
        <v>87</v>
      </c>
      <c r="AY140" s="17" t="s">
        <v>129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85</v>
      </c>
      <c r="BK140" s="232">
        <f>ROUND(I140*H140,2)</f>
        <v>0</v>
      </c>
      <c r="BL140" s="17" t="s">
        <v>135</v>
      </c>
      <c r="BM140" s="231" t="s">
        <v>475</v>
      </c>
    </row>
    <row r="141" spans="1:65" s="2" customFormat="1" ht="24.15" customHeight="1">
      <c r="A141" s="38"/>
      <c r="B141" s="39"/>
      <c r="C141" s="219" t="s">
        <v>178</v>
      </c>
      <c r="D141" s="219" t="s">
        <v>131</v>
      </c>
      <c r="E141" s="220" t="s">
        <v>394</v>
      </c>
      <c r="F141" s="221" t="s">
        <v>395</v>
      </c>
      <c r="G141" s="222" t="s">
        <v>143</v>
      </c>
      <c r="H141" s="223">
        <v>273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42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135</v>
      </c>
      <c r="AT141" s="231" t="s">
        <v>131</v>
      </c>
      <c r="AU141" s="231" t="s">
        <v>87</v>
      </c>
      <c r="AY141" s="17" t="s">
        <v>129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85</v>
      </c>
      <c r="BK141" s="232">
        <f>ROUND(I141*H141,2)</f>
        <v>0</v>
      </c>
      <c r="BL141" s="17" t="s">
        <v>135</v>
      </c>
      <c r="BM141" s="231" t="s">
        <v>476</v>
      </c>
    </row>
    <row r="142" spans="1:47" s="2" customFormat="1" ht="12">
      <c r="A142" s="38"/>
      <c r="B142" s="39"/>
      <c r="C142" s="40"/>
      <c r="D142" s="246" t="s">
        <v>188</v>
      </c>
      <c r="E142" s="40"/>
      <c r="F142" s="267" t="s">
        <v>397</v>
      </c>
      <c r="G142" s="40"/>
      <c r="H142" s="40"/>
      <c r="I142" s="268"/>
      <c r="J142" s="40"/>
      <c r="K142" s="40"/>
      <c r="L142" s="44"/>
      <c r="M142" s="269"/>
      <c r="N142" s="270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188</v>
      </c>
      <c r="AU142" s="17" t="s">
        <v>87</v>
      </c>
    </row>
    <row r="143" spans="1:51" s="13" customFormat="1" ht="12">
      <c r="A143" s="13"/>
      <c r="B143" s="244"/>
      <c r="C143" s="245"/>
      <c r="D143" s="246" t="s">
        <v>159</v>
      </c>
      <c r="E143" s="247" t="s">
        <v>1</v>
      </c>
      <c r="F143" s="248" t="s">
        <v>398</v>
      </c>
      <c r="G143" s="245"/>
      <c r="H143" s="249">
        <v>273</v>
      </c>
      <c r="I143" s="250"/>
      <c r="J143" s="245"/>
      <c r="K143" s="245"/>
      <c r="L143" s="251"/>
      <c r="M143" s="252"/>
      <c r="N143" s="253"/>
      <c r="O143" s="253"/>
      <c r="P143" s="253"/>
      <c r="Q143" s="253"/>
      <c r="R143" s="253"/>
      <c r="S143" s="253"/>
      <c r="T143" s="25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5" t="s">
        <v>159</v>
      </c>
      <c r="AU143" s="255" t="s">
        <v>87</v>
      </c>
      <c r="AV143" s="13" t="s">
        <v>87</v>
      </c>
      <c r="AW143" s="13" t="s">
        <v>32</v>
      </c>
      <c r="AX143" s="13" t="s">
        <v>77</v>
      </c>
      <c r="AY143" s="255" t="s">
        <v>129</v>
      </c>
    </row>
    <row r="144" spans="1:51" s="14" customFormat="1" ht="12">
      <c r="A144" s="14"/>
      <c r="B144" s="256"/>
      <c r="C144" s="257"/>
      <c r="D144" s="246" t="s">
        <v>159</v>
      </c>
      <c r="E144" s="258" t="s">
        <v>1</v>
      </c>
      <c r="F144" s="259" t="s">
        <v>161</v>
      </c>
      <c r="G144" s="257"/>
      <c r="H144" s="260">
        <v>273</v>
      </c>
      <c r="I144" s="261"/>
      <c r="J144" s="257"/>
      <c r="K144" s="257"/>
      <c r="L144" s="262"/>
      <c r="M144" s="263"/>
      <c r="N144" s="264"/>
      <c r="O144" s="264"/>
      <c r="P144" s="264"/>
      <c r="Q144" s="264"/>
      <c r="R144" s="264"/>
      <c r="S144" s="264"/>
      <c r="T144" s="26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6" t="s">
        <v>159</v>
      </c>
      <c r="AU144" s="266" t="s">
        <v>87</v>
      </c>
      <c r="AV144" s="14" t="s">
        <v>135</v>
      </c>
      <c r="AW144" s="14" t="s">
        <v>32</v>
      </c>
      <c r="AX144" s="14" t="s">
        <v>85</v>
      </c>
      <c r="AY144" s="266" t="s">
        <v>129</v>
      </c>
    </row>
    <row r="145" spans="1:65" s="2" customFormat="1" ht="37.8" customHeight="1">
      <c r="A145" s="38"/>
      <c r="B145" s="39"/>
      <c r="C145" s="219" t="s">
        <v>184</v>
      </c>
      <c r="D145" s="219" t="s">
        <v>131</v>
      </c>
      <c r="E145" s="220" t="s">
        <v>380</v>
      </c>
      <c r="F145" s="221" t="s">
        <v>381</v>
      </c>
      <c r="G145" s="222" t="s">
        <v>165</v>
      </c>
      <c r="H145" s="223">
        <v>1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42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135</v>
      </c>
      <c r="AT145" s="231" t="s">
        <v>131</v>
      </c>
      <c r="AU145" s="231" t="s">
        <v>87</v>
      </c>
      <c r="AY145" s="17" t="s">
        <v>129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85</v>
      </c>
      <c r="BK145" s="232">
        <f>ROUND(I145*H145,2)</f>
        <v>0</v>
      </c>
      <c r="BL145" s="17" t="s">
        <v>135</v>
      </c>
      <c r="BM145" s="231" t="s">
        <v>477</v>
      </c>
    </row>
    <row r="146" spans="1:47" s="2" customFormat="1" ht="12">
      <c r="A146" s="38"/>
      <c r="B146" s="39"/>
      <c r="C146" s="40"/>
      <c r="D146" s="246" t="s">
        <v>188</v>
      </c>
      <c r="E146" s="40"/>
      <c r="F146" s="267" t="s">
        <v>383</v>
      </c>
      <c r="G146" s="40"/>
      <c r="H146" s="40"/>
      <c r="I146" s="268"/>
      <c r="J146" s="40"/>
      <c r="K146" s="40"/>
      <c r="L146" s="44"/>
      <c r="M146" s="269"/>
      <c r="N146" s="270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188</v>
      </c>
      <c r="AU146" s="17" t="s">
        <v>87</v>
      </c>
    </row>
    <row r="147" spans="1:65" s="2" customFormat="1" ht="24.15" customHeight="1">
      <c r="A147" s="38"/>
      <c r="B147" s="39"/>
      <c r="C147" s="219" t="s">
        <v>190</v>
      </c>
      <c r="D147" s="219" t="s">
        <v>131</v>
      </c>
      <c r="E147" s="220" t="s">
        <v>206</v>
      </c>
      <c r="F147" s="221" t="s">
        <v>207</v>
      </c>
      <c r="G147" s="222" t="s">
        <v>143</v>
      </c>
      <c r="H147" s="223">
        <v>31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42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135</v>
      </c>
      <c r="AT147" s="231" t="s">
        <v>131</v>
      </c>
      <c r="AU147" s="231" t="s">
        <v>87</v>
      </c>
      <c r="AY147" s="17" t="s">
        <v>129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85</v>
      </c>
      <c r="BK147" s="232">
        <f>ROUND(I147*H147,2)</f>
        <v>0</v>
      </c>
      <c r="BL147" s="17" t="s">
        <v>135</v>
      </c>
      <c r="BM147" s="231" t="s">
        <v>478</v>
      </c>
    </row>
    <row r="148" spans="1:51" s="13" customFormat="1" ht="12">
      <c r="A148" s="13"/>
      <c r="B148" s="244"/>
      <c r="C148" s="245"/>
      <c r="D148" s="246" t="s">
        <v>159</v>
      </c>
      <c r="E148" s="247" t="s">
        <v>1</v>
      </c>
      <c r="F148" s="248" t="s">
        <v>277</v>
      </c>
      <c r="G148" s="245"/>
      <c r="H148" s="249">
        <v>31</v>
      </c>
      <c r="I148" s="250"/>
      <c r="J148" s="245"/>
      <c r="K148" s="245"/>
      <c r="L148" s="251"/>
      <c r="M148" s="252"/>
      <c r="N148" s="253"/>
      <c r="O148" s="253"/>
      <c r="P148" s="253"/>
      <c r="Q148" s="253"/>
      <c r="R148" s="253"/>
      <c r="S148" s="253"/>
      <c r="T148" s="25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5" t="s">
        <v>159</v>
      </c>
      <c r="AU148" s="255" t="s">
        <v>87</v>
      </c>
      <c r="AV148" s="13" t="s">
        <v>87</v>
      </c>
      <c r="AW148" s="13" t="s">
        <v>32</v>
      </c>
      <c r="AX148" s="13" t="s">
        <v>77</v>
      </c>
      <c r="AY148" s="255" t="s">
        <v>129</v>
      </c>
    </row>
    <row r="149" spans="1:51" s="14" customFormat="1" ht="12">
      <c r="A149" s="14"/>
      <c r="B149" s="256"/>
      <c r="C149" s="257"/>
      <c r="D149" s="246" t="s">
        <v>159</v>
      </c>
      <c r="E149" s="258" t="s">
        <v>1</v>
      </c>
      <c r="F149" s="259" t="s">
        <v>161</v>
      </c>
      <c r="G149" s="257"/>
      <c r="H149" s="260">
        <v>31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159</v>
      </c>
      <c r="AU149" s="266" t="s">
        <v>87</v>
      </c>
      <c r="AV149" s="14" t="s">
        <v>135</v>
      </c>
      <c r="AW149" s="14" t="s">
        <v>32</v>
      </c>
      <c r="AX149" s="14" t="s">
        <v>85</v>
      </c>
      <c r="AY149" s="266" t="s">
        <v>129</v>
      </c>
    </row>
    <row r="150" spans="1:65" s="2" customFormat="1" ht="16.5" customHeight="1">
      <c r="A150" s="38"/>
      <c r="B150" s="39"/>
      <c r="C150" s="233" t="s">
        <v>194</v>
      </c>
      <c r="D150" s="233" t="s">
        <v>153</v>
      </c>
      <c r="E150" s="234" t="s">
        <v>210</v>
      </c>
      <c r="F150" s="235" t="s">
        <v>211</v>
      </c>
      <c r="G150" s="236" t="s">
        <v>212</v>
      </c>
      <c r="H150" s="237">
        <v>0.062</v>
      </c>
      <c r="I150" s="238"/>
      <c r="J150" s="239">
        <f>ROUND(I150*H150,2)</f>
        <v>0</v>
      </c>
      <c r="K150" s="240"/>
      <c r="L150" s="241"/>
      <c r="M150" s="242" t="s">
        <v>1</v>
      </c>
      <c r="N150" s="243" t="s">
        <v>42</v>
      </c>
      <c r="O150" s="91"/>
      <c r="P150" s="229">
        <f>O150*H150</f>
        <v>0</v>
      </c>
      <c r="Q150" s="229">
        <v>0.0015</v>
      </c>
      <c r="R150" s="229">
        <f>Q150*H150</f>
        <v>9.3E-05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157</v>
      </c>
      <c r="AT150" s="231" t="s">
        <v>153</v>
      </c>
      <c r="AU150" s="231" t="s">
        <v>87</v>
      </c>
      <c r="AY150" s="17" t="s">
        <v>129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85</v>
      </c>
      <c r="BK150" s="232">
        <f>ROUND(I150*H150,2)</f>
        <v>0</v>
      </c>
      <c r="BL150" s="17" t="s">
        <v>135</v>
      </c>
      <c r="BM150" s="231" t="s">
        <v>479</v>
      </c>
    </row>
    <row r="151" spans="1:47" s="2" customFormat="1" ht="12">
      <c r="A151" s="38"/>
      <c r="B151" s="39"/>
      <c r="C151" s="40"/>
      <c r="D151" s="246" t="s">
        <v>188</v>
      </c>
      <c r="E151" s="40"/>
      <c r="F151" s="267" t="s">
        <v>214</v>
      </c>
      <c r="G151" s="40"/>
      <c r="H151" s="40"/>
      <c r="I151" s="268"/>
      <c r="J151" s="40"/>
      <c r="K151" s="40"/>
      <c r="L151" s="44"/>
      <c r="M151" s="269"/>
      <c r="N151" s="270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188</v>
      </c>
      <c r="AU151" s="17" t="s">
        <v>87</v>
      </c>
    </row>
    <row r="152" spans="1:51" s="13" customFormat="1" ht="12">
      <c r="A152" s="13"/>
      <c r="B152" s="244"/>
      <c r="C152" s="245"/>
      <c r="D152" s="246" t="s">
        <v>159</v>
      </c>
      <c r="E152" s="247" t="s">
        <v>1</v>
      </c>
      <c r="F152" s="248" t="s">
        <v>215</v>
      </c>
      <c r="G152" s="245"/>
      <c r="H152" s="249">
        <v>0.062</v>
      </c>
      <c r="I152" s="250"/>
      <c r="J152" s="245"/>
      <c r="K152" s="245"/>
      <c r="L152" s="251"/>
      <c r="M152" s="252"/>
      <c r="N152" s="253"/>
      <c r="O152" s="253"/>
      <c r="P152" s="253"/>
      <c r="Q152" s="253"/>
      <c r="R152" s="253"/>
      <c r="S152" s="253"/>
      <c r="T152" s="25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5" t="s">
        <v>159</v>
      </c>
      <c r="AU152" s="255" t="s">
        <v>87</v>
      </c>
      <c r="AV152" s="13" t="s">
        <v>87</v>
      </c>
      <c r="AW152" s="13" t="s">
        <v>32</v>
      </c>
      <c r="AX152" s="13" t="s">
        <v>77</v>
      </c>
      <c r="AY152" s="255" t="s">
        <v>129</v>
      </c>
    </row>
    <row r="153" spans="1:51" s="14" customFormat="1" ht="12">
      <c r="A153" s="14"/>
      <c r="B153" s="256"/>
      <c r="C153" s="257"/>
      <c r="D153" s="246" t="s">
        <v>159</v>
      </c>
      <c r="E153" s="258" t="s">
        <v>1</v>
      </c>
      <c r="F153" s="259" t="s">
        <v>161</v>
      </c>
      <c r="G153" s="257"/>
      <c r="H153" s="260">
        <v>0.062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6" t="s">
        <v>159</v>
      </c>
      <c r="AU153" s="266" t="s">
        <v>87</v>
      </c>
      <c r="AV153" s="14" t="s">
        <v>135</v>
      </c>
      <c r="AW153" s="14" t="s">
        <v>32</v>
      </c>
      <c r="AX153" s="14" t="s">
        <v>85</v>
      </c>
      <c r="AY153" s="266" t="s">
        <v>129</v>
      </c>
    </row>
    <row r="154" spans="1:65" s="2" customFormat="1" ht="24.15" customHeight="1">
      <c r="A154" s="38"/>
      <c r="B154" s="39"/>
      <c r="C154" s="219" t="s">
        <v>8</v>
      </c>
      <c r="D154" s="219" t="s">
        <v>131</v>
      </c>
      <c r="E154" s="220" t="s">
        <v>409</v>
      </c>
      <c r="F154" s="221" t="s">
        <v>410</v>
      </c>
      <c r="G154" s="222" t="s">
        <v>143</v>
      </c>
      <c r="H154" s="223">
        <v>46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42</v>
      </c>
      <c r="O154" s="91"/>
      <c r="P154" s="229">
        <f>O154*H154</f>
        <v>0</v>
      </c>
      <c r="Q154" s="229">
        <v>0.005</v>
      </c>
      <c r="R154" s="229">
        <f>Q154*H154</f>
        <v>0.23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135</v>
      </c>
      <c r="AT154" s="231" t="s">
        <v>131</v>
      </c>
      <c r="AU154" s="231" t="s">
        <v>87</v>
      </c>
      <c r="AY154" s="17" t="s">
        <v>129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85</v>
      </c>
      <c r="BK154" s="232">
        <f>ROUND(I154*H154,2)</f>
        <v>0</v>
      </c>
      <c r="BL154" s="17" t="s">
        <v>135</v>
      </c>
      <c r="BM154" s="231" t="s">
        <v>480</v>
      </c>
    </row>
    <row r="155" spans="1:47" s="2" customFormat="1" ht="12">
      <c r="A155" s="38"/>
      <c r="B155" s="39"/>
      <c r="C155" s="40"/>
      <c r="D155" s="246" t="s">
        <v>188</v>
      </c>
      <c r="E155" s="40"/>
      <c r="F155" s="267" t="s">
        <v>412</v>
      </c>
      <c r="G155" s="40"/>
      <c r="H155" s="40"/>
      <c r="I155" s="268"/>
      <c r="J155" s="40"/>
      <c r="K155" s="40"/>
      <c r="L155" s="44"/>
      <c r="M155" s="269"/>
      <c r="N155" s="270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188</v>
      </c>
      <c r="AU155" s="17" t="s">
        <v>87</v>
      </c>
    </row>
    <row r="156" spans="1:65" s="2" customFormat="1" ht="24.15" customHeight="1">
      <c r="A156" s="38"/>
      <c r="B156" s="39"/>
      <c r="C156" s="219" t="s">
        <v>201</v>
      </c>
      <c r="D156" s="219" t="s">
        <v>131</v>
      </c>
      <c r="E156" s="220" t="s">
        <v>175</v>
      </c>
      <c r="F156" s="221" t="s">
        <v>399</v>
      </c>
      <c r="G156" s="222" t="s">
        <v>143</v>
      </c>
      <c r="H156" s="223">
        <v>36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42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135</v>
      </c>
      <c r="AT156" s="231" t="s">
        <v>131</v>
      </c>
      <c r="AU156" s="231" t="s">
        <v>87</v>
      </c>
      <c r="AY156" s="17" t="s">
        <v>129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85</v>
      </c>
      <c r="BK156" s="232">
        <f>ROUND(I156*H156,2)</f>
        <v>0</v>
      </c>
      <c r="BL156" s="17" t="s">
        <v>135</v>
      </c>
      <c r="BM156" s="231" t="s">
        <v>481</v>
      </c>
    </row>
    <row r="157" spans="1:47" s="2" customFormat="1" ht="12">
      <c r="A157" s="38"/>
      <c r="B157" s="39"/>
      <c r="C157" s="40"/>
      <c r="D157" s="246" t="s">
        <v>188</v>
      </c>
      <c r="E157" s="40"/>
      <c r="F157" s="267" t="s">
        <v>401</v>
      </c>
      <c r="G157" s="40"/>
      <c r="H157" s="40"/>
      <c r="I157" s="268"/>
      <c r="J157" s="40"/>
      <c r="K157" s="40"/>
      <c r="L157" s="44"/>
      <c r="M157" s="269"/>
      <c r="N157" s="270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188</v>
      </c>
      <c r="AU157" s="17" t="s">
        <v>87</v>
      </c>
    </row>
    <row r="158" spans="1:51" s="15" customFormat="1" ht="12">
      <c r="A158" s="15"/>
      <c r="B158" s="271"/>
      <c r="C158" s="272"/>
      <c r="D158" s="246" t="s">
        <v>159</v>
      </c>
      <c r="E158" s="273" t="s">
        <v>1</v>
      </c>
      <c r="F158" s="274" t="s">
        <v>402</v>
      </c>
      <c r="G158" s="272"/>
      <c r="H158" s="273" t="s">
        <v>1</v>
      </c>
      <c r="I158" s="275"/>
      <c r="J158" s="272"/>
      <c r="K158" s="272"/>
      <c r="L158" s="276"/>
      <c r="M158" s="277"/>
      <c r="N158" s="278"/>
      <c r="O158" s="278"/>
      <c r="P158" s="278"/>
      <c r="Q158" s="278"/>
      <c r="R158" s="278"/>
      <c r="S158" s="278"/>
      <c r="T158" s="279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80" t="s">
        <v>159</v>
      </c>
      <c r="AU158" s="280" t="s">
        <v>87</v>
      </c>
      <c r="AV158" s="15" t="s">
        <v>85</v>
      </c>
      <c r="AW158" s="15" t="s">
        <v>32</v>
      </c>
      <c r="AX158" s="15" t="s">
        <v>77</v>
      </c>
      <c r="AY158" s="280" t="s">
        <v>129</v>
      </c>
    </row>
    <row r="159" spans="1:51" s="13" customFormat="1" ht="12">
      <c r="A159" s="13"/>
      <c r="B159" s="244"/>
      <c r="C159" s="245"/>
      <c r="D159" s="246" t="s">
        <v>159</v>
      </c>
      <c r="E159" s="247" t="s">
        <v>1</v>
      </c>
      <c r="F159" s="248" t="s">
        <v>209</v>
      </c>
      <c r="G159" s="245"/>
      <c r="H159" s="249">
        <v>18</v>
      </c>
      <c r="I159" s="250"/>
      <c r="J159" s="245"/>
      <c r="K159" s="245"/>
      <c r="L159" s="251"/>
      <c r="M159" s="252"/>
      <c r="N159" s="253"/>
      <c r="O159" s="253"/>
      <c r="P159" s="253"/>
      <c r="Q159" s="253"/>
      <c r="R159" s="253"/>
      <c r="S159" s="253"/>
      <c r="T159" s="25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5" t="s">
        <v>159</v>
      </c>
      <c r="AU159" s="255" t="s">
        <v>87</v>
      </c>
      <c r="AV159" s="13" t="s">
        <v>87</v>
      </c>
      <c r="AW159" s="13" t="s">
        <v>32</v>
      </c>
      <c r="AX159" s="13" t="s">
        <v>77</v>
      </c>
      <c r="AY159" s="255" t="s">
        <v>129</v>
      </c>
    </row>
    <row r="160" spans="1:51" s="15" customFormat="1" ht="12">
      <c r="A160" s="15"/>
      <c r="B160" s="271"/>
      <c r="C160" s="272"/>
      <c r="D160" s="246" t="s">
        <v>159</v>
      </c>
      <c r="E160" s="273" t="s">
        <v>1</v>
      </c>
      <c r="F160" s="274" t="s">
        <v>403</v>
      </c>
      <c r="G160" s="272"/>
      <c r="H160" s="273" t="s">
        <v>1</v>
      </c>
      <c r="I160" s="275"/>
      <c r="J160" s="272"/>
      <c r="K160" s="272"/>
      <c r="L160" s="276"/>
      <c r="M160" s="277"/>
      <c r="N160" s="278"/>
      <c r="O160" s="278"/>
      <c r="P160" s="278"/>
      <c r="Q160" s="278"/>
      <c r="R160" s="278"/>
      <c r="S160" s="278"/>
      <c r="T160" s="279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80" t="s">
        <v>159</v>
      </c>
      <c r="AU160" s="280" t="s">
        <v>87</v>
      </c>
      <c r="AV160" s="15" t="s">
        <v>85</v>
      </c>
      <c r="AW160" s="15" t="s">
        <v>32</v>
      </c>
      <c r="AX160" s="15" t="s">
        <v>77</v>
      </c>
      <c r="AY160" s="280" t="s">
        <v>129</v>
      </c>
    </row>
    <row r="161" spans="1:51" s="13" customFormat="1" ht="12">
      <c r="A161" s="13"/>
      <c r="B161" s="244"/>
      <c r="C161" s="245"/>
      <c r="D161" s="246" t="s">
        <v>159</v>
      </c>
      <c r="E161" s="247" t="s">
        <v>1</v>
      </c>
      <c r="F161" s="248" t="s">
        <v>209</v>
      </c>
      <c r="G161" s="245"/>
      <c r="H161" s="249">
        <v>18</v>
      </c>
      <c r="I161" s="250"/>
      <c r="J161" s="245"/>
      <c r="K161" s="245"/>
      <c r="L161" s="251"/>
      <c r="M161" s="252"/>
      <c r="N161" s="253"/>
      <c r="O161" s="253"/>
      <c r="P161" s="253"/>
      <c r="Q161" s="253"/>
      <c r="R161" s="253"/>
      <c r="S161" s="253"/>
      <c r="T161" s="25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5" t="s">
        <v>159</v>
      </c>
      <c r="AU161" s="255" t="s">
        <v>87</v>
      </c>
      <c r="AV161" s="13" t="s">
        <v>87</v>
      </c>
      <c r="AW161" s="13" t="s">
        <v>32</v>
      </c>
      <c r="AX161" s="13" t="s">
        <v>77</v>
      </c>
      <c r="AY161" s="255" t="s">
        <v>129</v>
      </c>
    </row>
    <row r="162" spans="1:51" s="14" customFormat="1" ht="12">
      <c r="A162" s="14"/>
      <c r="B162" s="256"/>
      <c r="C162" s="257"/>
      <c r="D162" s="246" t="s">
        <v>159</v>
      </c>
      <c r="E162" s="258" t="s">
        <v>1</v>
      </c>
      <c r="F162" s="259" t="s">
        <v>161</v>
      </c>
      <c r="G162" s="257"/>
      <c r="H162" s="260">
        <v>36</v>
      </c>
      <c r="I162" s="261"/>
      <c r="J162" s="257"/>
      <c r="K162" s="257"/>
      <c r="L162" s="262"/>
      <c r="M162" s="263"/>
      <c r="N162" s="264"/>
      <c r="O162" s="264"/>
      <c r="P162" s="264"/>
      <c r="Q162" s="264"/>
      <c r="R162" s="264"/>
      <c r="S162" s="264"/>
      <c r="T162" s="26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6" t="s">
        <v>159</v>
      </c>
      <c r="AU162" s="266" t="s">
        <v>87</v>
      </c>
      <c r="AV162" s="14" t="s">
        <v>135</v>
      </c>
      <c r="AW162" s="14" t="s">
        <v>32</v>
      </c>
      <c r="AX162" s="14" t="s">
        <v>85</v>
      </c>
      <c r="AY162" s="266" t="s">
        <v>129</v>
      </c>
    </row>
    <row r="163" spans="1:65" s="2" customFormat="1" ht="16.5" customHeight="1">
      <c r="A163" s="38"/>
      <c r="B163" s="39"/>
      <c r="C163" s="233" t="s">
        <v>205</v>
      </c>
      <c r="D163" s="233" t="s">
        <v>153</v>
      </c>
      <c r="E163" s="234" t="s">
        <v>404</v>
      </c>
      <c r="F163" s="235" t="s">
        <v>405</v>
      </c>
      <c r="G163" s="236" t="s">
        <v>181</v>
      </c>
      <c r="H163" s="237">
        <v>18</v>
      </c>
      <c r="I163" s="238"/>
      <c r="J163" s="239">
        <f>ROUND(I163*H163,2)</f>
        <v>0</v>
      </c>
      <c r="K163" s="240"/>
      <c r="L163" s="241"/>
      <c r="M163" s="242" t="s">
        <v>1</v>
      </c>
      <c r="N163" s="243" t="s">
        <v>42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157</v>
      </c>
      <c r="AT163" s="231" t="s">
        <v>153</v>
      </c>
      <c r="AU163" s="231" t="s">
        <v>87</v>
      </c>
      <c r="AY163" s="17" t="s">
        <v>129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85</v>
      </c>
      <c r="BK163" s="232">
        <f>ROUND(I163*H163,2)</f>
        <v>0</v>
      </c>
      <c r="BL163" s="17" t="s">
        <v>135</v>
      </c>
      <c r="BM163" s="231" t="s">
        <v>482</v>
      </c>
    </row>
    <row r="164" spans="1:51" s="15" customFormat="1" ht="12">
      <c r="A164" s="15"/>
      <c r="B164" s="271"/>
      <c r="C164" s="272"/>
      <c r="D164" s="246" t="s">
        <v>159</v>
      </c>
      <c r="E164" s="273" t="s">
        <v>1</v>
      </c>
      <c r="F164" s="274" t="s">
        <v>402</v>
      </c>
      <c r="G164" s="272"/>
      <c r="H164" s="273" t="s">
        <v>1</v>
      </c>
      <c r="I164" s="275"/>
      <c r="J164" s="272"/>
      <c r="K164" s="272"/>
      <c r="L164" s="276"/>
      <c r="M164" s="277"/>
      <c r="N164" s="278"/>
      <c r="O164" s="278"/>
      <c r="P164" s="278"/>
      <c r="Q164" s="278"/>
      <c r="R164" s="278"/>
      <c r="S164" s="278"/>
      <c r="T164" s="279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80" t="s">
        <v>159</v>
      </c>
      <c r="AU164" s="280" t="s">
        <v>87</v>
      </c>
      <c r="AV164" s="15" t="s">
        <v>85</v>
      </c>
      <c r="AW164" s="15" t="s">
        <v>32</v>
      </c>
      <c r="AX164" s="15" t="s">
        <v>77</v>
      </c>
      <c r="AY164" s="280" t="s">
        <v>129</v>
      </c>
    </row>
    <row r="165" spans="1:51" s="13" customFormat="1" ht="12">
      <c r="A165" s="13"/>
      <c r="B165" s="244"/>
      <c r="C165" s="245"/>
      <c r="D165" s="246" t="s">
        <v>159</v>
      </c>
      <c r="E165" s="247" t="s">
        <v>1</v>
      </c>
      <c r="F165" s="248" t="s">
        <v>407</v>
      </c>
      <c r="G165" s="245"/>
      <c r="H165" s="249">
        <v>9</v>
      </c>
      <c r="I165" s="250"/>
      <c r="J165" s="245"/>
      <c r="K165" s="245"/>
      <c r="L165" s="251"/>
      <c r="M165" s="252"/>
      <c r="N165" s="253"/>
      <c r="O165" s="253"/>
      <c r="P165" s="253"/>
      <c r="Q165" s="253"/>
      <c r="R165" s="253"/>
      <c r="S165" s="253"/>
      <c r="T165" s="25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5" t="s">
        <v>159</v>
      </c>
      <c r="AU165" s="255" t="s">
        <v>87</v>
      </c>
      <c r="AV165" s="13" t="s">
        <v>87</v>
      </c>
      <c r="AW165" s="13" t="s">
        <v>32</v>
      </c>
      <c r="AX165" s="13" t="s">
        <v>77</v>
      </c>
      <c r="AY165" s="255" t="s">
        <v>129</v>
      </c>
    </row>
    <row r="166" spans="1:51" s="15" customFormat="1" ht="12">
      <c r="A166" s="15"/>
      <c r="B166" s="271"/>
      <c r="C166" s="272"/>
      <c r="D166" s="246" t="s">
        <v>159</v>
      </c>
      <c r="E166" s="273" t="s">
        <v>1</v>
      </c>
      <c r="F166" s="274" t="s">
        <v>408</v>
      </c>
      <c r="G166" s="272"/>
      <c r="H166" s="273" t="s">
        <v>1</v>
      </c>
      <c r="I166" s="275"/>
      <c r="J166" s="272"/>
      <c r="K166" s="272"/>
      <c r="L166" s="276"/>
      <c r="M166" s="277"/>
      <c r="N166" s="278"/>
      <c r="O166" s="278"/>
      <c r="P166" s="278"/>
      <c r="Q166" s="278"/>
      <c r="R166" s="278"/>
      <c r="S166" s="278"/>
      <c r="T166" s="279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0" t="s">
        <v>159</v>
      </c>
      <c r="AU166" s="280" t="s">
        <v>87</v>
      </c>
      <c r="AV166" s="15" t="s">
        <v>85</v>
      </c>
      <c r="AW166" s="15" t="s">
        <v>32</v>
      </c>
      <c r="AX166" s="15" t="s">
        <v>77</v>
      </c>
      <c r="AY166" s="280" t="s">
        <v>129</v>
      </c>
    </row>
    <row r="167" spans="1:51" s="13" customFormat="1" ht="12">
      <c r="A167" s="13"/>
      <c r="B167" s="244"/>
      <c r="C167" s="245"/>
      <c r="D167" s="246" t="s">
        <v>159</v>
      </c>
      <c r="E167" s="247" t="s">
        <v>1</v>
      </c>
      <c r="F167" s="248" t="s">
        <v>407</v>
      </c>
      <c r="G167" s="245"/>
      <c r="H167" s="249">
        <v>9</v>
      </c>
      <c r="I167" s="250"/>
      <c r="J167" s="245"/>
      <c r="K167" s="245"/>
      <c r="L167" s="251"/>
      <c r="M167" s="252"/>
      <c r="N167" s="253"/>
      <c r="O167" s="253"/>
      <c r="P167" s="253"/>
      <c r="Q167" s="253"/>
      <c r="R167" s="253"/>
      <c r="S167" s="253"/>
      <c r="T167" s="25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5" t="s">
        <v>159</v>
      </c>
      <c r="AU167" s="255" t="s">
        <v>87</v>
      </c>
      <c r="AV167" s="13" t="s">
        <v>87</v>
      </c>
      <c r="AW167" s="13" t="s">
        <v>32</v>
      </c>
      <c r="AX167" s="13" t="s">
        <v>77</v>
      </c>
      <c r="AY167" s="255" t="s">
        <v>129</v>
      </c>
    </row>
    <row r="168" spans="1:51" s="14" customFormat="1" ht="12">
      <c r="A168" s="14"/>
      <c r="B168" s="256"/>
      <c r="C168" s="257"/>
      <c r="D168" s="246" t="s">
        <v>159</v>
      </c>
      <c r="E168" s="258" t="s">
        <v>1</v>
      </c>
      <c r="F168" s="259" t="s">
        <v>161</v>
      </c>
      <c r="G168" s="257"/>
      <c r="H168" s="260">
        <v>18</v>
      </c>
      <c r="I168" s="261"/>
      <c r="J168" s="257"/>
      <c r="K168" s="257"/>
      <c r="L168" s="262"/>
      <c r="M168" s="263"/>
      <c r="N168" s="264"/>
      <c r="O168" s="264"/>
      <c r="P168" s="264"/>
      <c r="Q168" s="264"/>
      <c r="R168" s="264"/>
      <c r="S168" s="264"/>
      <c r="T168" s="26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6" t="s">
        <v>159</v>
      </c>
      <c r="AU168" s="266" t="s">
        <v>87</v>
      </c>
      <c r="AV168" s="14" t="s">
        <v>135</v>
      </c>
      <c r="AW168" s="14" t="s">
        <v>32</v>
      </c>
      <c r="AX168" s="14" t="s">
        <v>85</v>
      </c>
      <c r="AY168" s="266" t="s">
        <v>129</v>
      </c>
    </row>
    <row r="169" spans="1:65" s="2" customFormat="1" ht="21.75" customHeight="1">
      <c r="A169" s="38"/>
      <c r="B169" s="39"/>
      <c r="C169" s="219" t="s">
        <v>209</v>
      </c>
      <c r="D169" s="219" t="s">
        <v>131</v>
      </c>
      <c r="E169" s="220" t="s">
        <v>229</v>
      </c>
      <c r="F169" s="221" t="s">
        <v>230</v>
      </c>
      <c r="G169" s="222" t="s">
        <v>134</v>
      </c>
      <c r="H169" s="223">
        <v>15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42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135</v>
      </c>
      <c r="AT169" s="231" t="s">
        <v>131</v>
      </c>
      <c r="AU169" s="231" t="s">
        <v>87</v>
      </c>
      <c r="AY169" s="17" t="s">
        <v>129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85</v>
      </c>
      <c r="BK169" s="232">
        <f>ROUND(I169*H169,2)</f>
        <v>0</v>
      </c>
      <c r="BL169" s="17" t="s">
        <v>135</v>
      </c>
      <c r="BM169" s="231" t="s">
        <v>483</v>
      </c>
    </row>
    <row r="170" spans="1:47" s="2" customFormat="1" ht="12">
      <c r="A170" s="38"/>
      <c r="B170" s="39"/>
      <c r="C170" s="40"/>
      <c r="D170" s="246" t="s">
        <v>188</v>
      </c>
      <c r="E170" s="40"/>
      <c r="F170" s="267" t="s">
        <v>456</v>
      </c>
      <c r="G170" s="40"/>
      <c r="H170" s="40"/>
      <c r="I170" s="268"/>
      <c r="J170" s="40"/>
      <c r="K170" s="40"/>
      <c r="L170" s="44"/>
      <c r="M170" s="269"/>
      <c r="N170" s="270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188</v>
      </c>
      <c r="AU170" s="17" t="s">
        <v>87</v>
      </c>
    </row>
    <row r="171" spans="1:51" s="15" customFormat="1" ht="12">
      <c r="A171" s="15"/>
      <c r="B171" s="271"/>
      <c r="C171" s="272"/>
      <c r="D171" s="246" t="s">
        <v>159</v>
      </c>
      <c r="E171" s="273" t="s">
        <v>1</v>
      </c>
      <c r="F171" s="274" t="s">
        <v>220</v>
      </c>
      <c r="G171" s="272"/>
      <c r="H171" s="273" t="s">
        <v>1</v>
      </c>
      <c r="I171" s="275"/>
      <c r="J171" s="272"/>
      <c r="K171" s="272"/>
      <c r="L171" s="276"/>
      <c r="M171" s="277"/>
      <c r="N171" s="278"/>
      <c r="O171" s="278"/>
      <c r="P171" s="278"/>
      <c r="Q171" s="278"/>
      <c r="R171" s="278"/>
      <c r="S171" s="278"/>
      <c r="T171" s="279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80" t="s">
        <v>159</v>
      </c>
      <c r="AU171" s="280" t="s">
        <v>87</v>
      </c>
      <c r="AV171" s="15" t="s">
        <v>85</v>
      </c>
      <c r="AW171" s="15" t="s">
        <v>32</v>
      </c>
      <c r="AX171" s="15" t="s">
        <v>77</v>
      </c>
      <c r="AY171" s="280" t="s">
        <v>129</v>
      </c>
    </row>
    <row r="172" spans="1:51" s="13" customFormat="1" ht="12">
      <c r="A172" s="13"/>
      <c r="B172" s="244"/>
      <c r="C172" s="245"/>
      <c r="D172" s="246" t="s">
        <v>159</v>
      </c>
      <c r="E172" s="247" t="s">
        <v>1</v>
      </c>
      <c r="F172" s="248" t="s">
        <v>407</v>
      </c>
      <c r="G172" s="245"/>
      <c r="H172" s="249">
        <v>9</v>
      </c>
      <c r="I172" s="250"/>
      <c r="J172" s="245"/>
      <c r="K172" s="245"/>
      <c r="L172" s="251"/>
      <c r="M172" s="252"/>
      <c r="N172" s="253"/>
      <c r="O172" s="253"/>
      <c r="P172" s="253"/>
      <c r="Q172" s="253"/>
      <c r="R172" s="253"/>
      <c r="S172" s="253"/>
      <c r="T172" s="25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5" t="s">
        <v>159</v>
      </c>
      <c r="AU172" s="255" t="s">
        <v>87</v>
      </c>
      <c r="AV172" s="13" t="s">
        <v>87</v>
      </c>
      <c r="AW172" s="13" t="s">
        <v>32</v>
      </c>
      <c r="AX172" s="13" t="s">
        <v>77</v>
      </c>
      <c r="AY172" s="255" t="s">
        <v>129</v>
      </c>
    </row>
    <row r="173" spans="1:51" s="15" customFormat="1" ht="12">
      <c r="A173" s="15"/>
      <c r="B173" s="271"/>
      <c r="C173" s="272"/>
      <c r="D173" s="246" t="s">
        <v>159</v>
      </c>
      <c r="E173" s="273" t="s">
        <v>1</v>
      </c>
      <c r="F173" s="274" t="s">
        <v>222</v>
      </c>
      <c r="G173" s="272"/>
      <c r="H173" s="273" t="s">
        <v>1</v>
      </c>
      <c r="I173" s="275"/>
      <c r="J173" s="272"/>
      <c r="K173" s="272"/>
      <c r="L173" s="276"/>
      <c r="M173" s="277"/>
      <c r="N173" s="278"/>
      <c r="O173" s="278"/>
      <c r="P173" s="278"/>
      <c r="Q173" s="278"/>
      <c r="R173" s="278"/>
      <c r="S173" s="278"/>
      <c r="T173" s="279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80" t="s">
        <v>159</v>
      </c>
      <c r="AU173" s="280" t="s">
        <v>87</v>
      </c>
      <c r="AV173" s="15" t="s">
        <v>85</v>
      </c>
      <c r="AW173" s="15" t="s">
        <v>32</v>
      </c>
      <c r="AX173" s="15" t="s">
        <v>77</v>
      </c>
      <c r="AY173" s="280" t="s">
        <v>129</v>
      </c>
    </row>
    <row r="174" spans="1:51" s="13" customFormat="1" ht="12">
      <c r="A174" s="13"/>
      <c r="B174" s="244"/>
      <c r="C174" s="245"/>
      <c r="D174" s="246" t="s">
        <v>159</v>
      </c>
      <c r="E174" s="247" t="s">
        <v>1</v>
      </c>
      <c r="F174" s="248" t="s">
        <v>152</v>
      </c>
      <c r="G174" s="245"/>
      <c r="H174" s="249">
        <v>6</v>
      </c>
      <c r="I174" s="250"/>
      <c r="J174" s="245"/>
      <c r="K174" s="245"/>
      <c r="L174" s="251"/>
      <c r="M174" s="252"/>
      <c r="N174" s="253"/>
      <c r="O174" s="253"/>
      <c r="P174" s="253"/>
      <c r="Q174" s="253"/>
      <c r="R174" s="253"/>
      <c r="S174" s="253"/>
      <c r="T174" s="25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5" t="s">
        <v>159</v>
      </c>
      <c r="AU174" s="255" t="s">
        <v>87</v>
      </c>
      <c r="AV174" s="13" t="s">
        <v>87</v>
      </c>
      <c r="AW174" s="13" t="s">
        <v>32</v>
      </c>
      <c r="AX174" s="13" t="s">
        <v>77</v>
      </c>
      <c r="AY174" s="255" t="s">
        <v>129</v>
      </c>
    </row>
    <row r="175" spans="1:51" s="14" customFormat="1" ht="12">
      <c r="A175" s="14"/>
      <c r="B175" s="256"/>
      <c r="C175" s="257"/>
      <c r="D175" s="246" t="s">
        <v>159</v>
      </c>
      <c r="E175" s="258" t="s">
        <v>1</v>
      </c>
      <c r="F175" s="259" t="s">
        <v>161</v>
      </c>
      <c r="G175" s="257"/>
      <c r="H175" s="260">
        <v>15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6" t="s">
        <v>159</v>
      </c>
      <c r="AU175" s="266" t="s">
        <v>87</v>
      </c>
      <c r="AV175" s="14" t="s">
        <v>135</v>
      </c>
      <c r="AW175" s="14" t="s">
        <v>32</v>
      </c>
      <c r="AX175" s="14" t="s">
        <v>85</v>
      </c>
      <c r="AY175" s="266" t="s">
        <v>129</v>
      </c>
    </row>
    <row r="176" spans="1:65" s="2" customFormat="1" ht="16.5" customHeight="1">
      <c r="A176" s="38"/>
      <c r="B176" s="39"/>
      <c r="C176" s="233" t="s">
        <v>216</v>
      </c>
      <c r="D176" s="233" t="s">
        <v>153</v>
      </c>
      <c r="E176" s="234" t="s">
        <v>236</v>
      </c>
      <c r="F176" s="235" t="s">
        <v>237</v>
      </c>
      <c r="G176" s="236" t="s">
        <v>156</v>
      </c>
      <c r="H176" s="237">
        <v>1.5</v>
      </c>
      <c r="I176" s="238"/>
      <c r="J176" s="239">
        <f>ROUND(I176*H176,2)</f>
        <v>0</v>
      </c>
      <c r="K176" s="240"/>
      <c r="L176" s="241"/>
      <c r="M176" s="242" t="s">
        <v>1</v>
      </c>
      <c r="N176" s="243" t="s">
        <v>42</v>
      </c>
      <c r="O176" s="91"/>
      <c r="P176" s="229">
        <f>O176*H176</f>
        <v>0</v>
      </c>
      <c r="Q176" s="229">
        <v>0.2</v>
      </c>
      <c r="R176" s="229">
        <f>Q176*H176</f>
        <v>0.30000000000000004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157</v>
      </c>
      <c r="AT176" s="231" t="s">
        <v>153</v>
      </c>
      <c r="AU176" s="231" t="s">
        <v>87</v>
      </c>
      <c r="AY176" s="17" t="s">
        <v>129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85</v>
      </c>
      <c r="BK176" s="232">
        <f>ROUND(I176*H176,2)</f>
        <v>0</v>
      </c>
      <c r="BL176" s="17" t="s">
        <v>135</v>
      </c>
      <c r="BM176" s="231" t="s">
        <v>484</v>
      </c>
    </row>
    <row r="177" spans="1:65" s="2" customFormat="1" ht="16.5" customHeight="1">
      <c r="A177" s="38"/>
      <c r="B177" s="39"/>
      <c r="C177" s="219" t="s">
        <v>224</v>
      </c>
      <c r="D177" s="219" t="s">
        <v>131</v>
      </c>
      <c r="E177" s="220" t="s">
        <v>447</v>
      </c>
      <c r="F177" s="221" t="s">
        <v>448</v>
      </c>
      <c r="G177" s="222" t="s">
        <v>143</v>
      </c>
      <c r="H177" s="223">
        <v>31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42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135</v>
      </c>
      <c r="AT177" s="231" t="s">
        <v>131</v>
      </c>
      <c r="AU177" s="231" t="s">
        <v>87</v>
      </c>
      <c r="AY177" s="17" t="s">
        <v>129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85</v>
      </c>
      <c r="BK177" s="232">
        <f>ROUND(I177*H177,2)</f>
        <v>0</v>
      </c>
      <c r="BL177" s="17" t="s">
        <v>135</v>
      </c>
      <c r="BM177" s="231" t="s">
        <v>485</v>
      </c>
    </row>
    <row r="178" spans="1:65" s="2" customFormat="1" ht="16.5" customHeight="1">
      <c r="A178" s="38"/>
      <c r="B178" s="39"/>
      <c r="C178" s="219" t="s">
        <v>7</v>
      </c>
      <c r="D178" s="219" t="s">
        <v>131</v>
      </c>
      <c r="E178" s="220" t="s">
        <v>441</v>
      </c>
      <c r="F178" s="221" t="s">
        <v>442</v>
      </c>
      <c r="G178" s="222" t="s">
        <v>443</v>
      </c>
      <c r="H178" s="223">
        <v>155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42</v>
      </c>
      <c r="O178" s="91"/>
      <c r="P178" s="229">
        <f>O178*H178</f>
        <v>0</v>
      </c>
      <c r="Q178" s="229">
        <v>0.2</v>
      </c>
      <c r="R178" s="229">
        <f>Q178*H178</f>
        <v>31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135</v>
      </c>
      <c r="AT178" s="231" t="s">
        <v>131</v>
      </c>
      <c r="AU178" s="231" t="s">
        <v>87</v>
      </c>
      <c r="AY178" s="17" t="s">
        <v>129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85</v>
      </c>
      <c r="BK178" s="232">
        <f>ROUND(I178*H178,2)</f>
        <v>0</v>
      </c>
      <c r="BL178" s="17" t="s">
        <v>135</v>
      </c>
      <c r="BM178" s="231" t="s">
        <v>486</v>
      </c>
    </row>
    <row r="179" spans="1:47" s="2" customFormat="1" ht="12">
      <c r="A179" s="38"/>
      <c r="B179" s="39"/>
      <c r="C179" s="40"/>
      <c r="D179" s="246" t="s">
        <v>188</v>
      </c>
      <c r="E179" s="40"/>
      <c r="F179" s="267" t="s">
        <v>445</v>
      </c>
      <c r="G179" s="40"/>
      <c r="H179" s="40"/>
      <c r="I179" s="268"/>
      <c r="J179" s="40"/>
      <c r="K179" s="40"/>
      <c r="L179" s="44"/>
      <c r="M179" s="269"/>
      <c r="N179" s="270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188</v>
      </c>
      <c r="AU179" s="17" t="s">
        <v>87</v>
      </c>
    </row>
    <row r="180" spans="1:51" s="13" customFormat="1" ht="12">
      <c r="A180" s="13"/>
      <c r="B180" s="244"/>
      <c r="C180" s="245"/>
      <c r="D180" s="246" t="s">
        <v>159</v>
      </c>
      <c r="E180" s="247" t="s">
        <v>1</v>
      </c>
      <c r="F180" s="248" t="s">
        <v>446</v>
      </c>
      <c r="G180" s="245"/>
      <c r="H180" s="249">
        <v>155</v>
      </c>
      <c r="I180" s="250"/>
      <c r="J180" s="245"/>
      <c r="K180" s="245"/>
      <c r="L180" s="251"/>
      <c r="M180" s="252"/>
      <c r="N180" s="253"/>
      <c r="O180" s="253"/>
      <c r="P180" s="253"/>
      <c r="Q180" s="253"/>
      <c r="R180" s="253"/>
      <c r="S180" s="253"/>
      <c r="T180" s="25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5" t="s">
        <v>159</v>
      </c>
      <c r="AU180" s="255" t="s">
        <v>87</v>
      </c>
      <c r="AV180" s="13" t="s">
        <v>87</v>
      </c>
      <c r="AW180" s="13" t="s">
        <v>32</v>
      </c>
      <c r="AX180" s="13" t="s">
        <v>77</v>
      </c>
      <c r="AY180" s="255" t="s">
        <v>129</v>
      </c>
    </row>
    <row r="181" spans="1:51" s="14" customFormat="1" ht="12">
      <c r="A181" s="14"/>
      <c r="B181" s="256"/>
      <c r="C181" s="257"/>
      <c r="D181" s="246" t="s">
        <v>159</v>
      </c>
      <c r="E181" s="258" t="s">
        <v>1</v>
      </c>
      <c r="F181" s="259" t="s">
        <v>161</v>
      </c>
      <c r="G181" s="257"/>
      <c r="H181" s="260">
        <v>155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6" t="s">
        <v>159</v>
      </c>
      <c r="AU181" s="266" t="s">
        <v>87</v>
      </c>
      <c r="AV181" s="14" t="s">
        <v>135</v>
      </c>
      <c r="AW181" s="14" t="s">
        <v>32</v>
      </c>
      <c r="AX181" s="14" t="s">
        <v>85</v>
      </c>
      <c r="AY181" s="266" t="s">
        <v>129</v>
      </c>
    </row>
    <row r="182" spans="1:65" s="2" customFormat="1" ht="21.75" customHeight="1">
      <c r="A182" s="38"/>
      <c r="B182" s="39"/>
      <c r="C182" s="219" t="s">
        <v>235</v>
      </c>
      <c r="D182" s="219" t="s">
        <v>131</v>
      </c>
      <c r="E182" s="220" t="s">
        <v>241</v>
      </c>
      <c r="F182" s="221" t="s">
        <v>384</v>
      </c>
      <c r="G182" s="222" t="s">
        <v>156</v>
      </c>
      <c r="H182" s="223">
        <v>123.15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42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135</v>
      </c>
      <c r="AT182" s="231" t="s">
        <v>131</v>
      </c>
      <c r="AU182" s="231" t="s">
        <v>87</v>
      </c>
      <c r="AY182" s="17" t="s">
        <v>129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85</v>
      </c>
      <c r="BK182" s="232">
        <f>ROUND(I182*H182,2)</f>
        <v>0</v>
      </c>
      <c r="BL182" s="17" t="s">
        <v>135</v>
      </c>
      <c r="BM182" s="231" t="s">
        <v>487</v>
      </c>
    </row>
    <row r="183" spans="1:47" s="2" customFormat="1" ht="12">
      <c r="A183" s="38"/>
      <c r="B183" s="39"/>
      <c r="C183" s="40"/>
      <c r="D183" s="246" t="s">
        <v>188</v>
      </c>
      <c r="E183" s="40"/>
      <c r="F183" s="267" t="s">
        <v>386</v>
      </c>
      <c r="G183" s="40"/>
      <c r="H183" s="40"/>
      <c r="I183" s="268"/>
      <c r="J183" s="40"/>
      <c r="K183" s="40"/>
      <c r="L183" s="44"/>
      <c r="M183" s="269"/>
      <c r="N183" s="270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188</v>
      </c>
      <c r="AU183" s="17" t="s">
        <v>87</v>
      </c>
    </row>
    <row r="184" spans="1:51" s="15" customFormat="1" ht="12">
      <c r="A184" s="15"/>
      <c r="B184" s="271"/>
      <c r="C184" s="272"/>
      <c r="D184" s="246" t="s">
        <v>159</v>
      </c>
      <c r="E184" s="273" t="s">
        <v>1</v>
      </c>
      <c r="F184" s="274" t="s">
        <v>233</v>
      </c>
      <c r="G184" s="272"/>
      <c r="H184" s="273" t="s">
        <v>1</v>
      </c>
      <c r="I184" s="275"/>
      <c r="J184" s="272"/>
      <c r="K184" s="272"/>
      <c r="L184" s="276"/>
      <c r="M184" s="277"/>
      <c r="N184" s="278"/>
      <c r="O184" s="278"/>
      <c r="P184" s="278"/>
      <c r="Q184" s="278"/>
      <c r="R184" s="278"/>
      <c r="S184" s="278"/>
      <c r="T184" s="279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80" t="s">
        <v>159</v>
      </c>
      <c r="AU184" s="280" t="s">
        <v>87</v>
      </c>
      <c r="AV184" s="15" t="s">
        <v>85</v>
      </c>
      <c r="AW184" s="15" t="s">
        <v>32</v>
      </c>
      <c r="AX184" s="15" t="s">
        <v>77</v>
      </c>
      <c r="AY184" s="280" t="s">
        <v>129</v>
      </c>
    </row>
    <row r="185" spans="1:51" s="13" customFormat="1" ht="12">
      <c r="A185" s="13"/>
      <c r="B185" s="244"/>
      <c r="C185" s="245"/>
      <c r="D185" s="246" t="s">
        <v>159</v>
      </c>
      <c r="E185" s="247" t="s">
        <v>1</v>
      </c>
      <c r="F185" s="248" t="s">
        <v>387</v>
      </c>
      <c r="G185" s="245"/>
      <c r="H185" s="249">
        <v>109.2</v>
      </c>
      <c r="I185" s="250"/>
      <c r="J185" s="245"/>
      <c r="K185" s="245"/>
      <c r="L185" s="251"/>
      <c r="M185" s="252"/>
      <c r="N185" s="253"/>
      <c r="O185" s="253"/>
      <c r="P185" s="253"/>
      <c r="Q185" s="253"/>
      <c r="R185" s="253"/>
      <c r="S185" s="253"/>
      <c r="T185" s="25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5" t="s">
        <v>159</v>
      </c>
      <c r="AU185" s="255" t="s">
        <v>87</v>
      </c>
      <c r="AV185" s="13" t="s">
        <v>87</v>
      </c>
      <c r="AW185" s="13" t="s">
        <v>32</v>
      </c>
      <c r="AX185" s="13" t="s">
        <v>77</v>
      </c>
      <c r="AY185" s="255" t="s">
        <v>129</v>
      </c>
    </row>
    <row r="186" spans="1:51" s="15" customFormat="1" ht="12">
      <c r="A186" s="15"/>
      <c r="B186" s="271"/>
      <c r="C186" s="272"/>
      <c r="D186" s="246" t="s">
        <v>159</v>
      </c>
      <c r="E186" s="273" t="s">
        <v>1</v>
      </c>
      <c r="F186" s="274" t="s">
        <v>222</v>
      </c>
      <c r="G186" s="272"/>
      <c r="H186" s="273" t="s">
        <v>1</v>
      </c>
      <c r="I186" s="275"/>
      <c r="J186" s="272"/>
      <c r="K186" s="272"/>
      <c r="L186" s="276"/>
      <c r="M186" s="277"/>
      <c r="N186" s="278"/>
      <c r="O186" s="278"/>
      <c r="P186" s="278"/>
      <c r="Q186" s="278"/>
      <c r="R186" s="278"/>
      <c r="S186" s="278"/>
      <c r="T186" s="279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80" t="s">
        <v>159</v>
      </c>
      <c r="AU186" s="280" t="s">
        <v>87</v>
      </c>
      <c r="AV186" s="15" t="s">
        <v>85</v>
      </c>
      <c r="AW186" s="15" t="s">
        <v>32</v>
      </c>
      <c r="AX186" s="15" t="s">
        <v>77</v>
      </c>
      <c r="AY186" s="280" t="s">
        <v>129</v>
      </c>
    </row>
    <row r="187" spans="1:51" s="13" customFormat="1" ht="12">
      <c r="A187" s="13"/>
      <c r="B187" s="244"/>
      <c r="C187" s="245"/>
      <c r="D187" s="246" t="s">
        <v>159</v>
      </c>
      <c r="E187" s="247" t="s">
        <v>1</v>
      </c>
      <c r="F187" s="248" t="s">
        <v>388</v>
      </c>
      <c r="G187" s="245"/>
      <c r="H187" s="249">
        <v>13.95</v>
      </c>
      <c r="I187" s="250"/>
      <c r="J187" s="245"/>
      <c r="K187" s="245"/>
      <c r="L187" s="251"/>
      <c r="M187" s="252"/>
      <c r="N187" s="253"/>
      <c r="O187" s="253"/>
      <c r="P187" s="253"/>
      <c r="Q187" s="253"/>
      <c r="R187" s="253"/>
      <c r="S187" s="253"/>
      <c r="T187" s="25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5" t="s">
        <v>159</v>
      </c>
      <c r="AU187" s="255" t="s">
        <v>87</v>
      </c>
      <c r="AV187" s="13" t="s">
        <v>87</v>
      </c>
      <c r="AW187" s="13" t="s">
        <v>32</v>
      </c>
      <c r="AX187" s="13" t="s">
        <v>77</v>
      </c>
      <c r="AY187" s="255" t="s">
        <v>129</v>
      </c>
    </row>
    <row r="188" spans="1:51" s="14" customFormat="1" ht="12">
      <c r="A188" s="14"/>
      <c r="B188" s="256"/>
      <c r="C188" s="257"/>
      <c r="D188" s="246" t="s">
        <v>159</v>
      </c>
      <c r="E188" s="258" t="s">
        <v>1</v>
      </c>
      <c r="F188" s="259" t="s">
        <v>161</v>
      </c>
      <c r="G188" s="257"/>
      <c r="H188" s="260">
        <v>123.15</v>
      </c>
      <c r="I188" s="261"/>
      <c r="J188" s="257"/>
      <c r="K188" s="257"/>
      <c r="L188" s="262"/>
      <c r="M188" s="263"/>
      <c r="N188" s="264"/>
      <c r="O188" s="264"/>
      <c r="P188" s="264"/>
      <c r="Q188" s="264"/>
      <c r="R188" s="264"/>
      <c r="S188" s="264"/>
      <c r="T188" s="26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6" t="s">
        <v>159</v>
      </c>
      <c r="AU188" s="266" t="s">
        <v>87</v>
      </c>
      <c r="AV188" s="14" t="s">
        <v>135</v>
      </c>
      <c r="AW188" s="14" t="s">
        <v>32</v>
      </c>
      <c r="AX188" s="14" t="s">
        <v>85</v>
      </c>
      <c r="AY188" s="266" t="s">
        <v>129</v>
      </c>
    </row>
    <row r="189" spans="1:65" s="2" customFormat="1" ht="16.5" customHeight="1">
      <c r="A189" s="38"/>
      <c r="B189" s="39"/>
      <c r="C189" s="233" t="s">
        <v>240</v>
      </c>
      <c r="D189" s="233" t="s">
        <v>153</v>
      </c>
      <c r="E189" s="234" t="s">
        <v>248</v>
      </c>
      <c r="F189" s="235" t="s">
        <v>249</v>
      </c>
      <c r="G189" s="236" t="s">
        <v>156</v>
      </c>
      <c r="H189" s="237">
        <v>123.15</v>
      </c>
      <c r="I189" s="238"/>
      <c r="J189" s="239">
        <f>ROUND(I189*H189,2)</f>
        <v>0</v>
      </c>
      <c r="K189" s="240"/>
      <c r="L189" s="241"/>
      <c r="M189" s="242" t="s">
        <v>1</v>
      </c>
      <c r="N189" s="243" t="s">
        <v>42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157</v>
      </c>
      <c r="AT189" s="231" t="s">
        <v>153</v>
      </c>
      <c r="AU189" s="231" t="s">
        <v>87</v>
      </c>
      <c r="AY189" s="17" t="s">
        <v>129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85</v>
      </c>
      <c r="BK189" s="232">
        <f>ROUND(I189*H189,2)</f>
        <v>0</v>
      </c>
      <c r="BL189" s="17" t="s">
        <v>135</v>
      </c>
      <c r="BM189" s="231" t="s">
        <v>488</v>
      </c>
    </row>
    <row r="190" spans="1:65" s="2" customFormat="1" ht="21.75" customHeight="1">
      <c r="A190" s="38"/>
      <c r="B190" s="39"/>
      <c r="C190" s="219" t="s">
        <v>247</v>
      </c>
      <c r="D190" s="219" t="s">
        <v>131</v>
      </c>
      <c r="E190" s="220" t="s">
        <v>252</v>
      </c>
      <c r="F190" s="221" t="s">
        <v>390</v>
      </c>
      <c r="G190" s="222" t="s">
        <v>156</v>
      </c>
      <c r="H190" s="223">
        <v>123.15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42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135</v>
      </c>
      <c r="AT190" s="231" t="s">
        <v>131</v>
      </c>
      <c r="AU190" s="231" t="s">
        <v>87</v>
      </c>
      <c r="AY190" s="17" t="s">
        <v>129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85</v>
      </c>
      <c r="BK190" s="232">
        <f>ROUND(I190*H190,2)</f>
        <v>0</v>
      </c>
      <c r="BL190" s="17" t="s">
        <v>135</v>
      </c>
      <c r="BM190" s="231" t="s">
        <v>489</v>
      </c>
    </row>
    <row r="191" spans="1:65" s="2" customFormat="1" ht="24.15" customHeight="1">
      <c r="A191" s="38"/>
      <c r="B191" s="39"/>
      <c r="C191" s="219" t="s">
        <v>251</v>
      </c>
      <c r="D191" s="219" t="s">
        <v>131</v>
      </c>
      <c r="E191" s="220" t="s">
        <v>256</v>
      </c>
      <c r="F191" s="221" t="s">
        <v>392</v>
      </c>
      <c r="G191" s="222" t="s">
        <v>156</v>
      </c>
      <c r="H191" s="223">
        <v>1231.5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42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135</v>
      </c>
      <c r="AT191" s="231" t="s">
        <v>131</v>
      </c>
      <c r="AU191" s="231" t="s">
        <v>87</v>
      </c>
      <c r="AY191" s="17" t="s">
        <v>129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85</v>
      </c>
      <c r="BK191" s="232">
        <f>ROUND(I191*H191,2)</f>
        <v>0</v>
      </c>
      <c r="BL191" s="17" t="s">
        <v>135</v>
      </c>
      <c r="BM191" s="231" t="s">
        <v>490</v>
      </c>
    </row>
    <row r="192" spans="1:65" s="2" customFormat="1" ht="24.15" customHeight="1">
      <c r="A192" s="38"/>
      <c r="B192" s="39"/>
      <c r="C192" s="219" t="s">
        <v>255</v>
      </c>
      <c r="D192" s="219" t="s">
        <v>131</v>
      </c>
      <c r="E192" s="220" t="s">
        <v>217</v>
      </c>
      <c r="F192" s="221" t="s">
        <v>218</v>
      </c>
      <c r="G192" s="222" t="s">
        <v>143</v>
      </c>
      <c r="H192" s="223">
        <v>24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42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135</v>
      </c>
      <c r="AT192" s="231" t="s">
        <v>131</v>
      </c>
      <c r="AU192" s="231" t="s">
        <v>87</v>
      </c>
      <c r="AY192" s="17" t="s">
        <v>129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85</v>
      </c>
      <c r="BK192" s="232">
        <f>ROUND(I192*H192,2)</f>
        <v>0</v>
      </c>
      <c r="BL192" s="17" t="s">
        <v>135</v>
      </c>
      <c r="BM192" s="231" t="s">
        <v>491</v>
      </c>
    </row>
    <row r="193" spans="1:47" s="2" customFormat="1" ht="12">
      <c r="A193" s="38"/>
      <c r="B193" s="39"/>
      <c r="C193" s="40"/>
      <c r="D193" s="246" t="s">
        <v>188</v>
      </c>
      <c r="E193" s="40"/>
      <c r="F193" s="267" t="s">
        <v>451</v>
      </c>
      <c r="G193" s="40"/>
      <c r="H193" s="40"/>
      <c r="I193" s="268"/>
      <c r="J193" s="40"/>
      <c r="K193" s="40"/>
      <c r="L193" s="44"/>
      <c r="M193" s="269"/>
      <c r="N193" s="270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188</v>
      </c>
      <c r="AU193" s="17" t="s">
        <v>87</v>
      </c>
    </row>
    <row r="194" spans="1:51" s="15" customFormat="1" ht="12">
      <c r="A194" s="15"/>
      <c r="B194" s="271"/>
      <c r="C194" s="272"/>
      <c r="D194" s="246" t="s">
        <v>159</v>
      </c>
      <c r="E194" s="273" t="s">
        <v>1</v>
      </c>
      <c r="F194" s="274" t="s">
        <v>220</v>
      </c>
      <c r="G194" s="272"/>
      <c r="H194" s="273" t="s">
        <v>1</v>
      </c>
      <c r="I194" s="275"/>
      <c r="J194" s="272"/>
      <c r="K194" s="272"/>
      <c r="L194" s="276"/>
      <c r="M194" s="277"/>
      <c r="N194" s="278"/>
      <c r="O194" s="278"/>
      <c r="P194" s="278"/>
      <c r="Q194" s="278"/>
      <c r="R194" s="278"/>
      <c r="S194" s="278"/>
      <c r="T194" s="279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80" t="s">
        <v>159</v>
      </c>
      <c r="AU194" s="280" t="s">
        <v>87</v>
      </c>
      <c r="AV194" s="15" t="s">
        <v>85</v>
      </c>
      <c r="AW194" s="15" t="s">
        <v>32</v>
      </c>
      <c r="AX194" s="15" t="s">
        <v>77</v>
      </c>
      <c r="AY194" s="280" t="s">
        <v>129</v>
      </c>
    </row>
    <row r="195" spans="1:51" s="13" customFormat="1" ht="12">
      <c r="A195" s="13"/>
      <c r="B195" s="244"/>
      <c r="C195" s="245"/>
      <c r="D195" s="246" t="s">
        <v>159</v>
      </c>
      <c r="E195" s="247" t="s">
        <v>1</v>
      </c>
      <c r="F195" s="248" t="s">
        <v>209</v>
      </c>
      <c r="G195" s="245"/>
      <c r="H195" s="249">
        <v>18</v>
      </c>
      <c r="I195" s="250"/>
      <c r="J195" s="245"/>
      <c r="K195" s="245"/>
      <c r="L195" s="251"/>
      <c r="M195" s="252"/>
      <c r="N195" s="253"/>
      <c r="O195" s="253"/>
      <c r="P195" s="253"/>
      <c r="Q195" s="253"/>
      <c r="R195" s="253"/>
      <c r="S195" s="253"/>
      <c r="T195" s="25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5" t="s">
        <v>159</v>
      </c>
      <c r="AU195" s="255" t="s">
        <v>87</v>
      </c>
      <c r="AV195" s="13" t="s">
        <v>87</v>
      </c>
      <c r="AW195" s="13" t="s">
        <v>32</v>
      </c>
      <c r="AX195" s="13" t="s">
        <v>77</v>
      </c>
      <c r="AY195" s="255" t="s">
        <v>129</v>
      </c>
    </row>
    <row r="196" spans="1:51" s="15" customFormat="1" ht="12">
      <c r="A196" s="15"/>
      <c r="B196" s="271"/>
      <c r="C196" s="272"/>
      <c r="D196" s="246" t="s">
        <v>159</v>
      </c>
      <c r="E196" s="273" t="s">
        <v>1</v>
      </c>
      <c r="F196" s="274" t="s">
        <v>222</v>
      </c>
      <c r="G196" s="272"/>
      <c r="H196" s="273" t="s">
        <v>1</v>
      </c>
      <c r="I196" s="275"/>
      <c r="J196" s="272"/>
      <c r="K196" s="272"/>
      <c r="L196" s="276"/>
      <c r="M196" s="277"/>
      <c r="N196" s="278"/>
      <c r="O196" s="278"/>
      <c r="P196" s="278"/>
      <c r="Q196" s="278"/>
      <c r="R196" s="278"/>
      <c r="S196" s="278"/>
      <c r="T196" s="279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80" t="s">
        <v>159</v>
      </c>
      <c r="AU196" s="280" t="s">
        <v>87</v>
      </c>
      <c r="AV196" s="15" t="s">
        <v>85</v>
      </c>
      <c r="AW196" s="15" t="s">
        <v>32</v>
      </c>
      <c r="AX196" s="15" t="s">
        <v>77</v>
      </c>
      <c r="AY196" s="280" t="s">
        <v>129</v>
      </c>
    </row>
    <row r="197" spans="1:51" s="13" customFormat="1" ht="12">
      <c r="A197" s="13"/>
      <c r="B197" s="244"/>
      <c r="C197" s="245"/>
      <c r="D197" s="246" t="s">
        <v>159</v>
      </c>
      <c r="E197" s="247" t="s">
        <v>1</v>
      </c>
      <c r="F197" s="248" t="s">
        <v>152</v>
      </c>
      <c r="G197" s="245"/>
      <c r="H197" s="249">
        <v>6</v>
      </c>
      <c r="I197" s="250"/>
      <c r="J197" s="245"/>
      <c r="K197" s="245"/>
      <c r="L197" s="251"/>
      <c r="M197" s="252"/>
      <c r="N197" s="253"/>
      <c r="O197" s="253"/>
      <c r="P197" s="253"/>
      <c r="Q197" s="253"/>
      <c r="R197" s="253"/>
      <c r="S197" s="253"/>
      <c r="T197" s="25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5" t="s">
        <v>159</v>
      </c>
      <c r="AU197" s="255" t="s">
        <v>87</v>
      </c>
      <c r="AV197" s="13" t="s">
        <v>87</v>
      </c>
      <c r="AW197" s="13" t="s">
        <v>32</v>
      </c>
      <c r="AX197" s="13" t="s">
        <v>77</v>
      </c>
      <c r="AY197" s="255" t="s">
        <v>129</v>
      </c>
    </row>
    <row r="198" spans="1:51" s="14" customFormat="1" ht="12">
      <c r="A198" s="14"/>
      <c r="B198" s="256"/>
      <c r="C198" s="257"/>
      <c r="D198" s="246" t="s">
        <v>159</v>
      </c>
      <c r="E198" s="258" t="s">
        <v>1</v>
      </c>
      <c r="F198" s="259" t="s">
        <v>161</v>
      </c>
      <c r="G198" s="257"/>
      <c r="H198" s="260">
        <v>24</v>
      </c>
      <c r="I198" s="261"/>
      <c r="J198" s="257"/>
      <c r="K198" s="257"/>
      <c r="L198" s="262"/>
      <c r="M198" s="263"/>
      <c r="N198" s="264"/>
      <c r="O198" s="264"/>
      <c r="P198" s="264"/>
      <c r="Q198" s="264"/>
      <c r="R198" s="264"/>
      <c r="S198" s="264"/>
      <c r="T198" s="26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6" t="s">
        <v>159</v>
      </c>
      <c r="AU198" s="266" t="s">
        <v>87</v>
      </c>
      <c r="AV198" s="14" t="s">
        <v>135</v>
      </c>
      <c r="AW198" s="14" t="s">
        <v>32</v>
      </c>
      <c r="AX198" s="14" t="s">
        <v>85</v>
      </c>
      <c r="AY198" s="266" t="s">
        <v>129</v>
      </c>
    </row>
    <row r="199" spans="1:65" s="2" customFormat="1" ht="16.5" customHeight="1">
      <c r="A199" s="38"/>
      <c r="B199" s="39"/>
      <c r="C199" s="233" t="s">
        <v>259</v>
      </c>
      <c r="D199" s="233" t="s">
        <v>153</v>
      </c>
      <c r="E199" s="234" t="s">
        <v>225</v>
      </c>
      <c r="F199" s="235" t="s">
        <v>226</v>
      </c>
      <c r="G199" s="236" t="s">
        <v>227</v>
      </c>
      <c r="H199" s="237">
        <v>0.9</v>
      </c>
      <c r="I199" s="238"/>
      <c r="J199" s="239">
        <f>ROUND(I199*H199,2)</f>
        <v>0</v>
      </c>
      <c r="K199" s="240"/>
      <c r="L199" s="241"/>
      <c r="M199" s="242" t="s">
        <v>1</v>
      </c>
      <c r="N199" s="243" t="s">
        <v>42</v>
      </c>
      <c r="O199" s="91"/>
      <c r="P199" s="229">
        <f>O199*H199</f>
        <v>0</v>
      </c>
      <c r="Q199" s="229">
        <v>0.001</v>
      </c>
      <c r="R199" s="229">
        <f>Q199*H199</f>
        <v>0.0009000000000000001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157</v>
      </c>
      <c r="AT199" s="231" t="s">
        <v>153</v>
      </c>
      <c r="AU199" s="231" t="s">
        <v>87</v>
      </c>
      <c r="AY199" s="17" t="s">
        <v>129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85</v>
      </c>
      <c r="BK199" s="232">
        <f>ROUND(I199*H199,2)</f>
        <v>0</v>
      </c>
      <c r="BL199" s="17" t="s">
        <v>135</v>
      </c>
      <c r="BM199" s="231" t="s">
        <v>492</v>
      </c>
    </row>
    <row r="200" spans="1:51" s="13" customFormat="1" ht="12">
      <c r="A200" s="13"/>
      <c r="B200" s="244"/>
      <c r="C200" s="245"/>
      <c r="D200" s="246" t="s">
        <v>159</v>
      </c>
      <c r="E200" s="247" t="s">
        <v>1</v>
      </c>
      <c r="F200" s="248" t="s">
        <v>453</v>
      </c>
      <c r="G200" s="245"/>
      <c r="H200" s="249">
        <v>0.72</v>
      </c>
      <c r="I200" s="250"/>
      <c r="J200" s="245"/>
      <c r="K200" s="245"/>
      <c r="L200" s="251"/>
      <c r="M200" s="252"/>
      <c r="N200" s="253"/>
      <c r="O200" s="253"/>
      <c r="P200" s="253"/>
      <c r="Q200" s="253"/>
      <c r="R200" s="253"/>
      <c r="S200" s="253"/>
      <c r="T200" s="25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5" t="s">
        <v>159</v>
      </c>
      <c r="AU200" s="255" t="s">
        <v>87</v>
      </c>
      <c r="AV200" s="13" t="s">
        <v>87</v>
      </c>
      <c r="AW200" s="13" t="s">
        <v>32</v>
      </c>
      <c r="AX200" s="13" t="s">
        <v>77</v>
      </c>
      <c r="AY200" s="255" t="s">
        <v>129</v>
      </c>
    </row>
    <row r="201" spans="1:51" s="13" customFormat="1" ht="12">
      <c r="A201" s="13"/>
      <c r="B201" s="244"/>
      <c r="C201" s="245"/>
      <c r="D201" s="246" t="s">
        <v>159</v>
      </c>
      <c r="E201" s="247" t="s">
        <v>1</v>
      </c>
      <c r="F201" s="248" t="s">
        <v>454</v>
      </c>
      <c r="G201" s="245"/>
      <c r="H201" s="249">
        <v>0.18</v>
      </c>
      <c r="I201" s="250"/>
      <c r="J201" s="245"/>
      <c r="K201" s="245"/>
      <c r="L201" s="251"/>
      <c r="M201" s="252"/>
      <c r="N201" s="253"/>
      <c r="O201" s="253"/>
      <c r="P201" s="253"/>
      <c r="Q201" s="253"/>
      <c r="R201" s="253"/>
      <c r="S201" s="253"/>
      <c r="T201" s="25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5" t="s">
        <v>159</v>
      </c>
      <c r="AU201" s="255" t="s">
        <v>87</v>
      </c>
      <c r="AV201" s="13" t="s">
        <v>87</v>
      </c>
      <c r="AW201" s="13" t="s">
        <v>32</v>
      </c>
      <c r="AX201" s="13" t="s">
        <v>77</v>
      </c>
      <c r="AY201" s="255" t="s">
        <v>129</v>
      </c>
    </row>
    <row r="202" spans="1:51" s="14" customFormat="1" ht="12">
      <c r="A202" s="14"/>
      <c r="B202" s="256"/>
      <c r="C202" s="257"/>
      <c r="D202" s="246" t="s">
        <v>159</v>
      </c>
      <c r="E202" s="258" t="s">
        <v>1</v>
      </c>
      <c r="F202" s="259" t="s">
        <v>161</v>
      </c>
      <c r="G202" s="257"/>
      <c r="H202" s="260">
        <v>0.8999999999999999</v>
      </c>
      <c r="I202" s="261"/>
      <c r="J202" s="257"/>
      <c r="K202" s="257"/>
      <c r="L202" s="262"/>
      <c r="M202" s="263"/>
      <c r="N202" s="264"/>
      <c r="O202" s="264"/>
      <c r="P202" s="264"/>
      <c r="Q202" s="264"/>
      <c r="R202" s="264"/>
      <c r="S202" s="264"/>
      <c r="T202" s="26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6" t="s">
        <v>159</v>
      </c>
      <c r="AU202" s="266" t="s">
        <v>87</v>
      </c>
      <c r="AV202" s="14" t="s">
        <v>135</v>
      </c>
      <c r="AW202" s="14" t="s">
        <v>32</v>
      </c>
      <c r="AX202" s="14" t="s">
        <v>85</v>
      </c>
      <c r="AY202" s="266" t="s">
        <v>129</v>
      </c>
    </row>
    <row r="203" spans="1:65" s="2" customFormat="1" ht="24.15" customHeight="1">
      <c r="A203" s="38"/>
      <c r="B203" s="39"/>
      <c r="C203" s="219" t="s">
        <v>263</v>
      </c>
      <c r="D203" s="219" t="s">
        <v>131</v>
      </c>
      <c r="E203" s="220" t="s">
        <v>430</v>
      </c>
      <c r="F203" s="221" t="s">
        <v>431</v>
      </c>
      <c r="G203" s="222" t="s">
        <v>143</v>
      </c>
      <c r="H203" s="223">
        <v>18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42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135</v>
      </c>
      <c r="AT203" s="231" t="s">
        <v>131</v>
      </c>
      <c r="AU203" s="231" t="s">
        <v>87</v>
      </c>
      <c r="AY203" s="17" t="s">
        <v>129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85</v>
      </c>
      <c r="BK203" s="232">
        <f>ROUND(I203*H203,2)</f>
        <v>0</v>
      </c>
      <c r="BL203" s="17" t="s">
        <v>135</v>
      </c>
      <c r="BM203" s="231" t="s">
        <v>493</v>
      </c>
    </row>
    <row r="204" spans="1:47" s="2" customFormat="1" ht="12">
      <c r="A204" s="38"/>
      <c r="B204" s="39"/>
      <c r="C204" s="40"/>
      <c r="D204" s="246" t="s">
        <v>188</v>
      </c>
      <c r="E204" s="40"/>
      <c r="F204" s="267" t="s">
        <v>433</v>
      </c>
      <c r="G204" s="40"/>
      <c r="H204" s="40"/>
      <c r="I204" s="268"/>
      <c r="J204" s="40"/>
      <c r="K204" s="40"/>
      <c r="L204" s="44"/>
      <c r="M204" s="269"/>
      <c r="N204" s="270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188</v>
      </c>
      <c r="AU204" s="17" t="s">
        <v>87</v>
      </c>
    </row>
    <row r="205" spans="1:65" s="2" customFormat="1" ht="24.15" customHeight="1">
      <c r="A205" s="38"/>
      <c r="B205" s="39"/>
      <c r="C205" s="219" t="s">
        <v>267</v>
      </c>
      <c r="D205" s="219" t="s">
        <v>131</v>
      </c>
      <c r="E205" s="220" t="s">
        <v>268</v>
      </c>
      <c r="F205" s="221" t="s">
        <v>462</v>
      </c>
      <c r="G205" s="222" t="s">
        <v>270</v>
      </c>
      <c r="H205" s="223">
        <v>80</v>
      </c>
      <c r="I205" s="224"/>
      <c r="J205" s="225">
        <f>ROUND(I205*H205,2)</f>
        <v>0</v>
      </c>
      <c r="K205" s="226"/>
      <c r="L205" s="44"/>
      <c r="M205" s="227" t="s">
        <v>1</v>
      </c>
      <c r="N205" s="228" t="s">
        <v>42</v>
      </c>
      <c r="O205" s="91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135</v>
      </c>
      <c r="AT205" s="231" t="s">
        <v>131</v>
      </c>
      <c r="AU205" s="231" t="s">
        <v>87</v>
      </c>
      <c r="AY205" s="17" t="s">
        <v>129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85</v>
      </c>
      <c r="BK205" s="232">
        <f>ROUND(I205*H205,2)</f>
        <v>0</v>
      </c>
      <c r="BL205" s="17" t="s">
        <v>135</v>
      </c>
      <c r="BM205" s="231" t="s">
        <v>494</v>
      </c>
    </row>
    <row r="206" spans="1:65" s="2" customFormat="1" ht="44.25" customHeight="1">
      <c r="A206" s="38"/>
      <c r="B206" s="39"/>
      <c r="C206" s="219" t="s">
        <v>273</v>
      </c>
      <c r="D206" s="219" t="s">
        <v>131</v>
      </c>
      <c r="E206" s="220" t="s">
        <v>458</v>
      </c>
      <c r="F206" s="221" t="s">
        <v>459</v>
      </c>
      <c r="G206" s="222" t="s">
        <v>270</v>
      </c>
      <c r="H206" s="223">
        <v>80</v>
      </c>
      <c r="I206" s="224"/>
      <c r="J206" s="225">
        <f>ROUND(I206*H206,2)</f>
        <v>0</v>
      </c>
      <c r="K206" s="226"/>
      <c r="L206" s="44"/>
      <c r="M206" s="227" t="s">
        <v>1</v>
      </c>
      <c r="N206" s="228" t="s">
        <v>42</v>
      </c>
      <c r="O206" s="91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135</v>
      </c>
      <c r="AT206" s="231" t="s">
        <v>131</v>
      </c>
      <c r="AU206" s="231" t="s">
        <v>87</v>
      </c>
      <c r="AY206" s="17" t="s">
        <v>129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85</v>
      </c>
      <c r="BK206" s="232">
        <f>ROUND(I206*H206,2)</f>
        <v>0</v>
      </c>
      <c r="BL206" s="17" t="s">
        <v>135</v>
      </c>
      <c r="BM206" s="231" t="s">
        <v>495</v>
      </c>
    </row>
    <row r="207" spans="1:47" s="2" customFormat="1" ht="12">
      <c r="A207" s="38"/>
      <c r="B207" s="39"/>
      <c r="C207" s="40"/>
      <c r="D207" s="246" t="s">
        <v>188</v>
      </c>
      <c r="E207" s="40"/>
      <c r="F207" s="267" t="s">
        <v>461</v>
      </c>
      <c r="G207" s="40"/>
      <c r="H207" s="40"/>
      <c r="I207" s="268"/>
      <c r="J207" s="40"/>
      <c r="K207" s="40"/>
      <c r="L207" s="44"/>
      <c r="M207" s="286"/>
      <c r="N207" s="287"/>
      <c r="O207" s="283"/>
      <c r="P207" s="283"/>
      <c r="Q207" s="283"/>
      <c r="R207" s="283"/>
      <c r="S207" s="283"/>
      <c r="T207" s="28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188</v>
      </c>
      <c r="AU207" s="17" t="s">
        <v>87</v>
      </c>
    </row>
    <row r="208" spans="1:31" s="2" customFormat="1" ht="6.95" customHeight="1">
      <c r="A208" s="38"/>
      <c r="B208" s="66"/>
      <c r="C208" s="67"/>
      <c r="D208" s="67"/>
      <c r="E208" s="67"/>
      <c r="F208" s="67"/>
      <c r="G208" s="67"/>
      <c r="H208" s="67"/>
      <c r="I208" s="67"/>
      <c r="J208" s="67"/>
      <c r="K208" s="67"/>
      <c r="L208" s="44"/>
      <c r="M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</row>
  </sheetData>
  <sheetProtection password="CC35" sheet="1" objects="1" scenarios="1" formatColumns="0" formatRows="0" autoFilter="0"/>
  <autoFilter ref="C117:K207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87</v>
      </c>
    </row>
    <row r="4" spans="2:46" s="1" customFormat="1" ht="24.95" customHeight="1">
      <c r="B4" s="20"/>
      <c r="D4" s="138" t="s">
        <v>97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26.25" customHeight="1">
      <c r="B7" s="20"/>
      <c r="E7" s="141" t="str">
        <f>'Rekapitulace stavby'!K6</f>
        <v>Realizace prvků PSZ biocenter LBC14, LBC18 v k. ú. Okna u Polep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98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496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374</v>
      </c>
      <c r="G12" s="38"/>
      <c r="H12" s="38"/>
      <c r="I12" s="140" t="s">
        <v>22</v>
      </c>
      <c r="J12" s="144" t="str">
        <f>'Rekapitulace stavby'!AN8</f>
        <v>19. 11. 2021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31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ROUND((SUM(BE118:BE207)),2)</f>
        <v>0</v>
      </c>
      <c r="G33" s="38"/>
      <c r="H33" s="38"/>
      <c r="I33" s="155">
        <v>0.21</v>
      </c>
      <c r="J33" s="154">
        <f>ROUND(((SUM(BE118:BE207))*I33),2)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ROUND((SUM(BF118:BF207)),2)</f>
        <v>0</v>
      </c>
      <c r="G34" s="38"/>
      <c r="H34" s="38"/>
      <c r="I34" s="155">
        <v>0.15</v>
      </c>
      <c r="J34" s="154">
        <f>ROUND(((SUM(BF118:BF207))*I34),2)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ROUND((SUM(BG118:BG207)),2)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ROUND((SUM(BH118:BH207)),2)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ROUND((SUM(BI118:BI207)),2)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101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74" t="str">
        <f>E7</f>
        <v>Realizace prvků PSZ biocenter LBC14, LBC18 v k. ú. Okna u Polep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98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 xml:space="preserve">04 - Následná péče - 3.rok po založení 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k. ú. Okna u Polep </v>
      </c>
      <c r="G89" s="40"/>
      <c r="H89" s="40"/>
      <c r="I89" s="32" t="s">
        <v>22</v>
      </c>
      <c r="J89" s="79" t="str">
        <f>IF(J12="","",J12)</f>
        <v>19. 11. 2021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>Gabriel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Gabriel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102</v>
      </c>
      <c r="D94" s="176"/>
      <c r="E94" s="176"/>
      <c r="F94" s="176"/>
      <c r="G94" s="176"/>
      <c r="H94" s="176"/>
      <c r="I94" s="176"/>
      <c r="J94" s="177" t="s">
        <v>103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104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105</v>
      </c>
    </row>
    <row r="97" spans="1:31" s="9" customFormat="1" ht="24.95" customHeight="1">
      <c r="A97" s="9"/>
      <c r="B97" s="179"/>
      <c r="C97" s="180"/>
      <c r="D97" s="181" t="s">
        <v>106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375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114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6.25" customHeight="1">
      <c r="A108" s="38"/>
      <c r="B108" s="39"/>
      <c r="C108" s="40"/>
      <c r="D108" s="40"/>
      <c r="E108" s="174" t="str">
        <f>E7</f>
        <v>Realizace prvků PSZ biocenter LBC14, LBC18 v k. ú. Okna u Polep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98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 xml:space="preserve">04 - Následná péče - 3.rok po založení 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 xml:space="preserve">k. ú. Okna u Polep </v>
      </c>
      <c r="G112" s="40"/>
      <c r="H112" s="40"/>
      <c r="I112" s="32" t="s">
        <v>22</v>
      </c>
      <c r="J112" s="79" t="str">
        <f>IF(J12="","",J12)</f>
        <v>19. 11. 2021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 xml:space="preserve"> </v>
      </c>
      <c r="G114" s="40"/>
      <c r="H114" s="40"/>
      <c r="I114" s="32" t="s">
        <v>30</v>
      </c>
      <c r="J114" s="36" t="str">
        <f>E21</f>
        <v>Gabriel s.r.o.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33</v>
      </c>
      <c r="J115" s="36" t="str">
        <f>E24</f>
        <v>Gabriel s.r.o.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1"/>
      <c r="B117" s="192"/>
      <c r="C117" s="193" t="s">
        <v>115</v>
      </c>
      <c r="D117" s="194" t="s">
        <v>62</v>
      </c>
      <c r="E117" s="194" t="s">
        <v>58</v>
      </c>
      <c r="F117" s="194" t="s">
        <v>59</v>
      </c>
      <c r="G117" s="194" t="s">
        <v>116</v>
      </c>
      <c r="H117" s="194" t="s">
        <v>117</v>
      </c>
      <c r="I117" s="194" t="s">
        <v>118</v>
      </c>
      <c r="J117" s="195" t="s">
        <v>103</v>
      </c>
      <c r="K117" s="196" t="s">
        <v>119</v>
      </c>
      <c r="L117" s="197"/>
      <c r="M117" s="100" t="s">
        <v>1</v>
      </c>
      <c r="N117" s="101" t="s">
        <v>41</v>
      </c>
      <c r="O117" s="101" t="s">
        <v>120</v>
      </c>
      <c r="P117" s="101" t="s">
        <v>121</v>
      </c>
      <c r="Q117" s="101" t="s">
        <v>122</v>
      </c>
      <c r="R117" s="101" t="s">
        <v>123</v>
      </c>
      <c r="S117" s="101" t="s">
        <v>124</v>
      </c>
      <c r="T117" s="102" t="s">
        <v>125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8"/>
      <c r="B118" s="39"/>
      <c r="C118" s="107" t="s">
        <v>126</v>
      </c>
      <c r="D118" s="40"/>
      <c r="E118" s="40"/>
      <c r="F118" s="40"/>
      <c r="G118" s="40"/>
      <c r="H118" s="40"/>
      <c r="I118" s="40"/>
      <c r="J118" s="198">
        <f>BK118</f>
        <v>0</v>
      </c>
      <c r="K118" s="40"/>
      <c r="L118" s="44"/>
      <c r="M118" s="103"/>
      <c r="N118" s="199"/>
      <c r="O118" s="104"/>
      <c r="P118" s="200">
        <f>P119</f>
        <v>0</v>
      </c>
      <c r="Q118" s="104"/>
      <c r="R118" s="200">
        <f>R119</f>
        <v>32.670243</v>
      </c>
      <c r="S118" s="104"/>
      <c r="T118" s="201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76</v>
      </c>
      <c r="AU118" s="17" t="s">
        <v>105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76</v>
      </c>
      <c r="E119" s="206" t="s">
        <v>127</v>
      </c>
      <c r="F119" s="206" t="s">
        <v>128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32.670243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85</v>
      </c>
      <c r="AT119" s="215" t="s">
        <v>76</v>
      </c>
      <c r="AU119" s="215" t="s">
        <v>77</v>
      </c>
      <c r="AY119" s="214" t="s">
        <v>129</v>
      </c>
      <c r="BK119" s="216">
        <f>BK120</f>
        <v>0</v>
      </c>
    </row>
    <row r="120" spans="1:63" s="12" customFormat="1" ht="22.8" customHeight="1">
      <c r="A120" s="12"/>
      <c r="B120" s="203"/>
      <c r="C120" s="204"/>
      <c r="D120" s="205" t="s">
        <v>76</v>
      </c>
      <c r="E120" s="217" t="s">
        <v>85</v>
      </c>
      <c r="F120" s="217" t="s">
        <v>376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SUM(P121:P207)</f>
        <v>0</v>
      </c>
      <c r="Q120" s="211"/>
      <c r="R120" s="212">
        <f>SUM(R121:R207)</f>
        <v>32.670243</v>
      </c>
      <c r="S120" s="211"/>
      <c r="T120" s="213">
        <f>SUM(T121:T207)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85</v>
      </c>
      <c r="AT120" s="215" t="s">
        <v>76</v>
      </c>
      <c r="AU120" s="215" t="s">
        <v>85</v>
      </c>
      <c r="AY120" s="214" t="s">
        <v>129</v>
      </c>
      <c r="BK120" s="216">
        <f>SUM(BK121:BK207)</f>
        <v>0</v>
      </c>
    </row>
    <row r="121" spans="1:65" s="2" customFormat="1" ht="24.15" customHeight="1">
      <c r="A121" s="38"/>
      <c r="B121" s="39"/>
      <c r="C121" s="219" t="s">
        <v>85</v>
      </c>
      <c r="D121" s="219" t="s">
        <v>131</v>
      </c>
      <c r="E121" s="220" t="s">
        <v>274</v>
      </c>
      <c r="F121" s="221" t="s">
        <v>275</v>
      </c>
      <c r="G121" s="222" t="s">
        <v>134</v>
      </c>
      <c r="H121" s="223">
        <v>47175</v>
      </c>
      <c r="I121" s="224"/>
      <c r="J121" s="225">
        <f>ROUND(I121*H121,2)</f>
        <v>0</v>
      </c>
      <c r="K121" s="226"/>
      <c r="L121" s="44"/>
      <c r="M121" s="227" t="s">
        <v>1</v>
      </c>
      <c r="N121" s="228" t="s">
        <v>42</v>
      </c>
      <c r="O121" s="91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1" t="s">
        <v>135</v>
      </c>
      <c r="AT121" s="231" t="s">
        <v>131</v>
      </c>
      <c r="AU121" s="231" t="s">
        <v>87</v>
      </c>
      <c r="AY121" s="17" t="s">
        <v>129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7" t="s">
        <v>85</v>
      </c>
      <c r="BK121" s="232">
        <f>ROUND(I121*H121,2)</f>
        <v>0</v>
      </c>
      <c r="BL121" s="17" t="s">
        <v>135</v>
      </c>
      <c r="BM121" s="231" t="s">
        <v>497</v>
      </c>
    </row>
    <row r="122" spans="1:47" s="2" customFormat="1" ht="12">
      <c r="A122" s="38"/>
      <c r="B122" s="39"/>
      <c r="C122" s="40"/>
      <c r="D122" s="246" t="s">
        <v>188</v>
      </c>
      <c r="E122" s="40"/>
      <c r="F122" s="267" t="s">
        <v>378</v>
      </c>
      <c r="G122" s="40"/>
      <c r="H122" s="40"/>
      <c r="I122" s="268"/>
      <c r="J122" s="40"/>
      <c r="K122" s="40"/>
      <c r="L122" s="44"/>
      <c r="M122" s="269"/>
      <c r="N122" s="270"/>
      <c r="O122" s="91"/>
      <c r="P122" s="91"/>
      <c r="Q122" s="91"/>
      <c r="R122" s="91"/>
      <c r="S122" s="91"/>
      <c r="T122" s="92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188</v>
      </c>
      <c r="AU122" s="17" t="s">
        <v>87</v>
      </c>
    </row>
    <row r="123" spans="1:51" s="13" customFormat="1" ht="12">
      <c r="A123" s="13"/>
      <c r="B123" s="244"/>
      <c r="C123" s="245"/>
      <c r="D123" s="246" t="s">
        <v>159</v>
      </c>
      <c r="E123" s="247" t="s">
        <v>1</v>
      </c>
      <c r="F123" s="248" t="s">
        <v>466</v>
      </c>
      <c r="G123" s="245"/>
      <c r="H123" s="249">
        <v>47175</v>
      </c>
      <c r="I123" s="250"/>
      <c r="J123" s="245"/>
      <c r="K123" s="245"/>
      <c r="L123" s="251"/>
      <c r="M123" s="252"/>
      <c r="N123" s="253"/>
      <c r="O123" s="253"/>
      <c r="P123" s="253"/>
      <c r="Q123" s="253"/>
      <c r="R123" s="253"/>
      <c r="S123" s="253"/>
      <c r="T123" s="25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5" t="s">
        <v>159</v>
      </c>
      <c r="AU123" s="255" t="s">
        <v>87</v>
      </c>
      <c r="AV123" s="13" t="s">
        <v>87</v>
      </c>
      <c r="AW123" s="13" t="s">
        <v>32</v>
      </c>
      <c r="AX123" s="13" t="s">
        <v>77</v>
      </c>
      <c r="AY123" s="255" t="s">
        <v>129</v>
      </c>
    </row>
    <row r="124" spans="1:51" s="14" customFormat="1" ht="12">
      <c r="A124" s="14"/>
      <c r="B124" s="256"/>
      <c r="C124" s="257"/>
      <c r="D124" s="246" t="s">
        <v>159</v>
      </c>
      <c r="E124" s="258" t="s">
        <v>1</v>
      </c>
      <c r="F124" s="259" t="s">
        <v>161</v>
      </c>
      <c r="G124" s="257"/>
      <c r="H124" s="260">
        <v>47175</v>
      </c>
      <c r="I124" s="261"/>
      <c r="J124" s="257"/>
      <c r="K124" s="257"/>
      <c r="L124" s="262"/>
      <c r="M124" s="263"/>
      <c r="N124" s="264"/>
      <c r="O124" s="264"/>
      <c r="P124" s="264"/>
      <c r="Q124" s="264"/>
      <c r="R124" s="264"/>
      <c r="S124" s="264"/>
      <c r="T124" s="26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6" t="s">
        <v>159</v>
      </c>
      <c r="AU124" s="266" t="s">
        <v>87</v>
      </c>
      <c r="AV124" s="14" t="s">
        <v>135</v>
      </c>
      <c r="AW124" s="14" t="s">
        <v>32</v>
      </c>
      <c r="AX124" s="14" t="s">
        <v>85</v>
      </c>
      <c r="AY124" s="266" t="s">
        <v>129</v>
      </c>
    </row>
    <row r="125" spans="1:65" s="2" customFormat="1" ht="33" customHeight="1">
      <c r="A125" s="38"/>
      <c r="B125" s="39"/>
      <c r="C125" s="219" t="s">
        <v>87</v>
      </c>
      <c r="D125" s="219" t="s">
        <v>131</v>
      </c>
      <c r="E125" s="220" t="s">
        <v>145</v>
      </c>
      <c r="F125" s="221" t="s">
        <v>146</v>
      </c>
      <c r="G125" s="222" t="s">
        <v>143</v>
      </c>
      <c r="H125" s="223">
        <v>18</v>
      </c>
      <c r="I125" s="224"/>
      <c r="J125" s="225">
        <f>ROUND(I125*H125,2)</f>
        <v>0</v>
      </c>
      <c r="K125" s="226"/>
      <c r="L125" s="44"/>
      <c r="M125" s="227" t="s">
        <v>1</v>
      </c>
      <c r="N125" s="228" t="s">
        <v>42</v>
      </c>
      <c r="O125" s="91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135</v>
      </c>
      <c r="AT125" s="231" t="s">
        <v>131</v>
      </c>
      <c r="AU125" s="231" t="s">
        <v>87</v>
      </c>
      <c r="AY125" s="17" t="s">
        <v>129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85</v>
      </c>
      <c r="BK125" s="232">
        <f>ROUND(I125*H125,2)</f>
        <v>0</v>
      </c>
      <c r="BL125" s="17" t="s">
        <v>135</v>
      </c>
      <c r="BM125" s="231" t="s">
        <v>498</v>
      </c>
    </row>
    <row r="126" spans="1:65" s="2" customFormat="1" ht="33" customHeight="1">
      <c r="A126" s="38"/>
      <c r="B126" s="39"/>
      <c r="C126" s="219" t="s">
        <v>140</v>
      </c>
      <c r="D126" s="219" t="s">
        <v>131</v>
      </c>
      <c r="E126" s="220" t="s">
        <v>195</v>
      </c>
      <c r="F126" s="221" t="s">
        <v>196</v>
      </c>
      <c r="G126" s="222" t="s">
        <v>143</v>
      </c>
      <c r="H126" s="223">
        <v>6</v>
      </c>
      <c r="I126" s="224"/>
      <c r="J126" s="225">
        <f>ROUND(I126*H126,2)</f>
        <v>0</v>
      </c>
      <c r="K126" s="226"/>
      <c r="L126" s="44"/>
      <c r="M126" s="227" t="s">
        <v>1</v>
      </c>
      <c r="N126" s="228" t="s">
        <v>42</v>
      </c>
      <c r="O126" s="91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1" t="s">
        <v>135</v>
      </c>
      <c r="AT126" s="231" t="s">
        <v>131</v>
      </c>
      <c r="AU126" s="231" t="s">
        <v>87</v>
      </c>
      <c r="AY126" s="17" t="s">
        <v>129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7" t="s">
        <v>85</v>
      </c>
      <c r="BK126" s="232">
        <f>ROUND(I126*H126,2)</f>
        <v>0</v>
      </c>
      <c r="BL126" s="17" t="s">
        <v>135</v>
      </c>
      <c r="BM126" s="231" t="s">
        <v>499</v>
      </c>
    </row>
    <row r="127" spans="1:65" s="2" customFormat="1" ht="37.8" customHeight="1">
      <c r="A127" s="38"/>
      <c r="B127" s="39"/>
      <c r="C127" s="219" t="s">
        <v>135</v>
      </c>
      <c r="D127" s="219" t="s">
        <v>131</v>
      </c>
      <c r="E127" s="220" t="s">
        <v>198</v>
      </c>
      <c r="F127" s="221" t="s">
        <v>435</v>
      </c>
      <c r="G127" s="222" t="s">
        <v>143</v>
      </c>
      <c r="H127" s="223">
        <v>6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42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135</v>
      </c>
      <c r="AT127" s="231" t="s">
        <v>131</v>
      </c>
      <c r="AU127" s="231" t="s">
        <v>87</v>
      </c>
      <c r="AY127" s="17" t="s">
        <v>129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85</v>
      </c>
      <c r="BK127" s="232">
        <f>ROUND(I127*H127,2)</f>
        <v>0</v>
      </c>
      <c r="BL127" s="17" t="s">
        <v>135</v>
      </c>
      <c r="BM127" s="231" t="s">
        <v>500</v>
      </c>
    </row>
    <row r="128" spans="1:47" s="2" customFormat="1" ht="12">
      <c r="A128" s="38"/>
      <c r="B128" s="39"/>
      <c r="C128" s="40"/>
      <c r="D128" s="246" t="s">
        <v>188</v>
      </c>
      <c r="E128" s="40"/>
      <c r="F128" s="267" t="s">
        <v>437</v>
      </c>
      <c r="G128" s="40"/>
      <c r="H128" s="40"/>
      <c r="I128" s="268"/>
      <c r="J128" s="40"/>
      <c r="K128" s="40"/>
      <c r="L128" s="44"/>
      <c r="M128" s="269"/>
      <c r="N128" s="270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188</v>
      </c>
      <c r="AU128" s="17" t="s">
        <v>87</v>
      </c>
    </row>
    <row r="129" spans="1:65" s="2" customFormat="1" ht="16.5" customHeight="1">
      <c r="A129" s="38"/>
      <c r="B129" s="39"/>
      <c r="C129" s="233" t="s">
        <v>148</v>
      </c>
      <c r="D129" s="233" t="s">
        <v>153</v>
      </c>
      <c r="E129" s="234" t="s">
        <v>438</v>
      </c>
      <c r="F129" s="235" t="s">
        <v>439</v>
      </c>
      <c r="G129" s="236" t="s">
        <v>143</v>
      </c>
      <c r="H129" s="237">
        <v>6</v>
      </c>
      <c r="I129" s="238"/>
      <c r="J129" s="239">
        <f>ROUND(I129*H129,2)</f>
        <v>0</v>
      </c>
      <c r="K129" s="240"/>
      <c r="L129" s="241"/>
      <c r="M129" s="242" t="s">
        <v>1</v>
      </c>
      <c r="N129" s="243" t="s">
        <v>42</v>
      </c>
      <c r="O129" s="91"/>
      <c r="P129" s="229">
        <f>O129*H129</f>
        <v>0</v>
      </c>
      <c r="Q129" s="229">
        <v>0.0005</v>
      </c>
      <c r="R129" s="229">
        <f>Q129*H129</f>
        <v>0.003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157</v>
      </c>
      <c r="AT129" s="231" t="s">
        <v>153</v>
      </c>
      <c r="AU129" s="231" t="s">
        <v>87</v>
      </c>
      <c r="AY129" s="17" t="s">
        <v>129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85</v>
      </c>
      <c r="BK129" s="232">
        <f>ROUND(I129*H129,2)</f>
        <v>0</v>
      </c>
      <c r="BL129" s="17" t="s">
        <v>135</v>
      </c>
      <c r="BM129" s="231" t="s">
        <v>501</v>
      </c>
    </row>
    <row r="130" spans="1:65" s="2" customFormat="1" ht="24.15" customHeight="1">
      <c r="A130" s="38"/>
      <c r="B130" s="39"/>
      <c r="C130" s="219" t="s">
        <v>152</v>
      </c>
      <c r="D130" s="219" t="s">
        <v>131</v>
      </c>
      <c r="E130" s="220" t="s">
        <v>149</v>
      </c>
      <c r="F130" s="221" t="s">
        <v>150</v>
      </c>
      <c r="G130" s="222" t="s">
        <v>143</v>
      </c>
      <c r="H130" s="223">
        <v>18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42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135</v>
      </c>
      <c r="AT130" s="231" t="s">
        <v>131</v>
      </c>
      <c r="AU130" s="231" t="s">
        <v>87</v>
      </c>
      <c r="AY130" s="17" t="s">
        <v>129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85</v>
      </c>
      <c r="BK130" s="232">
        <f>ROUND(I130*H130,2)</f>
        <v>0</v>
      </c>
      <c r="BL130" s="17" t="s">
        <v>135</v>
      </c>
      <c r="BM130" s="231" t="s">
        <v>502</v>
      </c>
    </row>
    <row r="131" spans="1:47" s="2" customFormat="1" ht="12">
      <c r="A131" s="38"/>
      <c r="B131" s="39"/>
      <c r="C131" s="40"/>
      <c r="D131" s="246" t="s">
        <v>188</v>
      </c>
      <c r="E131" s="40"/>
      <c r="F131" s="267" t="s">
        <v>415</v>
      </c>
      <c r="G131" s="40"/>
      <c r="H131" s="40"/>
      <c r="I131" s="268"/>
      <c r="J131" s="40"/>
      <c r="K131" s="40"/>
      <c r="L131" s="44"/>
      <c r="M131" s="269"/>
      <c r="N131" s="270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188</v>
      </c>
      <c r="AU131" s="17" t="s">
        <v>87</v>
      </c>
    </row>
    <row r="132" spans="1:65" s="2" customFormat="1" ht="16.5" customHeight="1">
      <c r="A132" s="38"/>
      <c r="B132" s="39"/>
      <c r="C132" s="233" t="s">
        <v>162</v>
      </c>
      <c r="D132" s="233" t="s">
        <v>153</v>
      </c>
      <c r="E132" s="234" t="s">
        <v>154</v>
      </c>
      <c r="F132" s="235" t="s">
        <v>155</v>
      </c>
      <c r="G132" s="236" t="s">
        <v>156</v>
      </c>
      <c r="H132" s="237">
        <v>1.125</v>
      </c>
      <c r="I132" s="238"/>
      <c r="J132" s="239">
        <f>ROUND(I132*H132,2)</f>
        <v>0</v>
      </c>
      <c r="K132" s="240"/>
      <c r="L132" s="241"/>
      <c r="M132" s="242" t="s">
        <v>1</v>
      </c>
      <c r="N132" s="243" t="s">
        <v>42</v>
      </c>
      <c r="O132" s="91"/>
      <c r="P132" s="229">
        <f>O132*H132</f>
        <v>0</v>
      </c>
      <c r="Q132" s="229">
        <v>0.21</v>
      </c>
      <c r="R132" s="229">
        <f>Q132*H132</f>
        <v>0.23625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157</v>
      </c>
      <c r="AT132" s="231" t="s">
        <v>153</v>
      </c>
      <c r="AU132" s="231" t="s">
        <v>87</v>
      </c>
      <c r="AY132" s="17" t="s">
        <v>129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85</v>
      </c>
      <c r="BK132" s="232">
        <f>ROUND(I132*H132,2)</f>
        <v>0</v>
      </c>
      <c r="BL132" s="17" t="s">
        <v>135</v>
      </c>
      <c r="BM132" s="231" t="s">
        <v>503</v>
      </c>
    </row>
    <row r="133" spans="1:51" s="13" customFormat="1" ht="12">
      <c r="A133" s="13"/>
      <c r="B133" s="244"/>
      <c r="C133" s="245"/>
      <c r="D133" s="246" t="s">
        <v>159</v>
      </c>
      <c r="E133" s="247" t="s">
        <v>1</v>
      </c>
      <c r="F133" s="248" t="s">
        <v>417</v>
      </c>
      <c r="G133" s="245"/>
      <c r="H133" s="249">
        <v>1.125</v>
      </c>
      <c r="I133" s="250"/>
      <c r="J133" s="245"/>
      <c r="K133" s="245"/>
      <c r="L133" s="251"/>
      <c r="M133" s="252"/>
      <c r="N133" s="253"/>
      <c r="O133" s="253"/>
      <c r="P133" s="253"/>
      <c r="Q133" s="253"/>
      <c r="R133" s="253"/>
      <c r="S133" s="253"/>
      <c r="T133" s="25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5" t="s">
        <v>159</v>
      </c>
      <c r="AU133" s="255" t="s">
        <v>87</v>
      </c>
      <c r="AV133" s="13" t="s">
        <v>87</v>
      </c>
      <c r="AW133" s="13" t="s">
        <v>32</v>
      </c>
      <c r="AX133" s="13" t="s">
        <v>85</v>
      </c>
      <c r="AY133" s="255" t="s">
        <v>129</v>
      </c>
    </row>
    <row r="134" spans="1:65" s="2" customFormat="1" ht="16.5" customHeight="1">
      <c r="A134" s="38"/>
      <c r="B134" s="39"/>
      <c r="C134" s="233" t="s">
        <v>157</v>
      </c>
      <c r="D134" s="233" t="s">
        <v>153</v>
      </c>
      <c r="E134" s="234" t="s">
        <v>418</v>
      </c>
      <c r="F134" s="235" t="s">
        <v>419</v>
      </c>
      <c r="G134" s="236" t="s">
        <v>143</v>
      </c>
      <c r="H134" s="237">
        <v>18</v>
      </c>
      <c r="I134" s="238"/>
      <c r="J134" s="239">
        <f>ROUND(I134*H134,2)</f>
        <v>0</v>
      </c>
      <c r="K134" s="240"/>
      <c r="L134" s="241"/>
      <c r="M134" s="242" t="s">
        <v>1</v>
      </c>
      <c r="N134" s="243" t="s">
        <v>42</v>
      </c>
      <c r="O134" s="91"/>
      <c r="P134" s="229">
        <f>O134*H134</f>
        <v>0</v>
      </c>
      <c r="Q134" s="229">
        <v>0.05</v>
      </c>
      <c r="R134" s="229">
        <f>Q134*H134</f>
        <v>0.9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157</v>
      </c>
      <c r="AT134" s="231" t="s">
        <v>153</v>
      </c>
      <c r="AU134" s="231" t="s">
        <v>87</v>
      </c>
      <c r="AY134" s="17" t="s">
        <v>129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7" t="s">
        <v>85</v>
      </c>
      <c r="BK134" s="232">
        <f>ROUND(I134*H134,2)</f>
        <v>0</v>
      </c>
      <c r="BL134" s="17" t="s">
        <v>135</v>
      </c>
      <c r="BM134" s="231" t="s">
        <v>504</v>
      </c>
    </row>
    <row r="135" spans="1:65" s="2" customFormat="1" ht="24.15" customHeight="1">
      <c r="A135" s="38"/>
      <c r="B135" s="39"/>
      <c r="C135" s="219" t="s">
        <v>170</v>
      </c>
      <c r="D135" s="219" t="s">
        <v>131</v>
      </c>
      <c r="E135" s="220" t="s">
        <v>167</v>
      </c>
      <c r="F135" s="221" t="s">
        <v>421</v>
      </c>
      <c r="G135" s="222" t="s">
        <v>143</v>
      </c>
      <c r="H135" s="223">
        <v>36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42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135</v>
      </c>
      <c r="AT135" s="231" t="s">
        <v>131</v>
      </c>
      <c r="AU135" s="231" t="s">
        <v>87</v>
      </c>
      <c r="AY135" s="17" t="s">
        <v>129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7" t="s">
        <v>85</v>
      </c>
      <c r="BK135" s="232">
        <f>ROUND(I135*H135,2)</f>
        <v>0</v>
      </c>
      <c r="BL135" s="17" t="s">
        <v>135</v>
      </c>
      <c r="BM135" s="231" t="s">
        <v>505</v>
      </c>
    </row>
    <row r="136" spans="1:47" s="2" customFormat="1" ht="12">
      <c r="A136" s="38"/>
      <c r="B136" s="39"/>
      <c r="C136" s="40"/>
      <c r="D136" s="246" t="s">
        <v>188</v>
      </c>
      <c r="E136" s="40"/>
      <c r="F136" s="267" t="s">
        <v>423</v>
      </c>
      <c r="G136" s="40"/>
      <c r="H136" s="40"/>
      <c r="I136" s="268"/>
      <c r="J136" s="40"/>
      <c r="K136" s="40"/>
      <c r="L136" s="44"/>
      <c r="M136" s="269"/>
      <c r="N136" s="270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188</v>
      </c>
      <c r="AU136" s="17" t="s">
        <v>87</v>
      </c>
    </row>
    <row r="137" spans="1:51" s="13" customFormat="1" ht="12">
      <c r="A137" s="13"/>
      <c r="B137" s="244"/>
      <c r="C137" s="245"/>
      <c r="D137" s="246" t="s">
        <v>159</v>
      </c>
      <c r="E137" s="247" t="s">
        <v>1</v>
      </c>
      <c r="F137" s="248" t="s">
        <v>424</v>
      </c>
      <c r="G137" s="245"/>
      <c r="H137" s="249">
        <v>18</v>
      </c>
      <c r="I137" s="250"/>
      <c r="J137" s="245"/>
      <c r="K137" s="245"/>
      <c r="L137" s="251"/>
      <c r="M137" s="252"/>
      <c r="N137" s="253"/>
      <c r="O137" s="253"/>
      <c r="P137" s="253"/>
      <c r="Q137" s="253"/>
      <c r="R137" s="253"/>
      <c r="S137" s="253"/>
      <c r="T137" s="25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5" t="s">
        <v>159</v>
      </c>
      <c r="AU137" s="255" t="s">
        <v>87</v>
      </c>
      <c r="AV137" s="13" t="s">
        <v>87</v>
      </c>
      <c r="AW137" s="13" t="s">
        <v>32</v>
      </c>
      <c r="AX137" s="13" t="s">
        <v>77</v>
      </c>
      <c r="AY137" s="255" t="s">
        <v>129</v>
      </c>
    </row>
    <row r="138" spans="1:51" s="13" customFormat="1" ht="12">
      <c r="A138" s="13"/>
      <c r="B138" s="244"/>
      <c r="C138" s="245"/>
      <c r="D138" s="246" t="s">
        <v>159</v>
      </c>
      <c r="E138" s="247" t="s">
        <v>1</v>
      </c>
      <c r="F138" s="248" t="s">
        <v>425</v>
      </c>
      <c r="G138" s="245"/>
      <c r="H138" s="249">
        <v>18</v>
      </c>
      <c r="I138" s="250"/>
      <c r="J138" s="245"/>
      <c r="K138" s="245"/>
      <c r="L138" s="251"/>
      <c r="M138" s="252"/>
      <c r="N138" s="253"/>
      <c r="O138" s="253"/>
      <c r="P138" s="253"/>
      <c r="Q138" s="253"/>
      <c r="R138" s="253"/>
      <c r="S138" s="253"/>
      <c r="T138" s="25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5" t="s">
        <v>159</v>
      </c>
      <c r="AU138" s="255" t="s">
        <v>87</v>
      </c>
      <c r="AV138" s="13" t="s">
        <v>87</v>
      </c>
      <c r="AW138" s="13" t="s">
        <v>32</v>
      </c>
      <c r="AX138" s="13" t="s">
        <v>77</v>
      </c>
      <c r="AY138" s="255" t="s">
        <v>129</v>
      </c>
    </row>
    <row r="139" spans="1:51" s="14" customFormat="1" ht="12">
      <c r="A139" s="14"/>
      <c r="B139" s="256"/>
      <c r="C139" s="257"/>
      <c r="D139" s="246" t="s">
        <v>159</v>
      </c>
      <c r="E139" s="258" t="s">
        <v>1</v>
      </c>
      <c r="F139" s="259" t="s">
        <v>161</v>
      </c>
      <c r="G139" s="257"/>
      <c r="H139" s="260">
        <v>36</v>
      </c>
      <c r="I139" s="261"/>
      <c r="J139" s="257"/>
      <c r="K139" s="257"/>
      <c r="L139" s="262"/>
      <c r="M139" s="263"/>
      <c r="N139" s="264"/>
      <c r="O139" s="264"/>
      <c r="P139" s="264"/>
      <c r="Q139" s="264"/>
      <c r="R139" s="264"/>
      <c r="S139" s="264"/>
      <c r="T139" s="26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6" t="s">
        <v>159</v>
      </c>
      <c r="AU139" s="266" t="s">
        <v>87</v>
      </c>
      <c r="AV139" s="14" t="s">
        <v>135</v>
      </c>
      <c r="AW139" s="14" t="s">
        <v>32</v>
      </c>
      <c r="AX139" s="14" t="s">
        <v>85</v>
      </c>
      <c r="AY139" s="266" t="s">
        <v>129</v>
      </c>
    </row>
    <row r="140" spans="1:65" s="2" customFormat="1" ht="24.15" customHeight="1">
      <c r="A140" s="38"/>
      <c r="B140" s="39"/>
      <c r="C140" s="233" t="s">
        <v>174</v>
      </c>
      <c r="D140" s="233" t="s">
        <v>153</v>
      </c>
      <c r="E140" s="234" t="s">
        <v>426</v>
      </c>
      <c r="F140" s="235" t="s">
        <v>172</v>
      </c>
      <c r="G140" s="236" t="s">
        <v>143</v>
      </c>
      <c r="H140" s="237">
        <v>36</v>
      </c>
      <c r="I140" s="238"/>
      <c r="J140" s="239">
        <f>ROUND(I140*H140,2)</f>
        <v>0</v>
      </c>
      <c r="K140" s="240"/>
      <c r="L140" s="241"/>
      <c r="M140" s="242" t="s">
        <v>1</v>
      </c>
      <c r="N140" s="243" t="s">
        <v>42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157</v>
      </c>
      <c r="AT140" s="231" t="s">
        <v>153</v>
      </c>
      <c r="AU140" s="231" t="s">
        <v>87</v>
      </c>
      <c r="AY140" s="17" t="s">
        <v>129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85</v>
      </c>
      <c r="BK140" s="232">
        <f>ROUND(I140*H140,2)</f>
        <v>0</v>
      </c>
      <c r="BL140" s="17" t="s">
        <v>135</v>
      </c>
      <c r="BM140" s="231" t="s">
        <v>506</v>
      </c>
    </row>
    <row r="141" spans="1:65" s="2" customFormat="1" ht="24.15" customHeight="1">
      <c r="A141" s="38"/>
      <c r="B141" s="39"/>
      <c r="C141" s="219" t="s">
        <v>178</v>
      </c>
      <c r="D141" s="219" t="s">
        <v>131</v>
      </c>
      <c r="E141" s="220" t="s">
        <v>394</v>
      </c>
      <c r="F141" s="221" t="s">
        <v>395</v>
      </c>
      <c r="G141" s="222" t="s">
        <v>143</v>
      </c>
      <c r="H141" s="223">
        <v>273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42</v>
      </c>
      <c r="O141" s="91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135</v>
      </c>
      <c r="AT141" s="231" t="s">
        <v>131</v>
      </c>
      <c r="AU141" s="231" t="s">
        <v>87</v>
      </c>
      <c r="AY141" s="17" t="s">
        <v>129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7" t="s">
        <v>85</v>
      </c>
      <c r="BK141" s="232">
        <f>ROUND(I141*H141,2)</f>
        <v>0</v>
      </c>
      <c r="BL141" s="17" t="s">
        <v>135</v>
      </c>
      <c r="BM141" s="231" t="s">
        <v>507</v>
      </c>
    </row>
    <row r="142" spans="1:47" s="2" customFormat="1" ht="12">
      <c r="A142" s="38"/>
      <c r="B142" s="39"/>
      <c r="C142" s="40"/>
      <c r="D142" s="246" t="s">
        <v>188</v>
      </c>
      <c r="E142" s="40"/>
      <c r="F142" s="267" t="s">
        <v>397</v>
      </c>
      <c r="G142" s="40"/>
      <c r="H142" s="40"/>
      <c r="I142" s="268"/>
      <c r="J142" s="40"/>
      <c r="K142" s="40"/>
      <c r="L142" s="44"/>
      <c r="M142" s="269"/>
      <c r="N142" s="270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188</v>
      </c>
      <c r="AU142" s="17" t="s">
        <v>87</v>
      </c>
    </row>
    <row r="143" spans="1:51" s="13" customFormat="1" ht="12">
      <c r="A143" s="13"/>
      <c r="B143" s="244"/>
      <c r="C143" s="245"/>
      <c r="D143" s="246" t="s">
        <v>159</v>
      </c>
      <c r="E143" s="247" t="s">
        <v>1</v>
      </c>
      <c r="F143" s="248" t="s">
        <v>398</v>
      </c>
      <c r="G143" s="245"/>
      <c r="H143" s="249">
        <v>273</v>
      </c>
      <c r="I143" s="250"/>
      <c r="J143" s="245"/>
      <c r="K143" s="245"/>
      <c r="L143" s="251"/>
      <c r="M143" s="252"/>
      <c r="N143" s="253"/>
      <c r="O143" s="253"/>
      <c r="P143" s="253"/>
      <c r="Q143" s="253"/>
      <c r="R143" s="253"/>
      <c r="S143" s="253"/>
      <c r="T143" s="25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5" t="s">
        <v>159</v>
      </c>
      <c r="AU143" s="255" t="s">
        <v>87</v>
      </c>
      <c r="AV143" s="13" t="s">
        <v>87</v>
      </c>
      <c r="AW143" s="13" t="s">
        <v>32</v>
      </c>
      <c r="AX143" s="13" t="s">
        <v>77</v>
      </c>
      <c r="AY143" s="255" t="s">
        <v>129</v>
      </c>
    </row>
    <row r="144" spans="1:51" s="14" customFormat="1" ht="12">
      <c r="A144" s="14"/>
      <c r="B144" s="256"/>
      <c r="C144" s="257"/>
      <c r="D144" s="246" t="s">
        <v>159</v>
      </c>
      <c r="E144" s="258" t="s">
        <v>1</v>
      </c>
      <c r="F144" s="259" t="s">
        <v>161</v>
      </c>
      <c r="G144" s="257"/>
      <c r="H144" s="260">
        <v>273</v>
      </c>
      <c r="I144" s="261"/>
      <c r="J144" s="257"/>
      <c r="K144" s="257"/>
      <c r="L144" s="262"/>
      <c r="M144" s="263"/>
      <c r="N144" s="264"/>
      <c r="O144" s="264"/>
      <c r="P144" s="264"/>
      <c r="Q144" s="264"/>
      <c r="R144" s="264"/>
      <c r="S144" s="264"/>
      <c r="T144" s="26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6" t="s">
        <v>159</v>
      </c>
      <c r="AU144" s="266" t="s">
        <v>87</v>
      </c>
      <c r="AV144" s="14" t="s">
        <v>135</v>
      </c>
      <c r="AW144" s="14" t="s">
        <v>32</v>
      </c>
      <c r="AX144" s="14" t="s">
        <v>85</v>
      </c>
      <c r="AY144" s="266" t="s">
        <v>129</v>
      </c>
    </row>
    <row r="145" spans="1:65" s="2" customFormat="1" ht="37.8" customHeight="1">
      <c r="A145" s="38"/>
      <c r="B145" s="39"/>
      <c r="C145" s="219" t="s">
        <v>184</v>
      </c>
      <c r="D145" s="219" t="s">
        <v>131</v>
      </c>
      <c r="E145" s="220" t="s">
        <v>380</v>
      </c>
      <c r="F145" s="221" t="s">
        <v>381</v>
      </c>
      <c r="G145" s="222" t="s">
        <v>165</v>
      </c>
      <c r="H145" s="223">
        <v>1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42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135</v>
      </c>
      <c r="AT145" s="231" t="s">
        <v>131</v>
      </c>
      <c r="AU145" s="231" t="s">
        <v>87</v>
      </c>
      <c r="AY145" s="17" t="s">
        <v>129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7" t="s">
        <v>85</v>
      </c>
      <c r="BK145" s="232">
        <f>ROUND(I145*H145,2)</f>
        <v>0</v>
      </c>
      <c r="BL145" s="17" t="s">
        <v>135</v>
      </c>
      <c r="BM145" s="231" t="s">
        <v>508</v>
      </c>
    </row>
    <row r="146" spans="1:47" s="2" customFormat="1" ht="12">
      <c r="A146" s="38"/>
      <c r="B146" s="39"/>
      <c r="C146" s="40"/>
      <c r="D146" s="246" t="s">
        <v>188</v>
      </c>
      <c r="E146" s="40"/>
      <c r="F146" s="267" t="s">
        <v>383</v>
      </c>
      <c r="G146" s="40"/>
      <c r="H146" s="40"/>
      <c r="I146" s="268"/>
      <c r="J146" s="40"/>
      <c r="K146" s="40"/>
      <c r="L146" s="44"/>
      <c r="M146" s="269"/>
      <c r="N146" s="270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188</v>
      </c>
      <c r="AU146" s="17" t="s">
        <v>87</v>
      </c>
    </row>
    <row r="147" spans="1:65" s="2" customFormat="1" ht="24.15" customHeight="1">
      <c r="A147" s="38"/>
      <c r="B147" s="39"/>
      <c r="C147" s="219" t="s">
        <v>190</v>
      </c>
      <c r="D147" s="219" t="s">
        <v>131</v>
      </c>
      <c r="E147" s="220" t="s">
        <v>206</v>
      </c>
      <c r="F147" s="221" t="s">
        <v>207</v>
      </c>
      <c r="G147" s="222" t="s">
        <v>143</v>
      </c>
      <c r="H147" s="223">
        <v>31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42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135</v>
      </c>
      <c r="AT147" s="231" t="s">
        <v>131</v>
      </c>
      <c r="AU147" s="231" t="s">
        <v>87</v>
      </c>
      <c r="AY147" s="17" t="s">
        <v>129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7" t="s">
        <v>85</v>
      </c>
      <c r="BK147" s="232">
        <f>ROUND(I147*H147,2)</f>
        <v>0</v>
      </c>
      <c r="BL147" s="17" t="s">
        <v>135</v>
      </c>
      <c r="BM147" s="231" t="s">
        <v>509</v>
      </c>
    </row>
    <row r="148" spans="1:51" s="13" customFormat="1" ht="12">
      <c r="A148" s="13"/>
      <c r="B148" s="244"/>
      <c r="C148" s="245"/>
      <c r="D148" s="246" t="s">
        <v>159</v>
      </c>
      <c r="E148" s="247" t="s">
        <v>1</v>
      </c>
      <c r="F148" s="248" t="s">
        <v>277</v>
      </c>
      <c r="G148" s="245"/>
      <c r="H148" s="249">
        <v>31</v>
      </c>
      <c r="I148" s="250"/>
      <c r="J148" s="245"/>
      <c r="K148" s="245"/>
      <c r="L148" s="251"/>
      <c r="M148" s="252"/>
      <c r="N148" s="253"/>
      <c r="O148" s="253"/>
      <c r="P148" s="253"/>
      <c r="Q148" s="253"/>
      <c r="R148" s="253"/>
      <c r="S148" s="253"/>
      <c r="T148" s="25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5" t="s">
        <v>159</v>
      </c>
      <c r="AU148" s="255" t="s">
        <v>87</v>
      </c>
      <c r="AV148" s="13" t="s">
        <v>87</v>
      </c>
      <c r="AW148" s="13" t="s">
        <v>32</v>
      </c>
      <c r="AX148" s="13" t="s">
        <v>77</v>
      </c>
      <c r="AY148" s="255" t="s">
        <v>129</v>
      </c>
    </row>
    <row r="149" spans="1:51" s="14" customFormat="1" ht="12">
      <c r="A149" s="14"/>
      <c r="B149" s="256"/>
      <c r="C149" s="257"/>
      <c r="D149" s="246" t="s">
        <v>159</v>
      </c>
      <c r="E149" s="258" t="s">
        <v>1</v>
      </c>
      <c r="F149" s="259" t="s">
        <v>161</v>
      </c>
      <c r="G149" s="257"/>
      <c r="H149" s="260">
        <v>31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159</v>
      </c>
      <c r="AU149" s="266" t="s">
        <v>87</v>
      </c>
      <c r="AV149" s="14" t="s">
        <v>135</v>
      </c>
      <c r="AW149" s="14" t="s">
        <v>32</v>
      </c>
      <c r="AX149" s="14" t="s">
        <v>85</v>
      </c>
      <c r="AY149" s="266" t="s">
        <v>129</v>
      </c>
    </row>
    <row r="150" spans="1:65" s="2" customFormat="1" ht="16.5" customHeight="1">
      <c r="A150" s="38"/>
      <c r="B150" s="39"/>
      <c r="C150" s="233" t="s">
        <v>194</v>
      </c>
      <c r="D150" s="233" t="s">
        <v>153</v>
      </c>
      <c r="E150" s="234" t="s">
        <v>210</v>
      </c>
      <c r="F150" s="235" t="s">
        <v>211</v>
      </c>
      <c r="G150" s="236" t="s">
        <v>212</v>
      </c>
      <c r="H150" s="237">
        <v>0.062</v>
      </c>
      <c r="I150" s="238"/>
      <c r="J150" s="239">
        <f>ROUND(I150*H150,2)</f>
        <v>0</v>
      </c>
      <c r="K150" s="240"/>
      <c r="L150" s="241"/>
      <c r="M150" s="242" t="s">
        <v>1</v>
      </c>
      <c r="N150" s="243" t="s">
        <v>42</v>
      </c>
      <c r="O150" s="91"/>
      <c r="P150" s="229">
        <f>O150*H150</f>
        <v>0</v>
      </c>
      <c r="Q150" s="229">
        <v>0.0015</v>
      </c>
      <c r="R150" s="229">
        <f>Q150*H150</f>
        <v>9.3E-05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157</v>
      </c>
      <c r="AT150" s="231" t="s">
        <v>153</v>
      </c>
      <c r="AU150" s="231" t="s">
        <v>87</v>
      </c>
      <c r="AY150" s="17" t="s">
        <v>129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7" t="s">
        <v>85</v>
      </c>
      <c r="BK150" s="232">
        <f>ROUND(I150*H150,2)</f>
        <v>0</v>
      </c>
      <c r="BL150" s="17" t="s">
        <v>135</v>
      </c>
      <c r="BM150" s="231" t="s">
        <v>510</v>
      </c>
    </row>
    <row r="151" spans="1:47" s="2" customFormat="1" ht="12">
      <c r="A151" s="38"/>
      <c r="B151" s="39"/>
      <c r="C151" s="40"/>
      <c r="D151" s="246" t="s">
        <v>188</v>
      </c>
      <c r="E151" s="40"/>
      <c r="F151" s="267" t="s">
        <v>214</v>
      </c>
      <c r="G151" s="40"/>
      <c r="H151" s="40"/>
      <c r="I151" s="268"/>
      <c r="J151" s="40"/>
      <c r="K151" s="40"/>
      <c r="L151" s="44"/>
      <c r="M151" s="269"/>
      <c r="N151" s="270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188</v>
      </c>
      <c r="AU151" s="17" t="s">
        <v>87</v>
      </c>
    </row>
    <row r="152" spans="1:51" s="13" customFormat="1" ht="12">
      <c r="A152" s="13"/>
      <c r="B152" s="244"/>
      <c r="C152" s="245"/>
      <c r="D152" s="246" t="s">
        <v>159</v>
      </c>
      <c r="E152" s="247" t="s">
        <v>1</v>
      </c>
      <c r="F152" s="248" t="s">
        <v>215</v>
      </c>
      <c r="G152" s="245"/>
      <c r="H152" s="249">
        <v>0.062</v>
      </c>
      <c r="I152" s="250"/>
      <c r="J152" s="245"/>
      <c r="K152" s="245"/>
      <c r="L152" s="251"/>
      <c r="M152" s="252"/>
      <c r="N152" s="253"/>
      <c r="O152" s="253"/>
      <c r="P152" s="253"/>
      <c r="Q152" s="253"/>
      <c r="R152" s="253"/>
      <c r="S152" s="253"/>
      <c r="T152" s="25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5" t="s">
        <v>159</v>
      </c>
      <c r="AU152" s="255" t="s">
        <v>87</v>
      </c>
      <c r="AV152" s="13" t="s">
        <v>87</v>
      </c>
      <c r="AW152" s="13" t="s">
        <v>32</v>
      </c>
      <c r="AX152" s="13" t="s">
        <v>77</v>
      </c>
      <c r="AY152" s="255" t="s">
        <v>129</v>
      </c>
    </row>
    <row r="153" spans="1:51" s="14" customFormat="1" ht="12">
      <c r="A153" s="14"/>
      <c r="B153" s="256"/>
      <c r="C153" s="257"/>
      <c r="D153" s="246" t="s">
        <v>159</v>
      </c>
      <c r="E153" s="258" t="s">
        <v>1</v>
      </c>
      <c r="F153" s="259" t="s">
        <v>161</v>
      </c>
      <c r="G153" s="257"/>
      <c r="H153" s="260">
        <v>0.062</v>
      </c>
      <c r="I153" s="261"/>
      <c r="J153" s="257"/>
      <c r="K153" s="257"/>
      <c r="L153" s="262"/>
      <c r="M153" s="263"/>
      <c r="N153" s="264"/>
      <c r="O153" s="264"/>
      <c r="P153" s="264"/>
      <c r="Q153" s="264"/>
      <c r="R153" s="264"/>
      <c r="S153" s="264"/>
      <c r="T153" s="26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6" t="s">
        <v>159</v>
      </c>
      <c r="AU153" s="266" t="s">
        <v>87</v>
      </c>
      <c r="AV153" s="14" t="s">
        <v>135</v>
      </c>
      <c r="AW153" s="14" t="s">
        <v>32</v>
      </c>
      <c r="AX153" s="14" t="s">
        <v>85</v>
      </c>
      <c r="AY153" s="266" t="s">
        <v>129</v>
      </c>
    </row>
    <row r="154" spans="1:65" s="2" customFormat="1" ht="24.15" customHeight="1">
      <c r="A154" s="38"/>
      <c r="B154" s="39"/>
      <c r="C154" s="219" t="s">
        <v>8</v>
      </c>
      <c r="D154" s="219" t="s">
        <v>131</v>
      </c>
      <c r="E154" s="220" t="s">
        <v>409</v>
      </c>
      <c r="F154" s="221" t="s">
        <v>410</v>
      </c>
      <c r="G154" s="222" t="s">
        <v>143</v>
      </c>
      <c r="H154" s="223">
        <v>46</v>
      </c>
      <c r="I154" s="224"/>
      <c r="J154" s="225">
        <f>ROUND(I154*H154,2)</f>
        <v>0</v>
      </c>
      <c r="K154" s="226"/>
      <c r="L154" s="44"/>
      <c r="M154" s="227" t="s">
        <v>1</v>
      </c>
      <c r="N154" s="228" t="s">
        <v>42</v>
      </c>
      <c r="O154" s="91"/>
      <c r="P154" s="229">
        <f>O154*H154</f>
        <v>0</v>
      </c>
      <c r="Q154" s="229">
        <v>0.005</v>
      </c>
      <c r="R154" s="229">
        <f>Q154*H154</f>
        <v>0.23</v>
      </c>
      <c r="S154" s="229">
        <v>0</v>
      </c>
      <c r="T154" s="23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1" t="s">
        <v>135</v>
      </c>
      <c r="AT154" s="231" t="s">
        <v>131</v>
      </c>
      <c r="AU154" s="231" t="s">
        <v>87</v>
      </c>
      <c r="AY154" s="17" t="s">
        <v>129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7" t="s">
        <v>85</v>
      </c>
      <c r="BK154" s="232">
        <f>ROUND(I154*H154,2)</f>
        <v>0</v>
      </c>
      <c r="BL154" s="17" t="s">
        <v>135</v>
      </c>
      <c r="BM154" s="231" t="s">
        <v>511</v>
      </c>
    </row>
    <row r="155" spans="1:47" s="2" customFormat="1" ht="12">
      <c r="A155" s="38"/>
      <c r="B155" s="39"/>
      <c r="C155" s="40"/>
      <c r="D155" s="246" t="s">
        <v>188</v>
      </c>
      <c r="E155" s="40"/>
      <c r="F155" s="267" t="s">
        <v>412</v>
      </c>
      <c r="G155" s="40"/>
      <c r="H155" s="40"/>
      <c r="I155" s="268"/>
      <c r="J155" s="40"/>
      <c r="K155" s="40"/>
      <c r="L155" s="44"/>
      <c r="M155" s="269"/>
      <c r="N155" s="270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188</v>
      </c>
      <c r="AU155" s="17" t="s">
        <v>87</v>
      </c>
    </row>
    <row r="156" spans="1:65" s="2" customFormat="1" ht="24.15" customHeight="1">
      <c r="A156" s="38"/>
      <c r="B156" s="39"/>
      <c r="C156" s="219" t="s">
        <v>201</v>
      </c>
      <c r="D156" s="219" t="s">
        <v>131</v>
      </c>
      <c r="E156" s="220" t="s">
        <v>175</v>
      </c>
      <c r="F156" s="221" t="s">
        <v>399</v>
      </c>
      <c r="G156" s="222" t="s">
        <v>143</v>
      </c>
      <c r="H156" s="223">
        <v>36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42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135</v>
      </c>
      <c r="AT156" s="231" t="s">
        <v>131</v>
      </c>
      <c r="AU156" s="231" t="s">
        <v>87</v>
      </c>
      <c r="AY156" s="17" t="s">
        <v>129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85</v>
      </c>
      <c r="BK156" s="232">
        <f>ROUND(I156*H156,2)</f>
        <v>0</v>
      </c>
      <c r="BL156" s="17" t="s">
        <v>135</v>
      </c>
      <c r="BM156" s="231" t="s">
        <v>512</v>
      </c>
    </row>
    <row r="157" spans="1:47" s="2" customFormat="1" ht="12">
      <c r="A157" s="38"/>
      <c r="B157" s="39"/>
      <c r="C157" s="40"/>
      <c r="D157" s="246" t="s">
        <v>188</v>
      </c>
      <c r="E157" s="40"/>
      <c r="F157" s="267" t="s">
        <v>401</v>
      </c>
      <c r="G157" s="40"/>
      <c r="H157" s="40"/>
      <c r="I157" s="268"/>
      <c r="J157" s="40"/>
      <c r="K157" s="40"/>
      <c r="L157" s="44"/>
      <c r="M157" s="269"/>
      <c r="N157" s="270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188</v>
      </c>
      <c r="AU157" s="17" t="s">
        <v>87</v>
      </c>
    </row>
    <row r="158" spans="1:51" s="15" customFormat="1" ht="12">
      <c r="A158" s="15"/>
      <c r="B158" s="271"/>
      <c r="C158" s="272"/>
      <c r="D158" s="246" t="s">
        <v>159</v>
      </c>
      <c r="E158" s="273" t="s">
        <v>1</v>
      </c>
      <c r="F158" s="274" t="s">
        <v>402</v>
      </c>
      <c r="G158" s="272"/>
      <c r="H158" s="273" t="s">
        <v>1</v>
      </c>
      <c r="I158" s="275"/>
      <c r="J158" s="272"/>
      <c r="K158" s="272"/>
      <c r="L158" s="276"/>
      <c r="M158" s="277"/>
      <c r="N158" s="278"/>
      <c r="O158" s="278"/>
      <c r="P158" s="278"/>
      <c r="Q158" s="278"/>
      <c r="R158" s="278"/>
      <c r="S158" s="278"/>
      <c r="T158" s="279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80" t="s">
        <v>159</v>
      </c>
      <c r="AU158" s="280" t="s">
        <v>87</v>
      </c>
      <c r="AV158" s="15" t="s">
        <v>85</v>
      </c>
      <c r="AW158" s="15" t="s">
        <v>32</v>
      </c>
      <c r="AX158" s="15" t="s">
        <v>77</v>
      </c>
      <c r="AY158" s="280" t="s">
        <v>129</v>
      </c>
    </row>
    <row r="159" spans="1:51" s="13" customFormat="1" ht="12">
      <c r="A159" s="13"/>
      <c r="B159" s="244"/>
      <c r="C159" s="245"/>
      <c r="D159" s="246" t="s">
        <v>159</v>
      </c>
      <c r="E159" s="247" t="s">
        <v>1</v>
      </c>
      <c r="F159" s="248" t="s">
        <v>209</v>
      </c>
      <c r="G159" s="245"/>
      <c r="H159" s="249">
        <v>18</v>
      </c>
      <c r="I159" s="250"/>
      <c r="J159" s="245"/>
      <c r="K159" s="245"/>
      <c r="L159" s="251"/>
      <c r="M159" s="252"/>
      <c r="N159" s="253"/>
      <c r="O159" s="253"/>
      <c r="P159" s="253"/>
      <c r="Q159" s="253"/>
      <c r="R159" s="253"/>
      <c r="S159" s="253"/>
      <c r="T159" s="25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5" t="s">
        <v>159</v>
      </c>
      <c r="AU159" s="255" t="s">
        <v>87</v>
      </c>
      <c r="AV159" s="13" t="s">
        <v>87</v>
      </c>
      <c r="AW159" s="13" t="s">
        <v>32</v>
      </c>
      <c r="AX159" s="13" t="s">
        <v>77</v>
      </c>
      <c r="AY159" s="255" t="s">
        <v>129</v>
      </c>
    </row>
    <row r="160" spans="1:51" s="15" customFormat="1" ht="12">
      <c r="A160" s="15"/>
      <c r="B160" s="271"/>
      <c r="C160" s="272"/>
      <c r="D160" s="246" t="s">
        <v>159</v>
      </c>
      <c r="E160" s="273" t="s">
        <v>1</v>
      </c>
      <c r="F160" s="274" t="s">
        <v>403</v>
      </c>
      <c r="G160" s="272"/>
      <c r="H160" s="273" t="s">
        <v>1</v>
      </c>
      <c r="I160" s="275"/>
      <c r="J160" s="272"/>
      <c r="K160" s="272"/>
      <c r="L160" s="276"/>
      <c r="M160" s="277"/>
      <c r="N160" s="278"/>
      <c r="O160" s="278"/>
      <c r="P160" s="278"/>
      <c r="Q160" s="278"/>
      <c r="R160" s="278"/>
      <c r="S160" s="278"/>
      <c r="T160" s="279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80" t="s">
        <v>159</v>
      </c>
      <c r="AU160" s="280" t="s">
        <v>87</v>
      </c>
      <c r="AV160" s="15" t="s">
        <v>85</v>
      </c>
      <c r="AW160" s="15" t="s">
        <v>32</v>
      </c>
      <c r="AX160" s="15" t="s">
        <v>77</v>
      </c>
      <c r="AY160" s="280" t="s">
        <v>129</v>
      </c>
    </row>
    <row r="161" spans="1:51" s="13" customFormat="1" ht="12">
      <c r="A161" s="13"/>
      <c r="B161" s="244"/>
      <c r="C161" s="245"/>
      <c r="D161" s="246" t="s">
        <v>159</v>
      </c>
      <c r="E161" s="247" t="s">
        <v>1</v>
      </c>
      <c r="F161" s="248" t="s">
        <v>209</v>
      </c>
      <c r="G161" s="245"/>
      <c r="H161" s="249">
        <v>18</v>
      </c>
      <c r="I161" s="250"/>
      <c r="J161" s="245"/>
      <c r="K161" s="245"/>
      <c r="L161" s="251"/>
      <c r="M161" s="252"/>
      <c r="N161" s="253"/>
      <c r="O161" s="253"/>
      <c r="P161" s="253"/>
      <c r="Q161" s="253"/>
      <c r="R161" s="253"/>
      <c r="S161" s="253"/>
      <c r="T161" s="25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5" t="s">
        <v>159</v>
      </c>
      <c r="AU161" s="255" t="s">
        <v>87</v>
      </c>
      <c r="AV161" s="13" t="s">
        <v>87</v>
      </c>
      <c r="AW161" s="13" t="s">
        <v>32</v>
      </c>
      <c r="AX161" s="13" t="s">
        <v>77</v>
      </c>
      <c r="AY161" s="255" t="s">
        <v>129</v>
      </c>
    </row>
    <row r="162" spans="1:51" s="14" customFormat="1" ht="12">
      <c r="A162" s="14"/>
      <c r="B162" s="256"/>
      <c r="C162" s="257"/>
      <c r="D162" s="246" t="s">
        <v>159</v>
      </c>
      <c r="E162" s="258" t="s">
        <v>1</v>
      </c>
      <c r="F162" s="259" t="s">
        <v>161</v>
      </c>
      <c r="G162" s="257"/>
      <c r="H162" s="260">
        <v>36</v>
      </c>
      <c r="I162" s="261"/>
      <c r="J162" s="257"/>
      <c r="K162" s="257"/>
      <c r="L162" s="262"/>
      <c r="M162" s="263"/>
      <c r="N162" s="264"/>
      <c r="O162" s="264"/>
      <c r="P162" s="264"/>
      <c r="Q162" s="264"/>
      <c r="R162" s="264"/>
      <c r="S162" s="264"/>
      <c r="T162" s="26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6" t="s">
        <v>159</v>
      </c>
      <c r="AU162" s="266" t="s">
        <v>87</v>
      </c>
      <c r="AV162" s="14" t="s">
        <v>135</v>
      </c>
      <c r="AW162" s="14" t="s">
        <v>32</v>
      </c>
      <c r="AX162" s="14" t="s">
        <v>85</v>
      </c>
      <c r="AY162" s="266" t="s">
        <v>129</v>
      </c>
    </row>
    <row r="163" spans="1:65" s="2" customFormat="1" ht="16.5" customHeight="1">
      <c r="A163" s="38"/>
      <c r="B163" s="39"/>
      <c r="C163" s="233" t="s">
        <v>205</v>
      </c>
      <c r="D163" s="233" t="s">
        <v>153</v>
      </c>
      <c r="E163" s="234" t="s">
        <v>404</v>
      </c>
      <c r="F163" s="235" t="s">
        <v>405</v>
      </c>
      <c r="G163" s="236" t="s">
        <v>181</v>
      </c>
      <c r="H163" s="237">
        <v>18</v>
      </c>
      <c r="I163" s="238"/>
      <c r="J163" s="239">
        <f>ROUND(I163*H163,2)</f>
        <v>0</v>
      </c>
      <c r="K163" s="240"/>
      <c r="L163" s="241"/>
      <c r="M163" s="242" t="s">
        <v>1</v>
      </c>
      <c r="N163" s="243" t="s">
        <v>42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157</v>
      </c>
      <c r="AT163" s="231" t="s">
        <v>153</v>
      </c>
      <c r="AU163" s="231" t="s">
        <v>87</v>
      </c>
      <c r="AY163" s="17" t="s">
        <v>129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7" t="s">
        <v>85</v>
      </c>
      <c r="BK163" s="232">
        <f>ROUND(I163*H163,2)</f>
        <v>0</v>
      </c>
      <c r="BL163" s="17" t="s">
        <v>135</v>
      </c>
      <c r="BM163" s="231" t="s">
        <v>513</v>
      </c>
    </row>
    <row r="164" spans="1:51" s="15" customFormat="1" ht="12">
      <c r="A164" s="15"/>
      <c r="B164" s="271"/>
      <c r="C164" s="272"/>
      <c r="D164" s="246" t="s">
        <v>159</v>
      </c>
      <c r="E164" s="273" t="s">
        <v>1</v>
      </c>
      <c r="F164" s="274" t="s">
        <v>402</v>
      </c>
      <c r="G164" s="272"/>
      <c r="H164" s="273" t="s">
        <v>1</v>
      </c>
      <c r="I164" s="275"/>
      <c r="J164" s="272"/>
      <c r="K164" s="272"/>
      <c r="L164" s="276"/>
      <c r="M164" s="277"/>
      <c r="N164" s="278"/>
      <c r="O164" s="278"/>
      <c r="P164" s="278"/>
      <c r="Q164" s="278"/>
      <c r="R164" s="278"/>
      <c r="S164" s="278"/>
      <c r="T164" s="279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80" t="s">
        <v>159</v>
      </c>
      <c r="AU164" s="280" t="s">
        <v>87</v>
      </c>
      <c r="AV164" s="15" t="s">
        <v>85</v>
      </c>
      <c r="AW164" s="15" t="s">
        <v>32</v>
      </c>
      <c r="AX164" s="15" t="s">
        <v>77</v>
      </c>
      <c r="AY164" s="280" t="s">
        <v>129</v>
      </c>
    </row>
    <row r="165" spans="1:51" s="13" customFormat="1" ht="12">
      <c r="A165" s="13"/>
      <c r="B165" s="244"/>
      <c r="C165" s="245"/>
      <c r="D165" s="246" t="s">
        <v>159</v>
      </c>
      <c r="E165" s="247" t="s">
        <v>1</v>
      </c>
      <c r="F165" s="248" t="s">
        <v>407</v>
      </c>
      <c r="G165" s="245"/>
      <c r="H165" s="249">
        <v>9</v>
      </c>
      <c r="I165" s="250"/>
      <c r="J165" s="245"/>
      <c r="K165" s="245"/>
      <c r="L165" s="251"/>
      <c r="M165" s="252"/>
      <c r="N165" s="253"/>
      <c r="O165" s="253"/>
      <c r="P165" s="253"/>
      <c r="Q165" s="253"/>
      <c r="R165" s="253"/>
      <c r="S165" s="253"/>
      <c r="T165" s="25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5" t="s">
        <v>159</v>
      </c>
      <c r="AU165" s="255" t="s">
        <v>87</v>
      </c>
      <c r="AV165" s="13" t="s">
        <v>87</v>
      </c>
      <c r="AW165" s="13" t="s">
        <v>32</v>
      </c>
      <c r="AX165" s="13" t="s">
        <v>77</v>
      </c>
      <c r="AY165" s="255" t="s">
        <v>129</v>
      </c>
    </row>
    <row r="166" spans="1:51" s="15" customFormat="1" ht="12">
      <c r="A166" s="15"/>
      <c r="B166" s="271"/>
      <c r="C166" s="272"/>
      <c r="D166" s="246" t="s">
        <v>159</v>
      </c>
      <c r="E166" s="273" t="s">
        <v>1</v>
      </c>
      <c r="F166" s="274" t="s">
        <v>408</v>
      </c>
      <c r="G166" s="272"/>
      <c r="H166" s="273" t="s">
        <v>1</v>
      </c>
      <c r="I166" s="275"/>
      <c r="J166" s="272"/>
      <c r="K166" s="272"/>
      <c r="L166" s="276"/>
      <c r="M166" s="277"/>
      <c r="N166" s="278"/>
      <c r="O166" s="278"/>
      <c r="P166" s="278"/>
      <c r="Q166" s="278"/>
      <c r="R166" s="278"/>
      <c r="S166" s="278"/>
      <c r="T166" s="279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0" t="s">
        <v>159</v>
      </c>
      <c r="AU166" s="280" t="s">
        <v>87</v>
      </c>
      <c r="AV166" s="15" t="s">
        <v>85</v>
      </c>
      <c r="AW166" s="15" t="s">
        <v>32</v>
      </c>
      <c r="AX166" s="15" t="s">
        <v>77</v>
      </c>
      <c r="AY166" s="280" t="s">
        <v>129</v>
      </c>
    </row>
    <row r="167" spans="1:51" s="13" customFormat="1" ht="12">
      <c r="A167" s="13"/>
      <c r="B167" s="244"/>
      <c r="C167" s="245"/>
      <c r="D167" s="246" t="s">
        <v>159</v>
      </c>
      <c r="E167" s="247" t="s">
        <v>1</v>
      </c>
      <c r="F167" s="248" t="s">
        <v>407</v>
      </c>
      <c r="G167" s="245"/>
      <c r="H167" s="249">
        <v>9</v>
      </c>
      <c r="I167" s="250"/>
      <c r="J167" s="245"/>
      <c r="K167" s="245"/>
      <c r="L167" s="251"/>
      <c r="M167" s="252"/>
      <c r="N167" s="253"/>
      <c r="O167" s="253"/>
      <c r="P167" s="253"/>
      <c r="Q167" s="253"/>
      <c r="R167" s="253"/>
      <c r="S167" s="253"/>
      <c r="T167" s="25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5" t="s">
        <v>159</v>
      </c>
      <c r="AU167" s="255" t="s">
        <v>87</v>
      </c>
      <c r="AV167" s="13" t="s">
        <v>87</v>
      </c>
      <c r="AW167" s="13" t="s">
        <v>32</v>
      </c>
      <c r="AX167" s="13" t="s">
        <v>77</v>
      </c>
      <c r="AY167" s="255" t="s">
        <v>129</v>
      </c>
    </row>
    <row r="168" spans="1:51" s="14" customFormat="1" ht="12">
      <c r="A168" s="14"/>
      <c r="B168" s="256"/>
      <c r="C168" s="257"/>
      <c r="D168" s="246" t="s">
        <v>159</v>
      </c>
      <c r="E168" s="258" t="s">
        <v>1</v>
      </c>
      <c r="F168" s="259" t="s">
        <v>161</v>
      </c>
      <c r="G168" s="257"/>
      <c r="H168" s="260">
        <v>18</v>
      </c>
      <c r="I168" s="261"/>
      <c r="J168" s="257"/>
      <c r="K168" s="257"/>
      <c r="L168" s="262"/>
      <c r="M168" s="263"/>
      <c r="N168" s="264"/>
      <c r="O168" s="264"/>
      <c r="P168" s="264"/>
      <c r="Q168" s="264"/>
      <c r="R168" s="264"/>
      <c r="S168" s="264"/>
      <c r="T168" s="26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6" t="s">
        <v>159</v>
      </c>
      <c r="AU168" s="266" t="s">
        <v>87</v>
      </c>
      <c r="AV168" s="14" t="s">
        <v>135</v>
      </c>
      <c r="AW168" s="14" t="s">
        <v>32</v>
      </c>
      <c r="AX168" s="14" t="s">
        <v>85</v>
      </c>
      <c r="AY168" s="266" t="s">
        <v>129</v>
      </c>
    </row>
    <row r="169" spans="1:65" s="2" customFormat="1" ht="21.75" customHeight="1">
      <c r="A169" s="38"/>
      <c r="B169" s="39"/>
      <c r="C169" s="219" t="s">
        <v>209</v>
      </c>
      <c r="D169" s="219" t="s">
        <v>131</v>
      </c>
      <c r="E169" s="220" t="s">
        <v>229</v>
      </c>
      <c r="F169" s="221" t="s">
        <v>230</v>
      </c>
      <c r="G169" s="222" t="s">
        <v>134</v>
      </c>
      <c r="H169" s="223">
        <v>15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42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135</v>
      </c>
      <c r="AT169" s="231" t="s">
        <v>131</v>
      </c>
      <c r="AU169" s="231" t="s">
        <v>87</v>
      </c>
      <c r="AY169" s="17" t="s">
        <v>129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7" t="s">
        <v>85</v>
      </c>
      <c r="BK169" s="232">
        <f>ROUND(I169*H169,2)</f>
        <v>0</v>
      </c>
      <c r="BL169" s="17" t="s">
        <v>135</v>
      </c>
      <c r="BM169" s="231" t="s">
        <v>514</v>
      </c>
    </row>
    <row r="170" spans="1:47" s="2" customFormat="1" ht="12">
      <c r="A170" s="38"/>
      <c r="B170" s="39"/>
      <c r="C170" s="40"/>
      <c r="D170" s="246" t="s">
        <v>188</v>
      </c>
      <c r="E170" s="40"/>
      <c r="F170" s="267" t="s">
        <v>456</v>
      </c>
      <c r="G170" s="40"/>
      <c r="H170" s="40"/>
      <c r="I170" s="268"/>
      <c r="J170" s="40"/>
      <c r="K170" s="40"/>
      <c r="L170" s="44"/>
      <c r="M170" s="269"/>
      <c r="N170" s="270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188</v>
      </c>
      <c r="AU170" s="17" t="s">
        <v>87</v>
      </c>
    </row>
    <row r="171" spans="1:51" s="15" customFormat="1" ht="12">
      <c r="A171" s="15"/>
      <c r="B171" s="271"/>
      <c r="C171" s="272"/>
      <c r="D171" s="246" t="s">
        <v>159</v>
      </c>
      <c r="E171" s="273" t="s">
        <v>1</v>
      </c>
      <c r="F171" s="274" t="s">
        <v>220</v>
      </c>
      <c r="G171" s="272"/>
      <c r="H171" s="273" t="s">
        <v>1</v>
      </c>
      <c r="I171" s="275"/>
      <c r="J171" s="272"/>
      <c r="K171" s="272"/>
      <c r="L171" s="276"/>
      <c r="M171" s="277"/>
      <c r="N171" s="278"/>
      <c r="O171" s="278"/>
      <c r="P171" s="278"/>
      <c r="Q171" s="278"/>
      <c r="R171" s="278"/>
      <c r="S171" s="278"/>
      <c r="T171" s="279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80" t="s">
        <v>159</v>
      </c>
      <c r="AU171" s="280" t="s">
        <v>87</v>
      </c>
      <c r="AV171" s="15" t="s">
        <v>85</v>
      </c>
      <c r="AW171" s="15" t="s">
        <v>32</v>
      </c>
      <c r="AX171" s="15" t="s">
        <v>77</v>
      </c>
      <c r="AY171" s="280" t="s">
        <v>129</v>
      </c>
    </row>
    <row r="172" spans="1:51" s="13" customFormat="1" ht="12">
      <c r="A172" s="13"/>
      <c r="B172" s="244"/>
      <c r="C172" s="245"/>
      <c r="D172" s="246" t="s">
        <v>159</v>
      </c>
      <c r="E172" s="247" t="s">
        <v>1</v>
      </c>
      <c r="F172" s="248" t="s">
        <v>407</v>
      </c>
      <c r="G172" s="245"/>
      <c r="H172" s="249">
        <v>9</v>
      </c>
      <c r="I172" s="250"/>
      <c r="J172" s="245"/>
      <c r="K172" s="245"/>
      <c r="L172" s="251"/>
      <c r="M172" s="252"/>
      <c r="N172" s="253"/>
      <c r="O172" s="253"/>
      <c r="P172" s="253"/>
      <c r="Q172" s="253"/>
      <c r="R172" s="253"/>
      <c r="S172" s="253"/>
      <c r="T172" s="25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5" t="s">
        <v>159</v>
      </c>
      <c r="AU172" s="255" t="s">
        <v>87</v>
      </c>
      <c r="AV172" s="13" t="s">
        <v>87</v>
      </c>
      <c r="AW172" s="13" t="s">
        <v>32</v>
      </c>
      <c r="AX172" s="13" t="s">
        <v>77</v>
      </c>
      <c r="AY172" s="255" t="s">
        <v>129</v>
      </c>
    </row>
    <row r="173" spans="1:51" s="15" customFormat="1" ht="12">
      <c r="A173" s="15"/>
      <c r="B173" s="271"/>
      <c r="C173" s="272"/>
      <c r="D173" s="246" t="s">
        <v>159</v>
      </c>
      <c r="E173" s="273" t="s">
        <v>1</v>
      </c>
      <c r="F173" s="274" t="s">
        <v>222</v>
      </c>
      <c r="G173" s="272"/>
      <c r="H173" s="273" t="s">
        <v>1</v>
      </c>
      <c r="I173" s="275"/>
      <c r="J173" s="272"/>
      <c r="K173" s="272"/>
      <c r="L173" s="276"/>
      <c r="M173" s="277"/>
      <c r="N173" s="278"/>
      <c r="O173" s="278"/>
      <c r="P173" s="278"/>
      <c r="Q173" s="278"/>
      <c r="R173" s="278"/>
      <c r="S173" s="278"/>
      <c r="T173" s="279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80" t="s">
        <v>159</v>
      </c>
      <c r="AU173" s="280" t="s">
        <v>87</v>
      </c>
      <c r="AV173" s="15" t="s">
        <v>85</v>
      </c>
      <c r="AW173" s="15" t="s">
        <v>32</v>
      </c>
      <c r="AX173" s="15" t="s">
        <v>77</v>
      </c>
      <c r="AY173" s="280" t="s">
        <v>129</v>
      </c>
    </row>
    <row r="174" spans="1:51" s="13" customFormat="1" ht="12">
      <c r="A174" s="13"/>
      <c r="B174" s="244"/>
      <c r="C174" s="245"/>
      <c r="D174" s="246" t="s">
        <v>159</v>
      </c>
      <c r="E174" s="247" t="s">
        <v>1</v>
      </c>
      <c r="F174" s="248" t="s">
        <v>152</v>
      </c>
      <c r="G174" s="245"/>
      <c r="H174" s="249">
        <v>6</v>
      </c>
      <c r="I174" s="250"/>
      <c r="J174" s="245"/>
      <c r="K174" s="245"/>
      <c r="L174" s="251"/>
      <c r="M174" s="252"/>
      <c r="N174" s="253"/>
      <c r="O174" s="253"/>
      <c r="P174" s="253"/>
      <c r="Q174" s="253"/>
      <c r="R174" s="253"/>
      <c r="S174" s="253"/>
      <c r="T174" s="25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5" t="s">
        <v>159</v>
      </c>
      <c r="AU174" s="255" t="s">
        <v>87</v>
      </c>
      <c r="AV174" s="13" t="s">
        <v>87</v>
      </c>
      <c r="AW174" s="13" t="s">
        <v>32</v>
      </c>
      <c r="AX174" s="13" t="s">
        <v>77</v>
      </c>
      <c r="AY174" s="255" t="s">
        <v>129</v>
      </c>
    </row>
    <row r="175" spans="1:51" s="14" customFormat="1" ht="12">
      <c r="A175" s="14"/>
      <c r="B175" s="256"/>
      <c r="C175" s="257"/>
      <c r="D175" s="246" t="s">
        <v>159</v>
      </c>
      <c r="E175" s="258" t="s">
        <v>1</v>
      </c>
      <c r="F175" s="259" t="s">
        <v>161</v>
      </c>
      <c r="G175" s="257"/>
      <c r="H175" s="260">
        <v>15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6" t="s">
        <v>159</v>
      </c>
      <c r="AU175" s="266" t="s">
        <v>87</v>
      </c>
      <c r="AV175" s="14" t="s">
        <v>135</v>
      </c>
      <c r="AW175" s="14" t="s">
        <v>32</v>
      </c>
      <c r="AX175" s="14" t="s">
        <v>85</v>
      </c>
      <c r="AY175" s="266" t="s">
        <v>129</v>
      </c>
    </row>
    <row r="176" spans="1:65" s="2" customFormat="1" ht="16.5" customHeight="1">
      <c r="A176" s="38"/>
      <c r="B176" s="39"/>
      <c r="C176" s="233" t="s">
        <v>216</v>
      </c>
      <c r="D176" s="233" t="s">
        <v>153</v>
      </c>
      <c r="E176" s="234" t="s">
        <v>236</v>
      </c>
      <c r="F176" s="235" t="s">
        <v>237</v>
      </c>
      <c r="G176" s="236" t="s">
        <v>156</v>
      </c>
      <c r="H176" s="237">
        <v>1.5</v>
      </c>
      <c r="I176" s="238"/>
      <c r="J176" s="239">
        <f>ROUND(I176*H176,2)</f>
        <v>0</v>
      </c>
      <c r="K176" s="240"/>
      <c r="L176" s="241"/>
      <c r="M176" s="242" t="s">
        <v>1</v>
      </c>
      <c r="N176" s="243" t="s">
        <v>42</v>
      </c>
      <c r="O176" s="91"/>
      <c r="P176" s="229">
        <f>O176*H176</f>
        <v>0</v>
      </c>
      <c r="Q176" s="229">
        <v>0.2</v>
      </c>
      <c r="R176" s="229">
        <f>Q176*H176</f>
        <v>0.30000000000000004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157</v>
      </c>
      <c r="AT176" s="231" t="s">
        <v>153</v>
      </c>
      <c r="AU176" s="231" t="s">
        <v>87</v>
      </c>
      <c r="AY176" s="17" t="s">
        <v>129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85</v>
      </c>
      <c r="BK176" s="232">
        <f>ROUND(I176*H176,2)</f>
        <v>0</v>
      </c>
      <c r="BL176" s="17" t="s">
        <v>135</v>
      </c>
      <c r="BM176" s="231" t="s">
        <v>515</v>
      </c>
    </row>
    <row r="177" spans="1:65" s="2" customFormat="1" ht="16.5" customHeight="1">
      <c r="A177" s="38"/>
      <c r="B177" s="39"/>
      <c r="C177" s="219" t="s">
        <v>224</v>
      </c>
      <c r="D177" s="219" t="s">
        <v>131</v>
      </c>
      <c r="E177" s="220" t="s">
        <v>447</v>
      </c>
      <c r="F177" s="221" t="s">
        <v>448</v>
      </c>
      <c r="G177" s="222" t="s">
        <v>143</v>
      </c>
      <c r="H177" s="223">
        <v>31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42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135</v>
      </c>
      <c r="AT177" s="231" t="s">
        <v>131</v>
      </c>
      <c r="AU177" s="231" t="s">
        <v>87</v>
      </c>
      <c r="AY177" s="17" t="s">
        <v>129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7" t="s">
        <v>85</v>
      </c>
      <c r="BK177" s="232">
        <f>ROUND(I177*H177,2)</f>
        <v>0</v>
      </c>
      <c r="BL177" s="17" t="s">
        <v>135</v>
      </c>
      <c r="BM177" s="231" t="s">
        <v>516</v>
      </c>
    </row>
    <row r="178" spans="1:65" s="2" customFormat="1" ht="16.5" customHeight="1">
      <c r="A178" s="38"/>
      <c r="B178" s="39"/>
      <c r="C178" s="219" t="s">
        <v>7</v>
      </c>
      <c r="D178" s="219" t="s">
        <v>131</v>
      </c>
      <c r="E178" s="220" t="s">
        <v>441</v>
      </c>
      <c r="F178" s="221" t="s">
        <v>442</v>
      </c>
      <c r="G178" s="222" t="s">
        <v>443</v>
      </c>
      <c r="H178" s="223">
        <v>155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42</v>
      </c>
      <c r="O178" s="91"/>
      <c r="P178" s="229">
        <f>O178*H178</f>
        <v>0</v>
      </c>
      <c r="Q178" s="229">
        <v>0.2</v>
      </c>
      <c r="R178" s="229">
        <f>Q178*H178</f>
        <v>31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135</v>
      </c>
      <c r="AT178" s="231" t="s">
        <v>131</v>
      </c>
      <c r="AU178" s="231" t="s">
        <v>87</v>
      </c>
      <c r="AY178" s="17" t="s">
        <v>129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7" t="s">
        <v>85</v>
      </c>
      <c r="BK178" s="232">
        <f>ROUND(I178*H178,2)</f>
        <v>0</v>
      </c>
      <c r="BL178" s="17" t="s">
        <v>135</v>
      </c>
      <c r="BM178" s="231" t="s">
        <v>517</v>
      </c>
    </row>
    <row r="179" spans="1:47" s="2" customFormat="1" ht="12">
      <c r="A179" s="38"/>
      <c r="B179" s="39"/>
      <c r="C179" s="40"/>
      <c r="D179" s="246" t="s">
        <v>188</v>
      </c>
      <c r="E179" s="40"/>
      <c r="F179" s="267" t="s">
        <v>445</v>
      </c>
      <c r="G179" s="40"/>
      <c r="H179" s="40"/>
      <c r="I179" s="268"/>
      <c r="J179" s="40"/>
      <c r="K179" s="40"/>
      <c r="L179" s="44"/>
      <c r="M179" s="269"/>
      <c r="N179" s="270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188</v>
      </c>
      <c r="AU179" s="17" t="s">
        <v>87</v>
      </c>
    </row>
    <row r="180" spans="1:51" s="13" customFormat="1" ht="12">
      <c r="A180" s="13"/>
      <c r="B180" s="244"/>
      <c r="C180" s="245"/>
      <c r="D180" s="246" t="s">
        <v>159</v>
      </c>
      <c r="E180" s="247" t="s">
        <v>1</v>
      </c>
      <c r="F180" s="248" t="s">
        <v>446</v>
      </c>
      <c r="G180" s="245"/>
      <c r="H180" s="249">
        <v>155</v>
      </c>
      <c r="I180" s="250"/>
      <c r="J180" s="245"/>
      <c r="K180" s="245"/>
      <c r="L180" s="251"/>
      <c r="M180" s="252"/>
      <c r="N180" s="253"/>
      <c r="O180" s="253"/>
      <c r="P180" s="253"/>
      <c r="Q180" s="253"/>
      <c r="R180" s="253"/>
      <c r="S180" s="253"/>
      <c r="T180" s="25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5" t="s">
        <v>159</v>
      </c>
      <c r="AU180" s="255" t="s">
        <v>87</v>
      </c>
      <c r="AV180" s="13" t="s">
        <v>87</v>
      </c>
      <c r="AW180" s="13" t="s">
        <v>32</v>
      </c>
      <c r="AX180" s="13" t="s">
        <v>77</v>
      </c>
      <c r="AY180" s="255" t="s">
        <v>129</v>
      </c>
    </row>
    <row r="181" spans="1:51" s="14" customFormat="1" ht="12">
      <c r="A181" s="14"/>
      <c r="B181" s="256"/>
      <c r="C181" s="257"/>
      <c r="D181" s="246" t="s">
        <v>159</v>
      </c>
      <c r="E181" s="258" t="s">
        <v>1</v>
      </c>
      <c r="F181" s="259" t="s">
        <v>161</v>
      </c>
      <c r="G181" s="257"/>
      <c r="H181" s="260">
        <v>155</v>
      </c>
      <c r="I181" s="261"/>
      <c r="J181" s="257"/>
      <c r="K181" s="257"/>
      <c r="L181" s="262"/>
      <c r="M181" s="263"/>
      <c r="N181" s="264"/>
      <c r="O181" s="264"/>
      <c r="P181" s="264"/>
      <c r="Q181" s="264"/>
      <c r="R181" s="264"/>
      <c r="S181" s="264"/>
      <c r="T181" s="26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6" t="s">
        <v>159</v>
      </c>
      <c r="AU181" s="266" t="s">
        <v>87</v>
      </c>
      <c r="AV181" s="14" t="s">
        <v>135</v>
      </c>
      <c r="AW181" s="14" t="s">
        <v>32</v>
      </c>
      <c r="AX181" s="14" t="s">
        <v>85</v>
      </c>
      <c r="AY181" s="266" t="s">
        <v>129</v>
      </c>
    </row>
    <row r="182" spans="1:65" s="2" customFormat="1" ht="21.75" customHeight="1">
      <c r="A182" s="38"/>
      <c r="B182" s="39"/>
      <c r="C182" s="219" t="s">
        <v>235</v>
      </c>
      <c r="D182" s="219" t="s">
        <v>131</v>
      </c>
      <c r="E182" s="220" t="s">
        <v>241</v>
      </c>
      <c r="F182" s="221" t="s">
        <v>384</v>
      </c>
      <c r="G182" s="222" t="s">
        <v>156</v>
      </c>
      <c r="H182" s="223">
        <v>123.15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42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135</v>
      </c>
      <c r="AT182" s="231" t="s">
        <v>131</v>
      </c>
      <c r="AU182" s="231" t="s">
        <v>87</v>
      </c>
      <c r="AY182" s="17" t="s">
        <v>129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7" t="s">
        <v>85</v>
      </c>
      <c r="BK182" s="232">
        <f>ROUND(I182*H182,2)</f>
        <v>0</v>
      </c>
      <c r="BL182" s="17" t="s">
        <v>135</v>
      </c>
      <c r="BM182" s="231" t="s">
        <v>518</v>
      </c>
    </row>
    <row r="183" spans="1:47" s="2" customFormat="1" ht="12">
      <c r="A183" s="38"/>
      <c r="B183" s="39"/>
      <c r="C183" s="40"/>
      <c r="D183" s="246" t="s">
        <v>188</v>
      </c>
      <c r="E183" s="40"/>
      <c r="F183" s="267" t="s">
        <v>386</v>
      </c>
      <c r="G183" s="40"/>
      <c r="H183" s="40"/>
      <c r="I183" s="268"/>
      <c r="J183" s="40"/>
      <c r="K183" s="40"/>
      <c r="L183" s="44"/>
      <c r="M183" s="269"/>
      <c r="N183" s="270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188</v>
      </c>
      <c r="AU183" s="17" t="s">
        <v>87</v>
      </c>
    </row>
    <row r="184" spans="1:51" s="15" customFormat="1" ht="12">
      <c r="A184" s="15"/>
      <c r="B184" s="271"/>
      <c r="C184" s="272"/>
      <c r="D184" s="246" t="s">
        <v>159</v>
      </c>
      <c r="E184" s="273" t="s">
        <v>1</v>
      </c>
      <c r="F184" s="274" t="s">
        <v>233</v>
      </c>
      <c r="G184" s="272"/>
      <c r="H184" s="273" t="s">
        <v>1</v>
      </c>
      <c r="I184" s="275"/>
      <c r="J184" s="272"/>
      <c r="K184" s="272"/>
      <c r="L184" s="276"/>
      <c r="M184" s="277"/>
      <c r="N184" s="278"/>
      <c r="O184" s="278"/>
      <c r="P184" s="278"/>
      <c r="Q184" s="278"/>
      <c r="R184" s="278"/>
      <c r="S184" s="278"/>
      <c r="T184" s="279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80" t="s">
        <v>159</v>
      </c>
      <c r="AU184" s="280" t="s">
        <v>87</v>
      </c>
      <c r="AV184" s="15" t="s">
        <v>85</v>
      </c>
      <c r="AW184" s="15" t="s">
        <v>32</v>
      </c>
      <c r="AX184" s="15" t="s">
        <v>77</v>
      </c>
      <c r="AY184" s="280" t="s">
        <v>129</v>
      </c>
    </row>
    <row r="185" spans="1:51" s="13" customFormat="1" ht="12">
      <c r="A185" s="13"/>
      <c r="B185" s="244"/>
      <c r="C185" s="245"/>
      <c r="D185" s="246" t="s">
        <v>159</v>
      </c>
      <c r="E185" s="247" t="s">
        <v>1</v>
      </c>
      <c r="F185" s="248" t="s">
        <v>387</v>
      </c>
      <c r="G185" s="245"/>
      <c r="H185" s="249">
        <v>109.2</v>
      </c>
      <c r="I185" s="250"/>
      <c r="J185" s="245"/>
      <c r="K185" s="245"/>
      <c r="L185" s="251"/>
      <c r="M185" s="252"/>
      <c r="N185" s="253"/>
      <c r="O185" s="253"/>
      <c r="P185" s="253"/>
      <c r="Q185" s="253"/>
      <c r="R185" s="253"/>
      <c r="S185" s="253"/>
      <c r="T185" s="25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5" t="s">
        <v>159</v>
      </c>
      <c r="AU185" s="255" t="s">
        <v>87</v>
      </c>
      <c r="AV185" s="13" t="s">
        <v>87</v>
      </c>
      <c r="AW185" s="13" t="s">
        <v>32</v>
      </c>
      <c r="AX185" s="13" t="s">
        <v>77</v>
      </c>
      <c r="AY185" s="255" t="s">
        <v>129</v>
      </c>
    </row>
    <row r="186" spans="1:51" s="15" customFormat="1" ht="12">
      <c r="A186" s="15"/>
      <c r="B186" s="271"/>
      <c r="C186" s="272"/>
      <c r="D186" s="246" t="s">
        <v>159</v>
      </c>
      <c r="E186" s="273" t="s">
        <v>1</v>
      </c>
      <c r="F186" s="274" t="s">
        <v>222</v>
      </c>
      <c r="G186" s="272"/>
      <c r="H186" s="273" t="s">
        <v>1</v>
      </c>
      <c r="I186" s="275"/>
      <c r="J186" s="272"/>
      <c r="K186" s="272"/>
      <c r="L186" s="276"/>
      <c r="M186" s="277"/>
      <c r="N186" s="278"/>
      <c r="O186" s="278"/>
      <c r="P186" s="278"/>
      <c r="Q186" s="278"/>
      <c r="R186" s="278"/>
      <c r="S186" s="278"/>
      <c r="T186" s="279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80" t="s">
        <v>159</v>
      </c>
      <c r="AU186" s="280" t="s">
        <v>87</v>
      </c>
      <c r="AV186" s="15" t="s">
        <v>85</v>
      </c>
      <c r="AW186" s="15" t="s">
        <v>32</v>
      </c>
      <c r="AX186" s="15" t="s">
        <v>77</v>
      </c>
      <c r="AY186" s="280" t="s">
        <v>129</v>
      </c>
    </row>
    <row r="187" spans="1:51" s="13" customFormat="1" ht="12">
      <c r="A187" s="13"/>
      <c r="B187" s="244"/>
      <c r="C187" s="245"/>
      <c r="D187" s="246" t="s">
        <v>159</v>
      </c>
      <c r="E187" s="247" t="s">
        <v>1</v>
      </c>
      <c r="F187" s="248" t="s">
        <v>388</v>
      </c>
      <c r="G187" s="245"/>
      <c r="H187" s="249">
        <v>13.95</v>
      </c>
      <c r="I187" s="250"/>
      <c r="J187" s="245"/>
      <c r="K187" s="245"/>
      <c r="L187" s="251"/>
      <c r="M187" s="252"/>
      <c r="N187" s="253"/>
      <c r="O187" s="253"/>
      <c r="P187" s="253"/>
      <c r="Q187" s="253"/>
      <c r="R187" s="253"/>
      <c r="S187" s="253"/>
      <c r="T187" s="25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5" t="s">
        <v>159</v>
      </c>
      <c r="AU187" s="255" t="s">
        <v>87</v>
      </c>
      <c r="AV187" s="13" t="s">
        <v>87</v>
      </c>
      <c r="AW187" s="13" t="s">
        <v>32</v>
      </c>
      <c r="AX187" s="13" t="s">
        <v>77</v>
      </c>
      <c r="AY187" s="255" t="s">
        <v>129</v>
      </c>
    </row>
    <row r="188" spans="1:51" s="14" customFormat="1" ht="12">
      <c r="A188" s="14"/>
      <c r="B188" s="256"/>
      <c r="C188" s="257"/>
      <c r="D188" s="246" t="s">
        <v>159</v>
      </c>
      <c r="E188" s="258" t="s">
        <v>1</v>
      </c>
      <c r="F188" s="259" t="s">
        <v>161</v>
      </c>
      <c r="G188" s="257"/>
      <c r="H188" s="260">
        <v>123.15</v>
      </c>
      <c r="I188" s="261"/>
      <c r="J188" s="257"/>
      <c r="K188" s="257"/>
      <c r="L188" s="262"/>
      <c r="M188" s="263"/>
      <c r="N188" s="264"/>
      <c r="O188" s="264"/>
      <c r="P188" s="264"/>
      <c r="Q188" s="264"/>
      <c r="R188" s="264"/>
      <c r="S188" s="264"/>
      <c r="T188" s="26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6" t="s">
        <v>159</v>
      </c>
      <c r="AU188" s="266" t="s">
        <v>87</v>
      </c>
      <c r="AV188" s="14" t="s">
        <v>135</v>
      </c>
      <c r="AW188" s="14" t="s">
        <v>32</v>
      </c>
      <c r="AX188" s="14" t="s">
        <v>85</v>
      </c>
      <c r="AY188" s="266" t="s">
        <v>129</v>
      </c>
    </row>
    <row r="189" spans="1:65" s="2" customFormat="1" ht="16.5" customHeight="1">
      <c r="A189" s="38"/>
      <c r="B189" s="39"/>
      <c r="C189" s="233" t="s">
        <v>240</v>
      </c>
      <c r="D189" s="233" t="s">
        <v>153</v>
      </c>
      <c r="E189" s="234" t="s">
        <v>248</v>
      </c>
      <c r="F189" s="235" t="s">
        <v>249</v>
      </c>
      <c r="G189" s="236" t="s">
        <v>156</v>
      </c>
      <c r="H189" s="237">
        <v>123.15</v>
      </c>
      <c r="I189" s="238"/>
      <c r="J189" s="239">
        <f>ROUND(I189*H189,2)</f>
        <v>0</v>
      </c>
      <c r="K189" s="240"/>
      <c r="L189" s="241"/>
      <c r="M189" s="242" t="s">
        <v>1</v>
      </c>
      <c r="N189" s="243" t="s">
        <v>42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157</v>
      </c>
      <c r="AT189" s="231" t="s">
        <v>153</v>
      </c>
      <c r="AU189" s="231" t="s">
        <v>87</v>
      </c>
      <c r="AY189" s="17" t="s">
        <v>129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17" t="s">
        <v>85</v>
      </c>
      <c r="BK189" s="232">
        <f>ROUND(I189*H189,2)</f>
        <v>0</v>
      </c>
      <c r="BL189" s="17" t="s">
        <v>135</v>
      </c>
      <c r="BM189" s="231" t="s">
        <v>519</v>
      </c>
    </row>
    <row r="190" spans="1:65" s="2" customFormat="1" ht="21.75" customHeight="1">
      <c r="A190" s="38"/>
      <c r="B190" s="39"/>
      <c r="C190" s="219" t="s">
        <v>247</v>
      </c>
      <c r="D190" s="219" t="s">
        <v>131</v>
      </c>
      <c r="E190" s="220" t="s">
        <v>252</v>
      </c>
      <c r="F190" s="221" t="s">
        <v>390</v>
      </c>
      <c r="G190" s="222" t="s">
        <v>156</v>
      </c>
      <c r="H190" s="223">
        <v>123.15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42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135</v>
      </c>
      <c r="AT190" s="231" t="s">
        <v>131</v>
      </c>
      <c r="AU190" s="231" t="s">
        <v>87</v>
      </c>
      <c r="AY190" s="17" t="s">
        <v>129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85</v>
      </c>
      <c r="BK190" s="232">
        <f>ROUND(I190*H190,2)</f>
        <v>0</v>
      </c>
      <c r="BL190" s="17" t="s">
        <v>135</v>
      </c>
      <c r="BM190" s="231" t="s">
        <v>520</v>
      </c>
    </row>
    <row r="191" spans="1:65" s="2" customFormat="1" ht="24.15" customHeight="1">
      <c r="A191" s="38"/>
      <c r="B191" s="39"/>
      <c r="C191" s="219" t="s">
        <v>251</v>
      </c>
      <c r="D191" s="219" t="s">
        <v>131</v>
      </c>
      <c r="E191" s="220" t="s">
        <v>256</v>
      </c>
      <c r="F191" s="221" t="s">
        <v>392</v>
      </c>
      <c r="G191" s="222" t="s">
        <v>156</v>
      </c>
      <c r="H191" s="223">
        <v>1231.5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42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135</v>
      </c>
      <c r="AT191" s="231" t="s">
        <v>131</v>
      </c>
      <c r="AU191" s="231" t="s">
        <v>87</v>
      </c>
      <c r="AY191" s="17" t="s">
        <v>129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7" t="s">
        <v>85</v>
      </c>
      <c r="BK191" s="232">
        <f>ROUND(I191*H191,2)</f>
        <v>0</v>
      </c>
      <c r="BL191" s="17" t="s">
        <v>135</v>
      </c>
      <c r="BM191" s="231" t="s">
        <v>521</v>
      </c>
    </row>
    <row r="192" spans="1:65" s="2" customFormat="1" ht="24.15" customHeight="1">
      <c r="A192" s="38"/>
      <c r="B192" s="39"/>
      <c r="C192" s="219" t="s">
        <v>255</v>
      </c>
      <c r="D192" s="219" t="s">
        <v>131</v>
      </c>
      <c r="E192" s="220" t="s">
        <v>217</v>
      </c>
      <c r="F192" s="221" t="s">
        <v>218</v>
      </c>
      <c r="G192" s="222" t="s">
        <v>143</v>
      </c>
      <c r="H192" s="223">
        <v>24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42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135</v>
      </c>
      <c r="AT192" s="231" t="s">
        <v>131</v>
      </c>
      <c r="AU192" s="231" t="s">
        <v>87</v>
      </c>
      <c r="AY192" s="17" t="s">
        <v>129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7" t="s">
        <v>85</v>
      </c>
      <c r="BK192" s="232">
        <f>ROUND(I192*H192,2)</f>
        <v>0</v>
      </c>
      <c r="BL192" s="17" t="s">
        <v>135</v>
      </c>
      <c r="BM192" s="231" t="s">
        <v>522</v>
      </c>
    </row>
    <row r="193" spans="1:47" s="2" customFormat="1" ht="12">
      <c r="A193" s="38"/>
      <c r="B193" s="39"/>
      <c r="C193" s="40"/>
      <c r="D193" s="246" t="s">
        <v>188</v>
      </c>
      <c r="E193" s="40"/>
      <c r="F193" s="267" t="s">
        <v>451</v>
      </c>
      <c r="G193" s="40"/>
      <c r="H193" s="40"/>
      <c r="I193" s="268"/>
      <c r="J193" s="40"/>
      <c r="K193" s="40"/>
      <c r="L193" s="44"/>
      <c r="M193" s="269"/>
      <c r="N193" s="270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188</v>
      </c>
      <c r="AU193" s="17" t="s">
        <v>87</v>
      </c>
    </row>
    <row r="194" spans="1:51" s="15" customFormat="1" ht="12">
      <c r="A194" s="15"/>
      <c r="B194" s="271"/>
      <c r="C194" s="272"/>
      <c r="D194" s="246" t="s">
        <v>159</v>
      </c>
      <c r="E194" s="273" t="s">
        <v>1</v>
      </c>
      <c r="F194" s="274" t="s">
        <v>220</v>
      </c>
      <c r="G194" s="272"/>
      <c r="H194" s="273" t="s">
        <v>1</v>
      </c>
      <c r="I194" s="275"/>
      <c r="J194" s="272"/>
      <c r="K194" s="272"/>
      <c r="L194" s="276"/>
      <c r="M194" s="277"/>
      <c r="N194" s="278"/>
      <c r="O194" s="278"/>
      <c r="P194" s="278"/>
      <c r="Q194" s="278"/>
      <c r="R194" s="278"/>
      <c r="S194" s="278"/>
      <c r="T194" s="279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80" t="s">
        <v>159</v>
      </c>
      <c r="AU194" s="280" t="s">
        <v>87</v>
      </c>
      <c r="AV194" s="15" t="s">
        <v>85</v>
      </c>
      <c r="AW194" s="15" t="s">
        <v>32</v>
      </c>
      <c r="AX194" s="15" t="s">
        <v>77</v>
      </c>
      <c r="AY194" s="280" t="s">
        <v>129</v>
      </c>
    </row>
    <row r="195" spans="1:51" s="13" customFormat="1" ht="12">
      <c r="A195" s="13"/>
      <c r="B195" s="244"/>
      <c r="C195" s="245"/>
      <c r="D195" s="246" t="s">
        <v>159</v>
      </c>
      <c r="E195" s="247" t="s">
        <v>1</v>
      </c>
      <c r="F195" s="248" t="s">
        <v>209</v>
      </c>
      <c r="G195" s="245"/>
      <c r="H195" s="249">
        <v>18</v>
      </c>
      <c r="I195" s="250"/>
      <c r="J195" s="245"/>
      <c r="K195" s="245"/>
      <c r="L195" s="251"/>
      <c r="M195" s="252"/>
      <c r="N195" s="253"/>
      <c r="O195" s="253"/>
      <c r="P195" s="253"/>
      <c r="Q195" s="253"/>
      <c r="R195" s="253"/>
      <c r="S195" s="253"/>
      <c r="T195" s="25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5" t="s">
        <v>159</v>
      </c>
      <c r="AU195" s="255" t="s">
        <v>87</v>
      </c>
      <c r="AV195" s="13" t="s">
        <v>87</v>
      </c>
      <c r="AW195" s="13" t="s">
        <v>32</v>
      </c>
      <c r="AX195" s="13" t="s">
        <v>77</v>
      </c>
      <c r="AY195" s="255" t="s">
        <v>129</v>
      </c>
    </row>
    <row r="196" spans="1:51" s="15" customFormat="1" ht="12">
      <c r="A196" s="15"/>
      <c r="B196" s="271"/>
      <c r="C196" s="272"/>
      <c r="D196" s="246" t="s">
        <v>159</v>
      </c>
      <c r="E196" s="273" t="s">
        <v>1</v>
      </c>
      <c r="F196" s="274" t="s">
        <v>222</v>
      </c>
      <c r="G196" s="272"/>
      <c r="H196" s="273" t="s">
        <v>1</v>
      </c>
      <c r="I196" s="275"/>
      <c r="J196" s="272"/>
      <c r="K196" s="272"/>
      <c r="L196" s="276"/>
      <c r="M196" s="277"/>
      <c r="N196" s="278"/>
      <c r="O196" s="278"/>
      <c r="P196" s="278"/>
      <c r="Q196" s="278"/>
      <c r="R196" s="278"/>
      <c r="S196" s="278"/>
      <c r="T196" s="279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80" t="s">
        <v>159</v>
      </c>
      <c r="AU196" s="280" t="s">
        <v>87</v>
      </c>
      <c r="AV196" s="15" t="s">
        <v>85</v>
      </c>
      <c r="AW196" s="15" t="s">
        <v>32</v>
      </c>
      <c r="AX196" s="15" t="s">
        <v>77</v>
      </c>
      <c r="AY196" s="280" t="s">
        <v>129</v>
      </c>
    </row>
    <row r="197" spans="1:51" s="13" customFormat="1" ht="12">
      <c r="A197" s="13"/>
      <c r="B197" s="244"/>
      <c r="C197" s="245"/>
      <c r="D197" s="246" t="s">
        <v>159</v>
      </c>
      <c r="E197" s="247" t="s">
        <v>1</v>
      </c>
      <c r="F197" s="248" t="s">
        <v>152</v>
      </c>
      <c r="G197" s="245"/>
      <c r="H197" s="249">
        <v>6</v>
      </c>
      <c r="I197" s="250"/>
      <c r="J197" s="245"/>
      <c r="K197" s="245"/>
      <c r="L197" s="251"/>
      <c r="M197" s="252"/>
      <c r="N197" s="253"/>
      <c r="O197" s="253"/>
      <c r="P197" s="253"/>
      <c r="Q197" s="253"/>
      <c r="R197" s="253"/>
      <c r="S197" s="253"/>
      <c r="T197" s="25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5" t="s">
        <v>159</v>
      </c>
      <c r="AU197" s="255" t="s">
        <v>87</v>
      </c>
      <c r="AV197" s="13" t="s">
        <v>87</v>
      </c>
      <c r="AW197" s="13" t="s">
        <v>32</v>
      </c>
      <c r="AX197" s="13" t="s">
        <v>77</v>
      </c>
      <c r="AY197" s="255" t="s">
        <v>129</v>
      </c>
    </row>
    <row r="198" spans="1:51" s="14" customFormat="1" ht="12">
      <c r="A198" s="14"/>
      <c r="B198" s="256"/>
      <c r="C198" s="257"/>
      <c r="D198" s="246" t="s">
        <v>159</v>
      </c>
      <c r="E198" s="258" t="s">
        <v>1</v>
      </c>
      <c r="F198" s="259" t="s">
        <v>161</v>
      </c>
      <c r="G198" s="257"/>
      <c r="H198" s="260">
        <v>24</v>
      </c>
      <c r="I198" s="261"/>
      <c r="J198" s="257"/>
      <c r="K198" s="257"/>
      <c r="L198" s="262"/>
      <c r="M198" s="263"/>
      <c r="N198" s="264"/>
      <c r="O198" s="264"/>
      <c r="P198" s="264"/>
      <c r="Q198" s="264"/>
      <c r="R198" s="264"/>
      <c r="S198" s="264"/>
      <c r="T198" s="26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6" t="s">
        <v>159</v>
      </c>
      <c r="AU198" s="266" t="s">
        <v>87</v>
      </c>
      <c r="AV198" s="14" t="s">
        <v>135</v>
      </c>
      <c r="AW198" s="14" t="s">
        <v>32</v>
      </c>
      <c r="AX198" s="14" t="s">
        <v>85</v>
      </c>
      <c r="AY198" s="266" t="s">
        <v>129</v>
      </c>
    </row>
    <row r="199" spans="1:65" s="2" customFormat="1" ht="16.5" customHeight="1">
      <c r="A199" s="38"/>
      <c r="B199" s="39"/>
      <c r="C199" s="233" t="s">
        <v>259</v>
      </c>
      <c r="D199" s="233" t="s">
        <v>153</v>
      </c>
      <c r="E199" s="234" t="s">
        <v>225</v>
      </c>
      <c r="F199" s="235" t="s">
        <v>226</v>
      </c>
      <c r="G199" s="236" t="s">
        <v>227</v>
      </c>
      <c r="H199" s="237">
        <v>0.9</v>
      </c>
      <c r="I199" s="238"/>
      <c r="J199" s="239">
        <f>ROUND(I199*H199,2)</f>
        <v>0</v>
      </c>
      <c r="K199" s="240"/>
      <c r="L199" s="241"/>
      <c r="M199" s="242" t="s">
        <v>1</v>
      </c>
      <c r="N199" s="243" t="s">
        <v>42</v>
      </c>
      <c r="O199" s="91"/>
      <c r="P199" s="229">
        <f>O199*H199</f>
        <v>0</v>
      </c>
      <c r="Q199" s="229">
        <v>0.001</v>
      </c>
      <c r="R199" s="229">
        <f>Q199*H199</f>
        <v>0.0009000000000000001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157</v>
      </c>
      <c r="AT199" s="231" t="s">
        <v>153</v>
      </c>
      <c r="AU199" s="231" t="s">
        <v>87</v>
      </c>
      <c r="AY199" s="17" t="s">
        <v>129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7" t="s">
        <v>85</v>
      </c>
      <c r="BK199" s="232">
        <f>ROUND(I199*H199,2)</f>
        <v>0</v>
      </c>
      <c r="BL199" s="17" t="s">
        <v>135</v>
      </c>
      <c r="BM199" s="231" t="s">
        <v>523</v>
      </c>
    </row>
    <row r="200" spans="1:51" s="13" customFormat="1" ht="12">
      <c r="A200" s="13"/>
      <c r="B200" s="244"/>
      <c r="C200" s="245"/>
      <c r="D200" s="246" t="s">
        <v>159</v>
      </c>
      <c r="E200" s="247" t="s">
        <v>1</v>
      </c>
      <c r="F200" s="248" t="s">
        <v>453</v>
      </c>
      <c r="G200" s="245"/>
      <c r="H200" s="249">
        <v>0.72</v>
      </c>
      <c r="I200" s="250"/>
      <c r="J200" s="245"/>
      <c r="K200" s="245"/>
      <c r="L200" s="251"/>
      <c r="M200" s="252"/>
      <c r="N200" s="253"/>
      <c r="O200" s="253"/>
      <c r="P200" s="253"/>
      <c r="Q200" s="253"/>
      <c r="R200" s="253"/>
      <c r="S200" s="253"/>
      <c r="T200" s="25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5" t="s">
        <v>159</v>
      </c>
      <c r="AU200" s="255" t="s">
        <v>87</v>
      </c>
      <c r="AV200" s="13" t="s">
        <v>87</v>
      </c>
      <c r="AW200" s="13" t="s">
        <v>32</v>
      </c>
      <c r="AX200" s="13" t="s">
        <v>77</v>
      </c>
      <c r="AY200" s="255" t="s">
        <v>129</v>
      </c>
    </row>
    <row r="201" spans="1:51" s="13" customFormat="1" ht="12">
      <c r="A201" s="13"/>
      <c r="B201" s="244"/>
      <c r="C201" s="245"/>
      <c r="D201" s="246" t="s">
        <v>159</v>
      </c>
      <c r="E201" s="247" t="s">
        <v>1</v>
      </c>
      <c r="F201" s="248" t="s">
        <v>454</v>
      </c>
      <c r="G201" s="245"/>
      <c r="H201" s="249">
        <v>0.18</v>
      </c>
      <c r="I201" s="250"/>
      <c r="J201" s="245"/>
      <c r="K201" s="245"/>
      <c r="L201" s="251"/>
      <c r="M201" s="252"/>
      <c r="N201" s="253"/>
      <c r="O201" s="253"/>
      <c r="P201" s="253"/>
      <c r="Q201" s="253"/>
      <c r="R201" s="253"/>
      <c r="S201" s="253"/>
      <c r="T201" s="25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5" t="s">
        <v>159</v>
      </c>
      <c r="AU201" s="255" t="s">
        <v>87</v>
      </c>
      <c r="AV201" s="13" t="s">
        <v>87</v>
      </c>
      <c r="AW201" s="13" t="s">
        <v>32</v>
      </c>
      <c r="AX201" s="13" t="s">
        <v>77</v>
      </c>
      <c r="AY201" s="255" t="s">
        <v>129</v>
      </c>
    </row>
    <row r="202" spans="1:51" s="14" customFormat="1" ht="12">
      <c r="A202" s="14"/>
      <c r="B202" s="256"/>
      <c r="C202" s="257"/>
      <c r="D202" s="246" t="s">
        <v>159</v>
      </c>
      <c r="E202" s="258" t="s">
        <v>1</v>
      </c>
      <c r="F202" s="259" t="s">
        <v>161</v>
      </c>
      <c r="G202" s="257"/>
      <c r="H202" s="260">
        <v>0.9</v>
      </c>
      <c r="I202" s="261"/>
      <c r="J202" s="257"/>
      <c r="K202" s="257"/>
      <c r="L202" s="262"/>
      <c r="M202" s="263"/>
      <c r="N202" s="264"/>
      <c r="O202" s="264"/>
      <c r="P202" s="264"/>
      <c r="Q202" s="264"/>
      <c r="R202" s="264"/>
      <c r="S202" s="264"/>
      <c r="T202" s="26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6" t="s">
        <v>159</v>
      </c>
      <c r="AU202" s="266" t="s">
        <v>87</v>
      </c>
      <c r="AV202" s="14" t="s">
        <v>135</v>
      </c>
      <c r="AW202" s="14" t="s">
        <v>32</v>
      </c>
      <c r="AX202" s="14" t="s">
        <v>85</v>
      </c>
      <c r="AY202" s="266" t="s">
        <v>129</v>
      </c>
    </row>
    <row r="203" spans="1:65" s="2" customFormat="1" ht="24.15" customHeight="1">
      <c r="A203" s="38"/>
      <c r="B203" s="39"/>
      <c r="C203" s="219" t="s">
        <v>263</v>
      </c>
      <c r="D203" s="219" t="s">
        <v>131</v>
      </c>
      <c r="E203" s="220" t="s">
        <v>430</v>
      </c>
      <c r="F203" s="221" t="s">
        <v>431</v>
      </c>
      <c r="G203" s="222" t="s">
        <v>143</v>
      </c>
      <c r="H203" s="223">
        <v>18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42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135</v>
      </c>
      <c r="AT203" s="231" t="s">
        <v>131</v>
      </c>
      <c r="AU203" s="231" t="s">
        <v>87</v>
      </c>
      <c r="AY203" s="17" t="s">
        <v>129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85</v>
      </c>
      <c r="BK203" s="232">
        <f>ROUND(I203*H203,2)</f>
        <v>0</v>
      </c>
      <c r="BL203" s="17" t="s">
        <v>135</v>
      </c>
      <c r="BM203" s="231" t="s">
        <v>524</v>
      </c>
    </row>
    <row r="204" spans="1:47" s="2" customFormat="1" ht="12">
      <c r="A204" s="38"/>
      <c r="B204" s="39"/>
      <c r="C204" s="40"/>
      <c r="D204" s="246" t="s">
        <v>188</v>
      </c>
      <c r="E204" s="40"/>
      <c r="F204" s="267" t="s">
        <v>433</v>
      </c>
      <c r="G204" s="40"/>
      <c r="H204" s="40"/>
      <c r="I204" s="268"/>
      <c r="J204" s="40"/>
      <c r="K204" s="40"/>
      <c r="L204" s="44"/>
      <c r="M204" s="269"/>
      <c r="N204" s="270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188</v>
      </c>
      <c r="AU204" s="17" t="s">
        <v>87</v>
      </c>
    </row>
    <row r="205" spans="1:65" s="2" customFormat="1" ht="24.15" customHeight="1">
      <c r="A205" s="38"/>
      <c r="B205" s="39"/>
      <c r="C205" s="219" t="s">
        <v>267</v>
      </c>
      <c r="D205" s="219" t="s">
        <v>131</v>
      </c>
      <c r="E205" s="220" t="s">
        <v>268</v>
      </c>
      <c r="F205" s="221" t="s">
        <v>462</v>
      </c>
      <c r="G205" s="222" t="s">
        <v>270</v>
      </c>
      <c r="H205" s="223">
        <v>80</v>
      </c>
      <c r="I205" s="224"/>
      <c r="J205" s="225">
        <f>ROUND(I205*H205,2)</f>
        <v>0</v>
      </c>
      <c r="K205" s="226"/>
      <c r="L205" s="44"/>
      <c r="M205" s="227" t="s">
        <v>1</v>
      </c>
      <c r="N205" s="228" t="s">
        <v>42</v>
      </c>
      <c r="O205" s="91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135</v>
      </c>
      <c r="AT205" s="231" t="s">
        <v>131</v>
      </c>
      <c r="AU205" s="231" t="s">
        <v>87</v>
      </c>
      <c r="AY205" s="17" t="s">
        <v>129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7" t="s">
        <v>85</v>
      </c>
      <c r="BK205" s="232">
        <f>ROUND(I205*H205,2)</f>
        <v>0</v>
      </c>
      <c r="BL205" s="17" t="s">
        <v>135</v>
      </c>
      <c r="BM205" s="231" t="s">
        <v>525</v>
      </c>
    </row>
    <row r="206" spans="1:65" s="2" customFormat="1" ht="44.25" customHeight="1">
      <c r="A206" s="38"/>
      <c r="B206" s="39"/>
      <c r="C206" s="219" t="s">
        <v>273</v>
      </c>
      <c r="D206" s="219" t="s">
        <v>131</v>
      </c>
      <c r="E206" s="220" t="s">
        <v>458</v>
      </c>
      <c r="F206" s="221" t="s">
        <v>459</v>
      </c>
      <c r="G206" s="222" t="s">
        <v>270</v>
      </c>
      <c r="H206" s="223">
        <v>80</v>
      </c>
      <c r="I206" s="224"/>
      <c r="J206" s="225">
        <f>ROUND(I206*H206,2)</f>
        <v>0</v>
      </c>
      <c r="K206" s="226"/>
      <c r="L206" s="44"/>
      <c r="M206" s="227" t="s">
        <v>1</v>
      </c>
      <c r="N206" s="228" t="s">
        <v>42</v>
      </c>
      <c r="O206" s="91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135</v>
      </c>
      <c r="AT206" s="231" t="s">
        <v>131</v>
      </c>
      <c r="AU206" s="231" t="s">
        <v>87</v>
      </c>
      <c r="AY206" s="17" t="s">
        <v>129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7" t="s">
        <v>85</v>
      </c>
      <c r="BK206" s="232">
        <f>ROUND(I206*H206,2)</f>
        <v>0</v>
      </c>
      <c r="BL206" s="17" t="s">
        <v>135</v>
      </c>
      <c r="BM206" s="231" t="s">
        <v>526</v>
      </c>
    </row>
    <row r="207" spans="1:47" s="2" customFormat="1" ht="12">
      <c r="A207" s="38"/>
      <c r="B207" s="39"/>
      <c r="C207" s="40"/>
      <c r="D207" s="246" t="s">
        <v>188</v>
      </c>
      <c r="E207" s="40"/>
      <c r="F207" s="267" t="s">
        <v>461</v>
      </c>
      <c r="G207" s="40"/>
      <c r="H207" s="40"/>
      <c r="I207" s="268"/>
      <c r="J207" s="40"/>
      <c r="K207" s="40"/>
      <c r="L207" s="44"/>
      <c r="M207" s="286"/>
      <c r="N207" s="287"/>
      <c r="O207" s="283"/>
      <c r="P207" s="283"/>
      <c r="Q207" s="283"/>
      <c r="R207" s="283"/>
      <c r="S207" s="283"/>
      <c r="T207" s="28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188</v>
      </c>
      <c r="AU207" s="17" t="s">
        <v>87</v>
      </c>
    </row>
    <row r="208" spans="1:31" s="2" customFormat="1" ht="6.95" customHeight="1">
      <c r="A208" s="38"/>
      <c r="B208" s="66"/>
      <c r="C208" s="67"/>
      <c r="D208" s="67"/>
      <c r="E208" s="67"/>
      <c r="F208" s="67"/>
      <c r="G208" s="67"/>
      <c r="H208" s="67"/>
      <c r="I208" s="67"/>
      <c r="J208" s="67"/>
      <c r="K208" s="67"/>
      <c r="L208" s="44"/>
      <c r="M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</row>
  </sheetData>
  <sheetProtection password="CC35" sheet="1" objects="1" scenarios="1" formatColumns="0" formatRows="0" autoFilter="0"/>
  <autoFilter ref="C117:K207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DESKTOP-V8TGDN9\ahradecka</dc:creator>
  <cp:keywords/>
  <dc:description/>
  <cp:lastModifiedBy>DESKTOP-V8TGDN9\ahradecka</cp:lastModifiedBy>
  <dcterms:created xsi:type="dcterms:W3CDTF">2021-11-22T10:51:25Z</dcterms:created>
  <dcterms:modified xsi:type="dcterms:W3CDTF">2021-11-22T10:51:30Z</dcterms:modified>
  <cp:category/>
  <cp:version/>
  <cp:contentType/>
  <cp:contentStatus/>
</cp:coreProperties>
</file>