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in0-1-1 - Příprava půdy ..." sheetId="2" r:id="rId2"/>
    <sheet name="Sin0-1-2 - Výsadba a ochr..." sheetId="3" r:id="rId3"/>
    <sheet name="Sin0-1-3 - Vedlejší rozpo..." sheetId="4" r:id="rId4"/>
    <sheet name="Sin0-2-1 - Rozvojová péče..." sheetId="5" r:id="rId5"/>
    <sheet name="Sin0-2-2 - Rozvojová péče..." sheetId="6" r:id="rId6"/>
    <sheet name="Sin0-2-3 - Rozvojová péče..." sheetId="7" r:id="rId7"/>
    <sheet name="Pokyny pro vyplnění" sheetId="8" r:id="rId8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'Sin0-1-1 - Příprava půdy ...'!$C$86:$K$117</definedName>
    <definedName name="_xlnm.Print_Area" localSheetId="1">'Sin0-1-1 - Příprava půdy ...'!$C$4:$J$41,'Sin0-1-1 - Příprava půdy ...'!$C$47:$J$66,'Sin0-1-1 - Příprava půdy ...'!$C$72:$K$117</definedName>
    <definedName name="_xlnm.Print_Titles" localSheetId="1">'Sin0-1-1 - Příprava půdy ...'!$86:$86</definedName>
    <definedName name="_xlnm._FilterDatabase" localSheetId="2" hidden="1">'Sin0-1-2 - Výsadba a ochr...'!$C$88:$K$280</definedName>
    <definedName name="_xlnm.Print_Area" localSheetId="2">'Sin0-1-2 - Výsadba a ochr...'!$C$4:$J$41,'Sin0-1-2 - Výsadba a ochr...'!$C$47:$J$68,'Sin0-1-2 - Výsadba a ochr...'!$C$74:$K$280</definedName>
    <definedName name="_xlnm.Print_Titles" localSheetId="2">'Sin0-1-2 - Výsadba a ochr...'!$88:$88</definedName>
    <definedName name="_xlnm._FilterDatabase" localSheetId="3" hidden="1">'Sin0-1-3 - Vedlejší rozpo...'!$C$89:$K$107</definedName>
    <definedName name="_xlnm.Print_Area" localSheetId="3">'Sin0-1-3 - Vedlejší rozpo...'!$C$4:$J$41,'Sin0-1-3 - Vedlejší rozpo...'!$C$47:$J$69,'Sin0-1-3 - Vedlejší rozpo...'!$C$75:$K$107</definedName>
    <definedName name="_xlnm.Print_Titles" localSheetId="3">'Sin0-1-3 - Vedlejší rozpo...'!$89:$89</definedName>
    <definedName name="_xlnm._FilterDatabase" localSheetId="4" hidden="1">'Sin0-2-1 - Rozvojová péče...'!$C$86:$K$168</definedName>
    <definedName name="_xlnm.Print_Area" localSheetId="4">'Sin0-2-1 - Rozvojová péče...'!$C$4:$J$41,'Sin0-2-1 - Rozvojová péče...'!$C$47:$J$66,'Sin0-2-1 - Rozvojová péče...'!$C$72:$K$168</definedName>
    <definedName name="_xlnm.Print_Titles" localSheetId="4">'Sin0-2-1 - Rozvojová péče...'!$86:$86</definedName>
    <definedName name="_xlnm._FilterDatabase" localSheetId="5" hidden="1">'Sin0-2-2 - Rozvojová péče...'!$C$86:$K$157</definedName>
    <definedName name="_xlnm.Print_Area" localSheetId="5">'Sin0-2-2 - Rozvojová péče...'!$C$4:$J$41,'Sin0-2-2 - Rozvojová péče...'!$C$47:$J$66,'Sin0-2-2 - Rozvojová péče...'!$C$72:$K$157</definedName>
    <definedName name="_xlnm.Print_Titles" localSheetId="5">'Sin0-2-2 - Rozvojová péče...'!$86:$86</definedName>
    <definedName name="_xlnm._FilterDatabase" localSheetId="6" hidden="1">'Sin0-2-3 - Rozvojová péče...'!$C$86:$K$157</definedName>
    <definedName name="_xlnm.Print_Area" localSheetId="6">'Sin0-2-3 - Rozvojová péče...'!$C$4:$J$41,'Sin0-2-3 - Rozvojová péče...'!$C$47:$J$66,'Sin0-2-3 - Rozvojová péče...'!$C$72:$K$157</definedName>
    <definedName name="_xlnm.Print_Titles" localSheetId="6">'Sin0-2-3 - Rozvojová péče...'!$86:$86</definedName>
    <definedName name="_xlnm.Print_Area" localSheetId="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7" l="1" r="J39"/>
  <c r="J38"/>
  <c i="1" r="AY62"/>
  <c i="7" r="J37"/>
  <c i="1" r="AX62"/>
  <c i="7"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59"/>
  <c r="J19"/>
  <c r="J14"/>
  <c r="J56"/>
  <c r="E7"/>
  <c r="E50"/>
  <c i="6" r="J39"/>
  <c r="J38"/>
  <c i="1" r="AY61"/>
  <c i="6" r="J37"/>
  <c i="1" r="AX61"/>
  <c i="6"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81"/>
  <c r="E7"/>
  <c r="E50"/>
  <c i="5" r="J39"/>
  <c r="J38"/>
  <c i="1" r="AY60"/>
  <c i="5" r="J37"/>
  <c i="1" r="AX60"/>
  <c i="5"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59"/>
  <c r="J19"/>
  <c r="J14"/>
  <c r="J81"/>
  <c r="E7"/>
  <c r="E50"/>
  <c i="4" r="J39"/>
  <c r="J38"/>
  <c i="1" r="AY58"/>
  <c i="4" r="J37"/>
  <c i="1" r="AX58"/>
  <c i="4" r="BI105"/>
  <c r="BH105"/>
  <c r="BG105"/>
  <c r="BF105"/>
  <c r="T105"/>
  <c r="T104"/>
  <c r="R105"/>
  <c r="R104"/>
  <c r="P105"/>
  <c r="P104"/>
  <c r="BI101"/>
  <c r="BH101"/>
  <c r="BG101"/>
  <c r="BF101"/>
  <c r="T101"/>
  <c r="T100"/>
  <c r="R101"/>
  <c r="R100"/>
  <c r="P101"/>
  <c r="P100"/>
  <c r="BI97"/>
  <c r="BH97"/>
  <c r="BG97"/>
  <c r="BF97"/>
  <c r="T97"/>
  <c r="T96"/>
  <c r="R97"/>
  <c r="R96"/>
  <c r="P97"/>
  <c r="P96"/>
  <c r="BI93"/>
  <c r="BH93"/>
  <c r="BG93"/>
  <c r="BF93"/>
  <c r="T93"/>
  <c r="T92"/>
  <c r="T91"/>
  <c r="T90"/>
  <c r="R93"/>
  <c r="R92"/>
  <c r="R91"/>
  <c r="R90"/>
  <c r="P93"/>
  <c r="P92"/>
  <c r="P91"/>
  <c r="P90"/>
  <c i="1" r="AU58"/>
  <c i="4" r="J87"/>
  <c r="J86"/>
  <c r="F86"/>
  <c r="F84"/>
  <c r="E82"/>
  <c r="J59"/>
  <c r="J58"/>
  <c r="F58"/>
  <c r="F56"/>
  <c r="E54"/>
  <c r="J20"/>
  <c r="E20"/>
  <c r="F87"/>
  <c r="J19"/>
  <c r="J14"/>
  <c r="J56"/>
  <c r="E7"/>
  <c r="E50"/>
  <c i="3" r="J39"/>
  <c r="J38"/>
  <c i="1" r="AY57"/>
  <c i="3" r="J37"/>
  <c i="1" r="AX57"/>
  <c i="3" r="BI279"/>
  <c r="BH279"/>
  <c r="BG279"/>
  <c r="BF279"/>
  <c r="T279"/>
  <c r="T278"/>
  <c r="R279"/>
  <c r="R278"/>
  <c r="P279"/>
  <c r="P278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4"/>
  <c r="BH254"/>
  <c r="BG254"/>
  <c r="BF254"/>
  <c r="T254"/>
  <c r="R254"/>
  <c r="P254"/>
  <c r="BI247"/>
  <c r="BH247"/>
  <c r="BG247"/>
  <c r="BF247"/>
  <c r="T247"/>
  <c r="R247"/>
  <c r="P247"/>
  <c r="BI242"/>
  <c r="BH242"/>
  <c r="BG242"/>
  <c r="BF242"/>
  <c r="T242"/>
  <c r="R242"/>
  <c r="P242"/>
  <c r="BI236"/>
  <c r="BH236"/>
  <c r="BG236"/>
  <c r="BF236"/>
  <c r="T236"/>
  <c r="R236"/>
  <c r="P236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J86"/>
  <c r="J85"/>
  <c r="F85"/>
  <c r="F83"/>
  <c r="E81"/>
  <c r="J59"/>
  <c r="J58"/>
  <c r="F58"/>
  <c r="F56"/>
  <c r="E54"/>
  <c r="J20"/>
  <c r="E20"/>
  <c r="F86"/>
  <c r="J19"/>
  <c r="J14"/>
  <c r="J56"/>
  <c r="E7"/>
  <c r="E50"/>
  <c i="2" r="J39"/>
  <c r="J38"/>
  <c i="1" r="AY56"/>
  <c i="2" r="J37"/>
  <c i="1" r="AX56"/>
  <c i="2"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59"/>
  <c r="J19"/>
  <c r="J14"/>
  <c r="J56"/>
  <c r="E7"/>
  <c r="E50"/>
  <c i="1" r="L50"/>
  <c r="AM50"/>
  <c r="AM49"/>
  <c r="L49"/>
  <c r="AM47"/>
  <c r="L47"/>
  <c r="L45"/>
  <c r="L44"/>
  <c i="7" r="BK149"/>
  <c r="J106"/>
  <c i="3" r="BK268"/>
  <c r="J100"/>
  <c i="6" r="J134"/>
  <c i="3" r="J127"/>
  <c i="7" r="BK126"/>
  <c r="J90"/>
  <c i="5" r="J163"/>
  <c i="3" r="BK264"/>
  <c i="2" r="BK110"/>
  <c i="6" r="J126"/>
  <c r="BK94"/>
  <c r="BK118"/>
  <c i="4" r="BK93"/>
  <c i="3" r="J124"/>
  <c i="5" r="BK145"/>
  <c i="3" r="BK118"/>
  <c i="7" r="J149"/>
  <c r="BK90"/>
  <c i="3" r="J140"/>
  <c i="7" r="BK102"/>
  <c i="4" r="BK101"/>
  <c i="3" r="J108"/>
  <c i="7" r="BK122"/>
  <c i="6" r="BK134"/>
  <c i="5" r="BK160"/>
  <c i="3" r="BK271"/>
  <c r="BK115"/>
  <c i="6" r="J152"/>
  <c i="5" r="J160"/>
  <c i="6" r="BK90"/>
  <c i="3" r="BK279"/>
  <c i="6" r="J102"/>
  <c i="5" r="J113"/>
  <c i="3" r="BK261"/>
  <c r="BK104"/>
  <c i="5" r="J129"/>
  <c i="3" r="J268"/>
  <c r="J178"/>
  <c r="BK274"/>
  <c r="J215"/>
  <c r="BK142"/>
  <c i="5" r="BK90"/>
  <c i="3" r="BK203"/>
  <c r="J131"/>
  <c i="2" r="J114"/>
  <c i="3" r="BK181"/>
  <c r="BK146"/>
  <c i="2" r="BK94"/>
  <c i="3" r="BK185"/>
  <c r="J223"/>
  <c r="BK188"/>
  <c r="BK108"/>
  <c r="J247"/>
  <c i="5" r="F38"/>
  <c i="7" r="J138"/>
  <c i="5" r="BK117"/>
  <c i="3" r="BK152"/>
  <c i="7" r="BK106"/>
  <c i="5" r="BK105"/>
  <c i="1" r="AS59"/>
  <c i="6" r="BK130"/>
  <c i="5" r="J145"/>
  <c i="3" r="J193"/>
  <c i="6" r="BK142"/>
  <c i="5" r="J149"/>
  <c i="6" r="J98"/>
  <c i="4" r="BK105"/>
  <c i="3" r="BK134"/>
  <c i="6" r="J94"/>
  <c i="3" r="J190"/>
  <c r="J92"/>
  <c i="7" r="BK130"/>
  <c i="3" r="BK200"/>
  <c i="7" r="J126"/>
  <c i="5" r="BK153"/>
  <c i="3" r="J152"/>
  <c i="7" r="J142"/>
  <c r="BK114"/>
  <c i="5" r="J137"/>
  <c i="3" r="BK254"/>
  <c i="2" r="BK114"/>
  <c i="6" r="J138"/>
  <c r="J149"/>
  <c i="5" r="BK149"/>
  <c i="3" r="J196"/>
  <c i="2" r="J110"/>
  <c i="3" r="J279"/>
  <c r="J181"/>
  <c i="5" r="J153"/>
  <c r="BK98"/>
  <c i="6" r="F36"/>
  <c i="3" r="BK178"/>
  <c r="BK121"/>
  <c i="7" r="BK152"/>
  <c i="6" r="BK138"/>
  <c i="3" r="BK161"/>
  <c i="7" r="J118"/>
  <c i="5" r="J141"/>
  <c i="3" r="J158"/>
  <c i="7" r="BK138"/>
  <c r="J94"/>
  <c i="6" r="J114"/>
  <c i="4" r="J105"/>
  <c i="3" r="BK131"/>
  <c i="6" r="BK114"/>
  <c r="J130"/>
  <c i="3" r="BK207"/>
  <c r="BK140"/>
  <c i="5" r="BK141"/>
  <c i="3" r="BK257"/>
  <c r="J146"/>
  <c i="5" r="J109"/>
  <c i="3" r="BK242"/>
  <c i="5" r="J90"/>
  <c i="3" r="J200"/>
  <c r="BK124"/>
  <c i="4" r="J97"/>
  <c i="3" r="J261"/>
  <c r="BK138"/>
  <c r="J112"/>
  <c i="7" r="BK142"/>
  <c r="J114"/>
  <c i="3" r="BK215"/>
  <c i="2" r="BK90"/>
  <c i="6" r="BK152"/>
  <c i="3" r="J134"/>
  <c i="7" r="J130"/>
  <c r="J102"/>
  <c i="6" r="BK98"/>
  <c i="3" r="J274"/>
  <c r="BK144"/>
  <c i="6" r="J156"/>
  <c r="BK106"/>
  <c r="BK122"/>
  <c i="5" r="BK133"/>
  <c i="3" r="J185"/>
  <c i="5" r="BK167"/>
  <c r="BK101"/>
  <c i="3" r="J171"/>
  <c i="5" r="BK163"/>
  <c i="4" r="BK97"/>
  <c i="3" r="BK236"/>
  <c i="5" r="J94"/>
  <c i="3" r="J219"/>
  <c r="BK190"/>
  <c r="J121"/>
  <c i="5" r="J98"/>
  <c i="6" r="BK102"/>
  <c i="3" r="J254"/>
  <c r="BK175"/>
  <c r="J118"/>
  <c r="J161"/>
  <c i="7" r="BK134"/>
  <c i="5" r="BK113"/>
  <c i="7" r="J122"/>
  <c i="6" r="J118"/>
  <c i="3" r="BK167"/>
  <c i="7" r="J152"/>
  <c r="BK110"/>
  <c i="6" r="J122"/>
  <c i="5" r="BK121"/>
  <c i="3" r="BK164"/>
  <c i="1" r="AS55"/>
  <c i="5" r="BK109"/>
  <c i="3" r="J142"/>
  <c i="2" r="BK98"/>
  <c i="5" r="J105"/>
  <c i="3" r="J236"/>
  <c i="2" r="J104"/>
  <c i="5" r="J101"/>
  <c i="3" r="J148"/>
  <c r="J264"/>
  <c r="BK158"/>
  <c r="J115"/>
  <c r="BK223"/>
  <c r="J257"/>
  <c r="BK155"/>
  <c i="2" r="J94"/>
  <c i="3" r="J175"/>
  <c i="2" r="J101"/>
  <c i="7" r="J156"/>
  <c i="6" r="J90"/>
  <c i="3" r="J164"/>
  <c i="7" r="BK98"/>
  <c i="5" r="BK125"/>
  <c i="3" r="J138"/>
  <c i="7" r="BK118"/>
  <c i="6" r="J142"/>
  <c i="5" r="J125"/>
  <c i="3" r="J155"/>
  <c i="2" r="BK101"/>
  <c i="6" r="J110"/>
  <c r="BK126"/>
  <c i="5" r="J117"/>
  <c i="3" r="J104"/>
  <c i="5" r="BK137"/>
  <c i="3" r="BK219"/>
  <c i="5" r="J167"/>
  <c i="4" r="J101"/>
  <c i="2" r="J107"/>
  <c i="3" r="J226"/>
  <c r="BK171"/>
  <c r="BK112"/>
  <c i="4" r="J93"/>
  <c i="3" r="BK196"/>
  <c r="BK150"/>
  <c i="2" r="BK104"/>
  <c i="3" r="J167"/>
  <c r="BK96"/>
  <c i="7" r="BK156"/>
  <c r="J110"/>
  <c i="3" r="J242"/>
  <c r="J144"/>
  <c i="7" r="BK94"/>
  <c i="3" r="BK193"/>
  <c i="2" r="BK107"/>
  <c i="7" r="J134"/>
  <c r="J98"/>
  <c i="6" r="J106"/>
  <c i="3" r="J207"/>
  <c r="BK92"/>
  <c i="6" r="BK149"/>
  <c r="BK156"/>
  <c r="BK110"/>
  <c i="5" r="BK94"/>
  <c i="3" r="J96"/>
  <c i="5" r="BK129"/>
  <c i="3" r="BK226"/>
  <c r="BK100"/>
  <c i="5" r="J121"/>
  <c i="3" r="BK247"/>
  <c i="5" r="J133"/>
  <c i="3" r="J203"/>
  <c r="J150"/>
  <c i="2" r="J90"/>
  <c i="3" r="BK211"/>
  <c r="J271"/>
  <c r="J188"/>
  <c r="BK127"/>
  <c r="J211"/>
  <c r="BK148"/>
  <c i="2" r="J98"/>
  <c i="6" l="1" r="T89"/>
  <c r="T88"/>
  <c r="T87"/>
  <c i="3" r="R263"/>
  <c r="R91"/>
  <c r="R90"/>
  <c r="R89"/>
  <c r="P263"/>
  <c r="BK263"/>
  <c r="J263"/>
  <c r="J66"/>
  <c r="T263"/>
  <c i="2" r="R89"/>
  <c r="R88"/>
  <c r="R87"/>
  <c i="5" r="R89"/>
  <c r="R88"/>
  <c r="R87"/>
  <c i="2" r="P89"/>
  <c r="P88"/>
  <c r="P87"/>
  <c i="1" r="AU56"/>
  <c i="3" r="P91"/>
  <c r="P90"/>
  <c r="P89"/>
  <c i="1" r="AU57"/>
  <c i="5" r="P89"/>
  <c r="P88"/>
  <c r="P87"/>
  <c i="1" r="AU60"/>
  <c i="6" r="R89"/>
  <c r="R88"/>
  <c r="R87"/>
  <c i="7" r="P89"/>
  <c r="P88"/>
  <c r="P87"/>
  <c i="1" r="AU62"/>
  <c i="2" r="BK89"/>
  <c r="J89"/>
  <c r="J65"/>
  <c i="3" r="T91"/>
  <c r="T90"/>
  <c r="T89"/>
  <c i="5" r="BK89"/>
  <c r="J89"/>
  <c r="J65"/>
  <c i="6" r="P89"/>
  <c r="P88"/>
  <c r="P87"/>
  <c i="1" r="AU61"/>
  <c i="7" r="BK89"/>
  <c r="J89"/>
  <c r="J65"/>
  <c r="R89"/>
  <c r="R88"/>
  <c r="R87"/>
  <c i="2" r="T89"/>
  <c r="T88"/>
  <c r="T87"/>
  <c i="3" r="BK91"/>
  <c r="J91"/>
  <c r="J65"/>
  <c i="5" r="T89"/>
  <c r="T88"/>
  <c r="T87"/>
  <c i="6" r="BK89"/>
  <c r="J89"/>
  <c r="J65"/>
  <c i="7" r="T89"/>
  <c r="T88"/>
  <c r="T87"/>
  <c i="2" r="BE107"/>
  <c i="3" r="BE131"/>
  <c r="BE155"/>
  <c i="4" r="BE97"/>
  <c i="3" r="F59"/>
  <c r="BE92"/>
  <c r="BE121"/>
  <c r="BE207"/>
  <c r="BE236"/>
  <c r="BE268"/>
  <c r="BE193"/>
  <c i="4" r="BK96"/>
  <c r="J96"/>
  <c r="J66"/>
  <c i="5" r="BE109"/>
  <c i="6" r="BE138"/>
  <c i="2" r="J81"/>
  <c r="BE98"/>
  <c i="3" r="J83"/>
  <c r="BE100"/>
  <c r="BE144"/>
  <c r="BE152"/>
  <c r="BE175"/>
  <c r="BE242"/>
  <c r="BE247"/>
  <c r="BE254"/>
  <c r="BE261"/>
  <c i="4" r="F59"/>
  <c r="BK92"/>
  <c r="J92"/>
  <c r="J65"/>
  <c i="5" r="J56"/>
  <c i="2" r="F84"/>
  <c r="BE101"/>
  <c i="3" r="E77"/>
  <c r="BE112"/>
  <c r="BE142"/>
  <c r="BE164"/>
  <c r="BE257"/>
  <c r="BE264"/>
  <c i="4" r="E78"/>
  <c r="BE93"/>
  <c r="BE105"/>
  <c r="BK104"/>
  <c r="J104"/>
  <c r="J68"/>
  <c i="5" r="BE94"/>
  <c r="BE113"/>
  <c r="BE117"/>
  <c r="BE141"/>
  <c i="2" r="BE94"/>
  <c r="BE114"/>
  <c i="3" r="BE115"/>
  <c r="BE124"/>
  <c r="BE134"/>
  <c r="BE161"/>
  <c r="BE188"/>
  <c r="BE190"/>
  <c r="BE196"/>
  <c r="BE211"/>
  <c i="4" r="BK100"/>
  <c r="J100"/>
  <c r="J67"/>
  <c i="5" r="E75"/>
  <c r="F84"/>
  <c r="BE125"/>
  <c r="BE153"/>
  <c i="1" r="BC60"/>
  <c i="6" r="F59"/>
  <c r="BE90"/>
  <c r="BE110"/>
  <c i="2" r="E75"/>
  <c r="BE90"/>
  <c i="3" r="BE108"/>
  <c r="BE127"/>
  <c r="BE178"/>
  <c r="BE200"/>
  <c r="BE274"/>
  <c r="BK278"/>
  <c r="J278"/>
  <c r="J67"/>
  <c i="4" r="J84"/>
  <c r="BE101"/>
  <c i="5" r="BE121"/>
  <c r="BE145"/>
  <c i="6" r="E75"/>
  <c r="BE102"/>
  <c r="BE114"/>
  <c r="BE134"/>
  <c r="BE142"/>
  <c r="BE130"/>
  <c r="BE152"/>
  <c i="3" r="BE104"/>
  <c r="BE118"/>
  <c r="BE138"/>
  <c r="BE140"/>
  <c r="BE148"/>
  <c r="BE181"/>
  <c r="BE215"/>
  <c r="BE219"/>
  <c r="BE223"/>
  <c r="BE279"/>
  <c i="5" r="BE90"/>
  <c r="BE98"/>
  <c r="BE101"/>
  <c r="BE105"/>
  <c i="6" r="J56"/>
  <c r="BE118"/>
  <c i="7" r="E75"/>
  <c r="J81"/>
  <c r="BE98"/>
  <c r="BE110"/>
  <c r="BE122"/>
  <c i="3" r="BE96"/>
  <c r="BE146"/>
  <c r="BE171"/>
  <c r="BE185"/>
  <c r="BE203"/>
  <c i="5" r="BE133"/>
  <c r="BE137"/>
  <c r="BE160"/>
  <c r="BE163"/>
  <c i="6" r="BE122"/>
  <c r="BE149"/>
  <c i="1" r="BA61"/>
  <c i="7" r="F84"/>
  <c r="BE90"/>
  <c r="BE94"/>
  <c r="BE102"/>
  <c r="BE114"/>
  <c r="BE130"/>
  <c r="BE134"/>
  <c r="BE138"/>
  <c r="BE149"/>
  <c i="2" r="BE104"/>
  <c r="BE110"/>
  <c i="3" r="BE150"/>
  <c r="BE158"/>
  <c r="BE167"/>
  <c r="BE226"/>
  <c r="BE271"/>
  <c i="5" r="BE129"/>
  <c r="BE149"/>
  <c r="BE167"/>
  <c i="6" r="BE94"/>
  <c r="BE98"/>
  <c r="BE106"/>
  <c r="BE126"/>
  <c r="BE156"/>
  <c i="7" r="BE106"/>
  <c r="BE118"/>
  <c r="BE126"/>
  <c r="BE142"/>
  <c r="BE152"/>
  <c r="BE156"/>
  <c i="3" r="J36"/>
  <c i="1" r="AW57"/>
  <c i="7" r="J36"/>
  <c i="1" r="AW62"/>
  <c i="5" r="F37"/>
  <c i="1" r="BB60"/>
  <c i="4" r="F37"/>
  <c i="1" r="BB58"/>
  <c i="5" r="F39"/>
  <c i="1" r="BD60"/>
  <c i="4" r="J36"/>
  <c i="1" r="AW58"/>
  <c i="2" r="J36"/>
  <c i="1" r="AW56"/>
  <c i="2" r="F39"/>
  <c i="1" r="BD56"/>
  <c i="2" r="F38"/>
  <c i="1" r="BC56"/>
  <c i="6" r="F38"/>
  <c i="1" r="BC61"/>
  <c i="3" r="F36"/>
  <c i="1" r="BA57"/>
  <c i="4" r="F36"/>
  <c i="1" r="BA58"/>
  <c i="7" r="F37"/>
  <c i="1" r="BB62"/>
  <c i="3" r="F39"/>
  <c i="1" r="BD57"/>
  <c i="7" r="F39"/>
  <c i="1" r="BD62"/>
  <c i="7" r="F36"/>
  <c i="1" r="BA62"/>
  <c i="5" r="F36"/>
  <c i="1" r="BA60"/>
  <c i="2" r="F37"/>
  <c i="1" r="BB56"/>
  <c i="3" r="F38"/>
  <c i="1" r="BC57"/>
  <c i="4" r="F38"/>
  <c i="1" r="BC58"/>
  <c i="6" r="F39"/>
  <c i="1" r="BD61"/>
  <c i="5" r="J36"/>
  <c i="1" r="AW60"/>
  <c i="2" r="F36"/>
  <c i="1" r="BA56"/>
  <c i="7" r="F38"/>
  <c i="1" r="BC62"/>
  <c i="4" r="F39"/>
  <c i="1" r="BD58"/>
  <c i="6" r="J36"/>
  <c i="1" r="AW61"/>
  <c r="AS54"/>
  <c i="3" r="F37"/>
  <c i="1" r="BB57"/>
  <c i="6" r="F37"/>
  <c i="1" r="BB61"/>
  <c i="2" l="1" r="BK88"/>
  <c r="J88"/>
  <c r="J64"/>
  <c i="3" r="BK90"/>
  <c r="BK89"/>
  <c r="J89"/>
  <c r="J63"/>
  <c i="5" r="BK88"/>
  <c r="J88"/>
  <c r="J64"/>
  <c i="4" r="BK91"/>
  <c r="J91"/>
  <c r="J64"/>
  <c i="6" r="BK88"/>
  <c r="J88"/>
  <c r="J64"/>
  <c i="7" r="BK88"/>
  <c r="J88"/>
  <c r="J64"/>
  <c i="1" r="BC55"/>
  <c r="AY55"/>
  <c r="BA59"/>
  <c r="AW59"/>
  <c i="2" r="J35"/>
  <c i="1" r="AV56"/>
  <c r="AT56"/>
  <c r="BD59"/>
  <c r="BA55"/>
  <c r="AU59"/>
  <c i="5" r="F35"/>
  <c i="1" r="AZ60"/>
  <c r="AU55"/>
  <c r="AU54"/>
  <c i="3" r="F35"/>
  <c i="1" r="AZ57"/>
  <c i="7" r="J35"/>
  <c i="1" r="AV62"/>
  <c r="AT62"/>
  <c i="5" r="J35"/>
  <c i="1" r="AV60"/>
  <c r="AT60"/>
  <c r="BD55"/>
  <c r="BD54"/>
  <c r="W33"/>
  <c i="4" r="J35"/>
  <c i="1" r="AV58"/>
  <c r="AT58"/>
  <c r="BC59"/>
  <c r="AY59"/>
  <c r="BB55"/>
  <c i="6" r="F35"/>
  <c i="1" r="AZ61"/>
  <c i="2" r="F35"/>
  <c i="1" r="AZ56"/>
  <c r="BB59"/>
  <c r="AX59"/>
  <c i="7" r="F35"/>
  <c i="1" r="AZ62"/>
  <c i="4" r="F35"/>
  <c i="1" r="AZ58"/>
  <c i="6" r="J35"/>
  <c i="1" r="AV61"/>
  <c r="AT61"/>
  <c i="3" r="J35"/>
  <c i="1" r="AV57"/>
  <c r="AT57"/>
  <c i="5" l="1" r="BK87"/>
  <c r="J87"/>
  <c r="J63"/>
  <c i="2" r="BK87"/>
  <c r="J87"/>
  <c r="J63"/>
  <c i="3" r="J90"/>
  <c r="J64"/>
  <c i="6" r="BK87"/>
  <c r="J87"/>
  <c i="4" r="BK90"/>
  <c r="J90"/>
  <c i="7" r="BK87"/>
  <c r="J87"/>
  <c r="J63"/>
  <c i="1" r="BB54"/>
  <c r="W31"/>
  <c r="AZ55"/>
  <c r="AV55"/>
  <c i="4" r="J32"/>
  <c i="1" r="AG58"/>
  <c r="AN58"/>
  <c i="6" r="J32"/>
  <c i="1" r="AG61"/>
  <c r="AN61"/>
  <c r="BA54"/>
  <c r="AW54"/>
  <c r="AK30"/>
  <c r="AZ59"/>
  <c r="AV59"/>
  <c r="AT59"/>
  <c r="AX55"/>
  <c r="AW55"/>
  <c r="BC54"/>
  <c r="W32"/>
  <c i="3" r="J32"/>
  <c i="1" r="AG57"/>
  <c r="AN57"/>
  <c i="4" l="1" r="J63"/>
  <c i="3" r="J41"/>
  <c i="6" r="J41"/>
  <c r="J63"/>
  <c i="4" r="J41"/>
  <c i="1" r="AX54"/>
  <c r="W30"/>
  <c r="AZ54"/>
  <c r="AV54"/>
  <c r="AK29"/>
  <c i="5" r="J32"/>
  <c i="1" r="AG60"/>
  <c r="AN60"/>
  <c i="7" r="J32"/>
  <c i="1" r="AG62"/>
  <c r="AN62"/>
  <c r="AY54"/>
  <c r="AT55"/>
  <c i="2" r="J32"/>
  <c i="1" r="AG56"/>
  <c r="AN56"/>
  <c i="2" l="1" r="J41"/>
  <c i="5" r="J41"/>
  <c i="7" r="J41"/>
  <c i="1" r="W29"/>
  <c r="AG55"/>
  <c r="AN55"/>
  <c r="AT54"/>
  <c r="AG59"/>
  <c r="AN59"/>
  <c l="1" r="AG54"/>
  <c r="AN54"/>
  <c l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<sst xmlns="http://schemas.openxmlformats.org/spreadsheetml/2006/main">
  <si>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</si>
  <si>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</si>
  <si>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</si>
  <si>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</si>
  <si>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</si>
  <si>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{9c52d3a9-b66b-4b3b-b565-3c01eb73056f}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</si>
  <si>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</si>
  <si>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</si>
  <si>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</si>
  <si>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</si>
  <si>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</si>
  <si>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</si>
  <si>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</si>
  <si>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</si>
  <si>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Sin01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</si>
  <si>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</si>
  <si>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</si>
  <si>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Větrolamy VTL1 a VTL2 v k.ú. Sinutec a Jablonec u Libčevsi</t>
  </si>
  <si>
    <t>KSO:</t>
  </si>
  <si>
    <t/>
  </si>
  <si>
    <t>CC-CZ:</t>
  </si>
  <si>
    <t>Místo:</t>
  </si>
  <si>
    <t>Sinutec</t>
  </si>
  <si>
    <t>Datum:</t>
  </si>
  <si>
    <t>15. 11. 2021</t>
  </si>
  <si>
    <t>Zadavatel:</t>
  </si>
  <si>
    <t>IČ:</t>
  </si>
  <si>
    <t>ČR SPÚ, KPÚ pro Ústecký kraj</t>
  </si>
  <si>
    <t>DIČ:</t>
  </si>
  <si>
    <t>Uchazeč:</t>
  </si>
  <si>
    <t>Vyplň údaj</t>
  </si>
  <si>
    <t>Projektant:</t>
  </si>
  <si>
    <t>Ing. Alena Burešová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</si>
  <si>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</si>
  <si>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</si>
  <si>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</si>
  <si>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</si>
  <si>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</si>
  <si>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</si>
  <si>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</si>
  <si>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</si>
  <si>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</si>
  <si>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</si>
  <si>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</si>
  <si>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</si>
  <si>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</si>
  <si>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</si>
  <si>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</si>
  <si>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</si>
  <si>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</si>
  <si>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</si>
  <si>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</si>
  <si>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</si>
  <si>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</si>
  <si>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</si>
  <si>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</si>
  <si>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</si>
  <si>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</si>
  <si>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</si>
  <si>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</si>
  <si>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</si>
  <si>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</si>
  <si>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</si>
  <si>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</si>
  <si>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</si>
  <si>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</si>
  <si>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</si>
  <si>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</si>
  <si>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</si>
  <si>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</si>
  <si>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</si>
  <si>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</si>
  <si>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</si>
  <si>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</si>
  <si>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</si>
  <si>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Sin0-1</t>
  </si>
  <si>
    <t>Založení větrolamu</t>
  </si>
  <si>
    <t>STA</t>
  </si>
  <si>
    <t>1</t>
  </si>
  <si>
    <t>{f174b47b-3fcd-4df5-815e-889178cc702b}</t>
  </si>
  <si>
    <t>2</t>
  </si>
  <si>
    <t>/</t>
  </si>
  <si>
    <t>Sin0-1-1</t>
  </si>
  <si>
    <t>Příprava půdy a zatravnění ploch</t>
  </si>
  <si>
    <t>Soupis</t>
  </si>
  <si>
    <t>{05587c1a-7632-43ca-90da-f81b2e6534d9}</t>
  </si>
  <si>
    <t>Sin0-1-2</t>
  </si>
  <si>
    <t>Výsadba a ochrana dřevin</t>
  </si>
  <si>
    <t>{8f21cd16-9cd0-44b6-b322-c86719432dff}</t>
  </si>
  <si>
    <t>Sin0-1-3</t>
  </si>
  <si>
    <t>Vedlejší rozpočtové náklady</t>
  </si>
  <si>
    <t>{d627354d-5a87-4963-a813-6b484907ef45}</t>
  </si>
  <si>
    <t>Sin0-2</t>
  </si>
  <si>
    <t>Rozvojová péče</t>
  </si>
  <si>
    <t>{ae5c3be5-3579-4654-82c7-7526d4806ffe}</t>
  </si>
  <si>
    <t>Sin0-2-1</t>
  </si>
  <si>
    <t>Rozvojová péče - 1. rok po výsadbě</t>
  </si>
  <si>
    <t>{3952dc73-ab3b-4dc5-96ad-0fb461ad526c}</t>
  </si>
  <si>
    <t>Sin0-2-2</t>
  </si>
  <si>
    <t>Rozvojová péče - 2. rok po výsadbě</t>
  </si>
  <si>
    <t>{8443b88a-a471-43f9-b892-1315c16c2d65}</t>
  </si>
  <si>
    <t>Sin0-2-3</t>
  </si>
  <si>
    <t>Rozvojová péče - 3. rok po výsadbě</t>
  </si>
  <si>
    <t>{7b20ed82-6dc5-4f5e-871d-fc25e760493c}</t>
  </si>
  <si>
    <t>KRYCÍ LIST SOUPISU PRACÍ</t>
  </si>
  <si>
    <t>Objekt:</t>
  </si>
  <si>
    <t>Sin0-1 - Založení větrolamu</t>
  </si>
  <si>
    <t>Soupis:</t>
  </si>
  <si>
    <t>Sin0-1-1 - Příprava půdy a zatravnění ploch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</si>
  <si>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</si>
  <si>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</si>
  <si>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</si>
  <si>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</si>
  <si>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</si>
  <si>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</si>
  <si>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</si>
  <si>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</si>
  <si>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</si>
  <si>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</si>
  <si>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</si>
  <si>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</si>
  <si>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</si>
  <si>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</si>
  <si>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</si>
  <si>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</si>
  <si>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</si>
  <si>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</si>
  <si>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</si>
  <si>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</si>
  <si>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</si>
  <si>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</si>
  <si>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</si>
  <si>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</si>
  <si>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</si>
  <si>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111151231</t>
  </si>
  <si>
    <t>Pokosení trávníku lučního plochy do 10000 m2 s odvozem do 20 km v rovině a svahu do 1:5</t>
  </si>
  <si>
    <t>m2</t>
  </si>
  <si>
    <t>CS ÚRS 2021 01</t>
  </si>
  <si>
    <t>4</t>
  </si>
  <si>
    <t>-832827080</t>
  </si>
  <si>
    <t>PP</t>
  </si>
  <si>
    <t>Pokosení trávníku při souvislé ploše přes 1000 do 10000 m2 lučního v rovině nebo svahu do 1:5</t>
  </si>
  <si>
    <t>P</t>
  </si>
  <si>
    <t xml:space="preserve">Poznámka k položce:_x000d_
plocha trávníku dle ACAD_x000d_
Sečení bude provedeno v období od založení trávníku do výsadby dřevin _x000d_
2x (červenec, září)_x000d_
</t>
  </si>
  <si>
    <t>VV</t>
  </si>
  <si>
    <t>10917*2</t>
  </si>
  <si>
    <t>181451311</t>
  </si>
  <si>
    <t>Založení trávníku strojně v jedné operaci v rovině</t>
  </si>
  <si>
    <t>-1558247119</t>
  </si>
  <si>
    <t>Založení trávníku strojně výsevem včetně utažení na ploše v rovině nebo na svahu do 1:5</t>
  </si>
  <si>
    <t xml:space="preserve">Poznámka k položce:_x000d_
plocha trávníku dle ACAD_x000d_
Založení trávníku strojně výsevem vč. utažení, svah do 1:5, náklady na osetí, zapravení, urovnání povrchu válcem, první pokosení a odvozu shrabu do 20km_x000d_
krajinný trávník - 6417 m2_x000d_
luční trávník - 4500m2_x000d_
</t>
  </si>
  <si>
    <t>6417+4500</t>
  </si>
  <si>
    <t>3</t>
  </si>
  <si>
    <t>M</t>
  </si>
  <si>
    <t>00572470R6</t>
  </si>
  <si>
    <t>osivo 25 g/m2 - travní směs do krajiny ve složení kostřava č. výběžkatá 52%, kostřava č. trsnatá 20%, kostřava drsnolistá 15%, lipnice luční 9%, psineček tenký 1%, jetel plazivý 3% (ref.směs Agrostis Trávníky, krajinná směs s jetelem plazivým VV-17/1)</t>
  </si>
  <si>
    <t>kg</t>
  </si>
  <si>
    <t>8</t>
  </si>
  <si>
    <t>-2033544427</t>
  </si>
  <si>
    <t>6417*0,025</t>
  </si>
  <si>
    <t>00572470R7</t>
  </si>
  <si>
    <t>osivo 8 g/m2 - travinobylinná směs ve složení kostřava červená 27%, kostřava drsnolistá 15%, kostřava luční 9%, lipnice luční 15%, bojínek luční 4%, psineček 3%, psárka luční 3%, svěřep vzpřímený 10%,ovsík vyvýšený 2%, jílek vytrvalý 2%, směs jetelovin 3,</t>
  </si>
  <si>
    <t>323721192</t>
  </si>
  <si>
    <t>osivo 8 g/m2 - travinobylinná směs ve složení kostřava červená 27%, kostřava drsnolistá 15%, kostřava luční 9%, lipnice luční 15%, bojínek luční 4%, psineček 3%, psárka luční 3%, svěřep vzpřímený 10%,ovsík vyvýšený 2%, jílek vytrvalý 2%, směs jetelovin 3,5%, směs bylin 6,5% (ref.směs Agrostis Trávníky, směs KLASIK)</t>
  </si>
  <si>
    <t>4500*0,008</t>
  </si>
  <si>
    <t>5</t>
  </si>
  <si>
    <t>183403112</t>
  </si>
  <si>
    <t>Obdělání půdy oráním na hloubku do 0,2 m v rovině a svahu do 1:5</t>
  </si>
  <si>
    <t>1958006788</t>
  </si>
  <si>
    <t>Obdělání půdy oráním hl. přes 100 do 200 mm v rovině nebo na svahu do 1:5</t>
  </si>
  <si>
    <t>Poznámka k položce:_x000d_
krajinný trávník - 6417 m2_x000d_
luční trávník - 4500m2</t>
  </si>
  <si>
    <t>6</t>
  </si>
  <si>
    <t>183403151</t>
  </si>
  <si>
    <t>Obdělání půdy smykováním v rovině a svahu do 1:5</t>
  </si>
  <si>
    <t>-579639839</t>
  </si>
  <si>
    <t>Obdělání půdy smykováním v rovině nebo na svahu do 1:5</t>
  </si>
  <si>
    <t xml:space="preserve">Poznámka k položce:_x000d_
krajinný trávník - 6417 m2_x000d_
luční trávník - 4500m2_x000d_
</t>
  </si>
  <si>
    <t>7</t>
  </si>
  <si>
    <t>183403152</t>
  </si>
  <si>
    <t>Obdělání půdy vláčením v rovině a svahu do 1:5</t>
  </si>
  <si>
    <t>-176068674</t>
  </si>
  <si>
    <t>Obdělání půdy vláčením v rovině nebo na svahu do 1:5</t>
  </si>
  <si>
    <t>18580422R</t>
  </si>
  <si>
    <t>Uložení bioomasy na kompostárnu</t>
  </si>
  <si>
    <t>t</t>
  </si>
  <si>
    <t>1773266961</t>
  </si>
  <si>
    <t xml:space="preserve">Poznámka k položce:_x000d_
Uložení biomasy na kompostárnu (vzdálenost do 10km)_x000d_
zahrnuje uložení biomasy z pletí a seče travnatých ploch a dopravu na kompostárnu, _x000d_
předpoklad - 15t/seč_x000d_
</t>
  </si>
  <si>
    <t>15*2</t>
  </si>
  <si>
    <t>Sin0-1-2 - Výsadba a ochrana dřevin</t>
  </si>
  <si>
    <t xml:space="preserve">    3 - Svislé a kompletní konstrukce</t>
  </si>
  <si>
    <t xml:space="preserve">    998 - Přesun hmot</t>
  </si>
  <si>
    <t>131111322</t>
  </si>
  <si>
    <t>Vrtání jamek pro plotové sloupky D do 200 mm - ručně s mechanickým vrtákem</t>
  </si>
  <si>
    <t>m</t>
  </si>
  <si>
    <t>8370330</t>
  </si>
  <si>
    <t>Vrtání jamek ručně mechanickým vrtákem průměru přes 100 do 200 mm</t>
  </si>
  <si>
    <t>Poznámka k položce:_x000d_
hraniční kůly, hloubka 0,8m</t>
  </si>
  <si>
    <t>10*0,8</t>
  </si>
  <si>
    <t>183101113</t>
  </si>
  <si>
    <t>Hloubení jamek bez výměny půdy zeminy tř 1 až 4 objem do 0,05 m3 v rovině a svahu do 1:5</t>
  </si>
  <si>
    <t>kus</t>
  </si>
  <si>
    <t>1954984163</t>
  </si>
  <si>
    <t>Hloubení jamek pro vysazování rostlin v zemině tř.1 až 4 bez výměny půdy v rovině nebo na svahu do 1:5, objemu přes 0,02 do 0,05 m3</t>
  </si>
  <si>
    <t>Poznámka k položce:_x000d_
Hloubení jamek pro keře</t>
  </si>
  <si>
    <t>1531</t>
  </si>
  <si>
    <t>183101114</t>
  </si>
  <si>
    <t>Hloubení jamek bez výměny půdy zeminy tř 1 až 4 objem do 0,125 m3 v rovině a svahu do 1:5</t>
  </si>
  <si>
    <t>-1483726362</t>
  </si>
  <si>
    <t>Hloubení jamek pro vysazování rostlin v zemině tř.1 až 4 bez výměny půdy v rovině nebo na svahu do 1:5, objemu přes 0,05 do 0,125 m3</t>
  </si>
  <si>
    <t>Poznámka k položce:_x000d_
Hloubení jamek pro odrostky a poloodrostky</t>
  </si>
  <si>
    <t>346</t>
  </si>
  <si>
    <t>183101115</t>
  </si>
  <si>
    <t>Hloubení jamek bez výměny půdy zeminy tř 1 až 4 objem do 0,4 m3 v rovině a svahu do 1:5</t>
  </si>
  <si>
    <t>-1476781671</t>
  </si>
  <si>
    <t>Hloubení jamek pro vysazování rostlin v zemině tř.1 až 4 bez výměny půdy v rovině nebo na svahu do 1:5, objemu přes 0,125 do 0,40 m3</t>
  </si>
  <si>
    <t>Poznámka k položce:_x000d_
Hloubení jamek pro ovocné stromy</t>
  </si>
  <si>
    <t>73</t>
  </si>
  <si>
    <t>183403114</t>
  </si>
  <si>
    <t>Obdělání půdy kultivátorováním v rovině a svahu do 1:5</t>
  </si>
  <si>
    <t>-366489051</t>
  </si>
  <si>
    <t>Obdělání půdy kultivátorováním v rovině nebo na svahu do 1:5</t>
  </si>
  <si>
    <t>Poznámka k položce:_x000d_
výsadbový pás</t>
  </si>
  <si>
    <t>420*0,5</t>
  </si>
  <si>
    <t>183403153</t>
  </si>
  <si>
    <t>Obdělání půdy hrabáním v rovině a svahu do 1:5</t>
  </si>
  <si>
    <t>-2028814718</t>
  </si>
  <si>
    <t>Obdělání půdy hrabáním v rovině nebo na svahu do 1:5</t>
  </si>
  <si>
    <t>184215113R</t>
  </si>
  <si>
    <t>Výroba a dodání berličky pro dravce tvaru T, výška 1,5m, upevnění na sloupek oplocení, smrková kulatina průměr 10cm</t>
  </si>
  <si>
    <t>-1161627890</t>
  </si>
  <si>
    <t>10</t>
  </si>
  <si>
    <t>184102111</t>
  </si>
  <si>
    <t>Výsadba dřeviny s balem D do 0,2 m do jamky se zalitím v rovině a svahu do 1:5</t>
  </si>
  <si>
    <t>-1273255251</t>
  </si>
  <si>
    <t>Výsadba dřeviny s balem do předem vyhloubené jamky se zalitím v rovině nebo na svahu do 1:5, při průměru balu přes 100 do 200 mm</t>
  </si>
  <si>
    <t>Poznámka k položce:_x000d_
Výsadba dřevin - keře</t>
  </si>
  <si>
    <t>9</t>
  </si>
  <si>
    <t>184102112</t>
  </si>
  <si>
    <t>Výsadba dřeviny s balem D do 0,3 m do jamky se zalitím v rovině a svahu do 1:5</t>
  </si>
  <si>
    <t>235041765</t>
  </si>
  <si>
    <t>Výsadba dřeviny s balem do předem vyhloubené jamky se zalitím v rovině nebo na svahu do 1:5, při průměru balu přes 200 do 300 mm</t>
  </si>
  <si>
    <t>Poznámka k položce:_x000d_
Výsadba dřevin - odrostky a poloodrostky</t>
  </si>
  <si>
    <t>184201111</t>
  </si>
  <si>
    <t>Výsadba stromu bez balu do jamky výška kmene do 1,8 m v rovině a svahu do 1:5</t>
  </si>
  <si>
    <t>CS ÚRS 2020 02</t>
  </si>
  <si>
    <t>-971957793</t>
  </si>
  <si>
    <t>Výsadba stromů bez balu do předem vyhloubené jamky se zalitím v rovině nebo na svahu do 1:5, při výšce kmene do 1,8 m</t>
  </si>
  <si>
    <t>Poznámka k položce:_x000d_
Výsadba dřevin - ovocné stromy</t>
  </si>
  <si>
    <t>11</t>
  </si>
  <si>
    <t>MAT-R30</t>
  </si>
  <si>
    <t xml:space="preserve">třVK /  třešeň (Prunus avium), ovocná odrůda - vysokokmen 8-10cm obvod kmene, prostokořenné</t>
  </si>
  <si>
    <t>-1907446801</t>
  </si>
  <si>
    <t>Poznámka k položce:_x000d_
poměr odrůd Kaštánka, Hedelfingenská, Napoleonova, Thurn Taxis bude odsouhlasen AD dle nabídky zhotovitele</t>
  </si>
  <si>
    <t>18</t>
  </si>
  <si>
    <t>12</t>
  </si>
  <si>
    <t>MAT-R31</t>
  </si>
  <si>
    <t xml:space="preserve">třPK /  třešeň (Prunus avium) - polokmen 8-10cm obvod kmene, prostokořenné</t>
  </si>
  <si>
    <t>1316986171</t>
  </si>
  <si>
    <t>13</t>
  </si>
  <si>
    <t>MAT-R32</t>
  </si>
  <si>
    <t xml:space="preserve">jabVK /  jabloň ovocná odrůda (Malus domestica) - VK 8-10cm obvod kmene, prostokořenné</t>
  </si>
  <si>
    <t>-1914219351</t>
  </si>
  <si>
    <t>Poznámka k položce:_x000d_
poměr odrůd Parména zlatá, Bernské růžové, Řehtáč soudkový bude odsouhlasen AD dle nabídky zhotovitele</t>
  </si>
  <si>
    <t>45</t>
  </si>
  <si>
    <t>14</t>
  </si>
  <si>
    <t>MAT-R33</t>
  </si>
  <si>
    <t>mah++ / mahalebka obecná (Prunus mahaleb) - polodrostek 81cm+, ko 3l</t>
  </si>
  <si>
    <t>-2081620029</t>
  </si>
  <si>
    <t>MAT-R34</t>
  </si>
  <si>
    <t>jvm+ / javor mléč (Acer platanoides) - odrostek 121cm+, ko 3l</t>
  </si>
  <si>
    <t>-2056510827</t>
  </si>
  <si>
    <t>16</t>
  </si>
  <si>
    <t>MAT-R35</t>
  </si>
  <si>
    <t>jvb+ / javor babyka (Acer campestre) - odrostek 121cm+, ko 3l</t>
  </si>
  <si>
    <t>-1786391249</t>
  </si>
  <si>
    <t>17</t>
  </si>
  <si>
    <t>MAT-R36</t>
  </si>
  <si>
    <t xml:space="preserve">hb+ /  habr obecný (Carpinus betulus) - odrostek 121cm+, ko 3l</t>
  </si>
  <si>
    <t>202320500</t>
  </si>
  <si>
    <t>MAT-R37</t>
  </si>
  <si>
    <t>bř+ / bříza bělokorá (Betula pendula) - odrostek 121cm+, ko 3l</t>
  </si>
  <si>
    <t>1448720944</t>
  </si>
  <si>
    <t>19</t>
  </si>
  <si>
    <t>MAT-R38</t>
  </si>
  <si>
    <t>jab+ / jabloň lesní (Malus sylvestris) - odrostek 121cm+, ko 3l</t>
  </si>
  <si>
    <t>1655986411</t>
  </si>
  <si>
    <t>20</t>
  </si>
  <si>
    <t>MAT-R39</t>
  </si>
  <si>
    <t>jab++ / jabloň lesní (Malus sylvestris) - polodrostek 81cm+, ko 3l</t>
  </si>
  <si>
    <t>178711090</t>
  </si>
  <si>
    <t>MAT-R2</t>
  </si>
  <si>
    <t>dbz+ / dub zimní (Quercus petraea) - odrostek 121cm+, ko 3l</t>
  </si>
  <si>
    <t>-977003781</t>
  </si>
  <si>
    <t>22</t>
  </si>
  <si>
    <t>MAT-R21</t>
  </si>
  <si>
    <t>mah+ / mahalebka obecná (Prunus mahaleb) - odrostek 121cm+, ko 3l</t>
  </si>
  <si>
    <t>2141739015</t>
  </si>
  <si>
    <t>23</t>
  </si>
  <si>
    <t>MAT-R12</t>
  </si>
  <si>
    <t xml:space="preserve">sví /  svída krvavá (Swida sanguinea) - výška 60/80 cm, ko 2l</t>
  </si>
  <si>
    <t>-1649899472</t>
  </si>
  <si>
    <t>516</t>
  </si>
  <si>
    <t>24</t>
  </si>
  <si>
    <t>MAT-R24</t>
  </si>
  <si>
    <t xml:space="preserve">dřín /  dřín obecný (Cornus mas) - výška 60/80 cm, ko 2l</t>
  </si>
  <si>
    <t>-1486822336</t>
  </si>
  <si>
    <t>519</t>
  </si>
  <si>
    <t>25</t>
  </si>
  <si>
    <t>MAT-R11</t>
  </si>
  <si>
    <t xml:space="preserve">lís /  líska obecná (Corylus avellana) - výška 60/80 cm, ko 2l</t>
  </si>
  <si>
    <t>1498962637</t>
  </si>
  <si>
    <t>496</t>
  </si>
  <si>
    <t>26</t>
  </si>
  <si>
    <t>184215112</t>
  </si>
  <si>
    <t>Ukotvení kmene dřevin jedním kůlem D do 0,1 m délky do 2 m</t>
  </si>
  <si>
    <t>-1893385392</t>
  </si>
  <si>
    <t>Ukotvení dřeviny kůly jedním kůlem, délky přes 1 do 2 m</t>
  </si>
  <si>
    <t>Poznámka k položce:_x000d_
odrostky a polodrostky</t>
  </si>
  <si>
    <t>27</t>
  </si>
  <si>
    <t>184215133</t>
  </si>
  <si>
    <t>Ukotvení kmene dřevin třemi kůly D do 0,1 m délky do 3 m</t>
  </si>
  <si>
    <t>1445650373</t>
  </si>
  <si>
    <t>Ukotvení dřeviny kůly třemi kůly, délky přes 2 do 3 m</t>
  </si>
  <si>
    <t>Poznámka k položce:_x000d_
ovocné stromy</t>
  </si>
  <si>
    <t>28</t>
  </si>
  <si>
    <t>60591253R</t>
  </si>
  <si>
    <t xml:space="preserve">kůl dřevěný frézovaný se špicí, průměr 8cm, délka 2m vč. dovozu </t>
  </si>
  <si>
    <t>2139421539</t>
  </si>
  <si>
    <t>29</t>
  </si>
  <si>
    <t>60591255R</t>
  </si>
  <si>
    <t xml:space="preserve">kůl dřevěný frézovaný se špicí, průměr 10cm, délka 2,5m vč. dovozu </t>
  </si>
  <si>
    <t>854009505</t>
  </si>
  <si>
    <t>73*3</t>
  </si>
  <si>
    <t>30</t>
  </si>
  <si>
    <t>69311054R</t>
  </si>
  <si>
    <t>úvazek jutový, vázací páska šíře 12mm</t>
  </si>
  <si>
    <t>-354971593</t>
  </si>
  <si>
    <t xml:space="preserve">Poznámka k položce:_x000d_
předpokládaná spotřeba 0,75m/ strom  </t>
  </si>
  <si>
    <t>419*0,75</t>
  </si>
  <si>
    <t>31</t>
  </si>
  <si>
    <t>184215412</t>
  </si>
  <si>
    <t>Zhotovení závlahové mísy dřevin D do 1,0 m v rovině nebo na svahu do 1:5</t>
  </si>
  <si>
    <t>1193349464</t>
  </si>
  <si>
    <t>Zhotovení závlahové mísy u solitérních dřevin v rovině nebo na svahu do 1:5, o průměru mísy přes 0,5 do 1 m</t>
  </si>
  <si>
    <t>203</t>
  </si>
  <si>
    <t>32</t>
  </si>
  <si>
    <t>184501141R</t>
  </si>
  <si>
    <t>Zhotovení obalu kmene instalací ochranného plastového tubusu v rovině a svahu do 1:5</t>
  </si>
  <si>
    <t>ks</t>
  </si>
  <si>
    <t>1565548970</t>
  </si>
  <si>
    <t>33</t>
  </si>
  <si>
    <t>3132480R1</t>
  </si>
  <si>
    <t>ochranný tubus kmene průměr 80-120mm, výška 120cm, degradační plast s ventilačními otvory, 2 znovu-uzavíratelné spony (ref.výrobek Ridex, Tubex Ventex 12D)</t>
  </si>
  <si>
    <t>397770053</t>
  </si>
  <si>
    <t>34</t>
  </si>
  <si>
    <t>3132480R2</t>
  </si>
  <si>
    <t>ochranný tubus kmene průměr 80-120mm, výška 150cm, degradační plast s ventilačními otvory, 2 znovu-uzavíratelné spony (ref.výrobek Ridex, Tubex Ventex 12D)</t>
  </si>
  <si>
    <t>1930241714</t>
  </si>
  <si>
    <t>63</t>
  </si>
  <si>
    <t>35</t>
  </si>
  <si>
    <t>184813121</t>
  </si>
  <si>
    <t>Ochrana dřevin před okusem mechanicky pletivem v rovině a svahu do 1:5</t>
  </si>
  <si>
    <t>-2008947365</t>
  </si>
  <si>
    <t>Ochrana dřevin před okusem zvěří mechanicky v rovině nebo ve svahu do 1:5, pletivem, výšky do 2 m</t>
  </si>
  <si>
    <t xml:space="preserve">Poznámka k položce:_x000d_
ovocné stromy a odrostky mimo oplocenku_x000d_
</t>
  </si>
  <si>
    <t>158</t>
  </si>
  <si>
    <t>36</t>
  </si>
  <si>
    <t>3132480R3</t>
  </si>
  <si>
    <t>pletivo lesnické svařované, role š.150cm, průměr drátu 2mm</t>
  </si>
  <si>
    <t>1560904502</t>
  </si>
  <si>
    <t>158*1,2 'Přepočtené koeficientem množství</t>
  </si>
  <si>
    <t>37</t>
  </si>
  <si>
    <t>184813134</t>
  </si>
  <si>
    <t>Ochrana listnatých dřevin přes 70 cm před okusem chemickým nátěrem v rovině a svahu do 1:5</t>
  </si>
  <si>
    <t>100 kus</t>
  </si>
  <si>
    <t>-911961595</t>
  </si>
  <si>
    <t>Ochrana dřevin před okusem zvěří chemicky nátěrem, v rovině nebo ve svahu do 1:5 listnatých, výšky přes 70 cm</t>
  </si>
  <si>
    <t>Poznámka k položce:_x000d_
odrostky, polodrostky a keře</t>
  </si>
  <si>
    <t>(130+216+1531)/100</t>
  </si>
  <si>
    <t>38</t>
  </si>
  <si>
    <t>25234030</t>
  </si>
  <si>
    <t>repelent proti okusu zvěře</t>
  </si>
  <si>
    <t>863077547</t>
  </si>
  <si>
    <t>Poznámka k položce:_x000d_
např. Aversol, dávka 6kg/ 1000 sazenic</t>
  </si>
  <si>
    <t>18,77*0,6 'Přepočtené koeficientem množství</t>
  </si>
  <si>
    <t>39</t>
  </si>
  <si>
    <t>18485232R1</t>
  </si>
  <si>
    <t xml:space="preserve">Srovnávací (komparativní) řez stromů </t>
  </si>
  <si>
    <t>1935770160</t>
  </si>
  <si>
    <t>40</t>
  </si>
  <si>
    <t>18485232R2</t>
  </si>
  <si>
    <t>Srovnávací (komparativní) řez keřů a odrostků</t>
  </si>
  <si>
    <t>1668142375</t>
  </si>
  <si>
    <t>Srovnávací (komparativní) řez keřů</t>
  </si>
  <si>
    <t>Poznámka k položce:_x000d_
keře a odrostky</t>
  </si>
  <si>
    <t>1661</t>
  </si>
  <si>
    <t>41</t>
  </si>
  <si>
    <t>184911421</t>
  </si>
  <si>
    <t>Mulčování rostlin kůrou tl. do 0,1 m v rovině a svahu do 1:5</t>
  </si>
  <si>
    <t>1177533281</t>
  </si>
  <si>
    <t>Mulčování vysazených rostlin mulčovací kůrou, tl. do 100 mm v rovině nebo na svahu do 1:5</t>
  </si>
  <si>
    <t>Poznámka k položce:_x000d_
výsadbové mísy průměr 1m_x000d_
výsadbové pásy š.0,5m</t>
  </si>
  <si>
    <t>203*1+420*0,5</t>
  </si>
  <si>
    <t>42</t>
  </si>
  <si>
    <t>10391100R</t>
  </si>
  <si>
    <t>mulčovací borka drcená</t>
  </si>
  <si>
    <t>m3</t>
  </si>
  <si>
    <t>1460481543</t>
  </si>
  <si>
    <t>413*0,1 'Přepočtené koeficientem množství</t>
  </si>
  <si>
    <t>43</t>
  </si>
  <si>
    <t>185802114</t>
  </si>
  <si>
    <t>Hnojení půdy umělým hnojivem k jednotlivým rostlinám v rovině a svahu do 1:5</t>
  </si>
  <si>
    <t>-1270237048</t>
  </si>
  <si>
    <t>Hnojení půdy nebo trávníku v rovině nebo na svahu do 1:5 umělým hnojivem s rozdělením k jednotlivým rostlinám</t>
  </si>
  <si>
    <t>Poznámka k položce:_x000d_
aplikace tabletového hnojiva (1tbl = 10g), dávka 3ks/strom, 2ks/odrostek a polodrostek, 1ks/keř_x000d_
aplikace půdního absorbentu do jamky, dávka 200 g/jamka stromů, dávka 100 g/jamka keřů</t>
  </si>
  <si>
    <t>73*0,00003</t>
  </si>
  <si>
    <t>346*0,00002</t>
  </si>
  <si>
    <t>1531*0,00001</t>
  </si>
  <si>
    <t>Mezisoučet</t>
  </si>
  <si>
    <t>419*0,0002</t>
  </si>
  <si>
    <t>1531*0,0001</t>
  </si>
  <si>
    <t>Součet</t>
  </si>
  <si>
    <t>44</t>
  </si>
  <si>
    <t>251911R2</t>
  </si>
  <si>
    <t>zásobní pomalu rozpustné tabletové hnojivo, 10g (např. Silvamix C)</t>
  </si>
  <si>
    <t>1146459142</t>
  </si>
  <si>
    <t>73*0,03</t>
  </si>
  <si>
    <t>346*0,02</t>
  </si>
  <si>
    <t>1531*0,01</t>
  </si>
  <si>
    <t>251911R3</t>
  </si>
  <si>
    <t>půdní absorbent, granulát (ref.výr. Hydrogel)</t>
  </si>
  <si>
    <t>450985668</t>
  </si>
  <si>
    <t>419*0,2</t>
  </si>
  <si>
    <t>1531*0,1</t>
  </si>
  <si>
    <t>46</t>
  </si>
  <si>
    <t>185804311</t>
  </si>
  <si>
    <t>Zalití rostlin vodou plocha do 20 m2</t>
  </si>
  <si>
    <t>484441389</t>
  </si>
  <si>
    <t>Zalití rostlin vodou plochy záhonů jednotlivě do 20 m2</t>
  </si>
  <si>
    <t xml:space="preserve">Poznámka k položce:_x000d_
Zalití rostlin vodou - doplňková zálivka po výsadbě_x000d_
Předpokládaná spotřeba vody na zálivku:_x000d_
stromy se zemním balem a ovocné stromy - 40l_x000d_
odrostky a poloodrostky - 20l_x000d_
keře - 10l_x000d_
_x000d_
</t>
  </si>
  <si>
    <t>73*0,04</t>
  </si>
  <si>
    <t>47</t>
  </si>
  <si>
    <t>185851121</t>
  </si>
  <si>
    <t>Dovoz vody pro zálivku rostlin za vzdálenost do 1000 m</t>
  </si>
  <si>
    <t>1180094625</t>
  </si>
  <si>
    <t>Dovoz vody pro zálivku rostlin na vzdálenost do 1000 m</t>
  </si>
  <si>
    <t>Poznámka k položce:_x000d_
Dovoz vody pro zálivku na vzdálenost 6 km vč. čerpání vody do cisterny (v místě není vodovodní řád)</t>
  </si>
  <si>
    <t>48</t>
  </si>
  <si>
    <t>185851129</t>
  </si>
  <si>
    <t>Příplatek k dovozu vody pro zálivku rostlin do 1000 m ZKD 1000 m</t>
  </si>
  <si>
    <t>1350890235</t>
  </si>
  <si>
    <t>Dovoz vody pro zálivku rostlin Příplatek k ceně za každých dalších i započatých 1000 m</t>
  </si>
  <si>
    <t>25,15*5 'Přepočtené koeficientem množství</t>
  </si>
  <si>
    <t>49</t>
  </si>
  <si>
    <t>082113210</t>
  </si>
  <si>
    <t>voda pitná pro ostatní odběratele</t>
  </si>
  <si>
    <t>1191594209</t>
  </si>
  <si>
    <t>Svislé a kompletní konstrukce</t>
  </si>
  <si>
    <t>50</t>
  </si>
  <si>
    <t>338950143</t>
  </si>
  <si>
    <t>Osazení kůlů jednotlivě ve svahu do 1:5 se zadusáním do zeminy výška kůlu nad zemí do 1,5 m</t>
  </si>
  <si>
    <t>-469712071</t>
  </si>
  <si>
    <t>Osazení dřevěných kůlových konstrukcí svislých Příplatek k cenám jednotlivých kůlů do jam se zadusáním do zeminy, výšky kůlů nad terénem přes 1,0 do 1,5 m</t>
  </si>
  <si>
    <t>Poznámka k položce:_x000d_
hraniční kůly</t>
  </si>
  <si>
    <t>51</t>
  </si>
  <si>
    <t>052171R1</t>
  </si>
  <si>
    <t>odkorněné akátové nebo dubové kůly délka 2m, průměr cca 150mm</t>
  </si>
  <si>
    <t>-1996934483</t>
  </si>
  <si>
    <t>52</t>
  </si>
  <si>
    <t>34895125R1</t>
  </si>
  <si>
    <t>Osazení oplocení lesních kultur výšky 125cm s drátěným pletivem vč. dřevěných kůlů v průměru do 120mm, materiál dub nebo akát bez impregnace, kůly délky 180cm umístěné do vrtané jámy hl. 60cm v osové vzdálenosti 3m, vzpěry proti vyvrácení v rozích a u kaž</t>
  </si>
  <si>
    <t>2057267632</t>
  </si>
  <si>
    <t>Osazení oplocení lesních kultur výšky 125cm s drátěným pletivem vč. dřevěných kůlů v průměru do 120mm, materiál dub nebo akát bez impregnace, kůly délky 180cm umístěné do vrtané jámy hl. 60cm v osové vzdálenosti 3m, vzpěry proti vyvrácení v rozích a u každého 3.kůlu, lesnické uzlíkové pletivo 125cm, 2,0/1,6mm průměr drátu, 13 vodorovných drátů, pozink, přichycení pletiva k terénu kolíky</t>
  </si>
  <si>
    <t>1788</t>
  </si>
  <si>
    <t>53</t>
  </si>
  <si>
    <t>348952162</t>
  </si>
  <si>
    <t>Vrata z plotových tyček v 1,2 m plochy nad 2 do 10 m2</t>
  </si>
  <si>
    <t>674666097</t>
  </si>
  <si>
    <t>Oplocení lesních kultur dřevěnými kůly vrata z plotových tyček, výšky 1,2 m plochy přes 2 do 10 m2</t>
  </si>
  <si>
    <t>Poznámka k položce:_x000d_
osazení sloupků vrat 3ks</t>
  </si>
  <si>
    <t>3*3</t>
  </si>
  <si>
    <t>998</t>
  </si>
  <si>
    <t>Přesun hmot</t>
  </si>
  <si>
    <t>54</t>
  </si>
  <si>
    <t>998231311</t>
  </si>
  <si>
    <t>Přesun hmot pro sadovnické a krajinářské úpravy vodorovně do 5000 m</t>
  </si>
  <si>
    <t>-1155185789</t>
  </si>
  <si>
    <t>Přesun hmot pro sadovnické a krajinářské úpravy - strojně dopravní vzdálenost do 5000 m</t>
  </si>
  <si>
    <t>Sin0-1-3 -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</si>
  <si>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</si>
  <si>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</si>
  <si>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</si>
  <si>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</si>
  <si>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</si>
  <si>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</si>
  <si>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VRN1</t>
  </si>
  <si>
    <t>Průzkumné, geodetické a projektové práce</t>
  </si>
  <si>
    <t>012002000</t>
  </si>
  <si>
    <t>Geodetické práce</t>
  </si>
  <si>
    <t>kpl</t>
  </si>
  <si>
    <t>1024</t>
  </si>
  <si>
    <t>620107328</t>
  </si>
  <si>
    <t>Poznámka k položce:_x000d_
Zajištění geodetických prací související s realizací díla (vytyčení hranic pozemků, umístění do rohů a zlomů pozemku plastové mezníky, vytyčení výsadbových řad a oplocení</t>
  </si>
  <si>
    <t>VRN3</t>
  </si>
  <si>
    <t>Zařízení staveniště</t>
  </si>
  <si>
    <t>030001000</t>
  </si>
  <si>
    <t>CS ÚRS 2019 02</t>
  </si>
  <si>
    <t>-1346194421</t>
  </si>
  <si>
    <t>Poznámka k položce:_x000d_
Úhrnná částka za položku musí pokrývat všechny náklady spojené přípravou a zařízením staveniště po celou dobu výstavby</t>
  </si>
  <si>
    <t>VRN4</t>
  </si>
  <si>
    <t>Inženýrská činnost</t>
  </si>
  <si>
    <t>040001000</t>
  </si>
  <si>
    <t>-1850417541</t>
  </si>
  <si>
    <t>Poznámka k položce:_x000d_
Vytyčení trasy vodovodu společnosti SČVK a sítě elektronických komunikací společnosti Cetin</t>
  </si>
  <si>
    <t>VRN9</t>
  </si>
  <si>
    <t>Ostatní náklady</t>
  </si>
  <si>
    <t>090001000</t>
  </si>
  <si>
    <t>1389495807</t>
  </si>
  <si>
    <t>Poznámka k položce:_x000d_
Mimostaveništní doprava materiálu, doprava rostlinného materiálu od pěstitele</t>
  </si>
  <si>
    <t>Sin0-2 - Rozvojová péče</t>
  </si>
  <si>
    <t>Sin0-2-1 - Rozvojová péče - 1. rok po výsadbě</t>
  </si>
  <si>
    <t>785632859</t>
  </si>
  <si>
    <t xml:space="preserve">Poznámka k položce:_x000d_
plocha trávníku dle ACAD_x000d_
3x za rok  (květen, červenec, září)_x000d_
</t>
  </si>
  <si>
    <t>10917*3</t>
  </si>
  <si>
    <t>181411121</t>
  </si>
  <si>
    <t>Založení lučního trávníku výsevem plochy do 1000 m2 v rovině a ve svahu do 1:5</t>
  </si>
  <si>
    <t>417021832</t>
  </si>
  <si>
    <t>Založení trávníku na půdě předem připravené plochy do 1000 m2 výsevem včetně utažení lučního v rovině nebo na svahu do 1:5</t>
  </si>
  <si>
    <t xml:space="preserve">Poznámka k položce:_x000d_
plocha trávníku dle ACAD_x000d_
jarní dosev (konec dubna) - předpoklad 10% plochy (rozsah nude upřesněn zadavatelem)_x000d_
</t>
  </si>
  <si>
    <t>6417*0,1</t>
  </si>
  <si>
    <t>1647232518</t>
  </si>
  <si>
    <t>6417*0,1*0,025</t>
  </si>
  <si>
    <t>-1053879041</t>
  </si>
  <si>
    <t xml:space="preserve">Poznámka k položce:_x000d_
2x za rok (jaro a podzim)_x000d_
odrostky, poloodrostky a keře_x000d_
</t>
  </si>
  <si>
    <t>(130+216+1531)/100* 2</t>
  </si>
  <si>
    <t>608366401</t>
  </si>
  <si>
    <t>37,54*0,6 'Přepočtené koeficientem množství</t>
  </si>
  <si>
    <t>184911111</t>
  </si>
  <si>
    <t>Znovuuvázání dřeviny ke kůlům</t>
  </si>
  <si>
    <t>-1924913575</t>
  </si>
  <si>
    <t>Znovuuvázání dřeviny jedním úvazkem ke stávajícímu kůlu</t>
  </si>
  <si>
    <t>Poznámka k položce:_x000d_
3x za rok při sečení kontrola a doplnění uvolněných úvazků nebo přidání druhého úvazku _x000d_
(odrostky, poloodrostky a ovocné stromy)</t>
  </si>
  <si>
    <t>419</t>
  </si>
  <si>
    <t>-567803921</t>
  </si>
  <si>
    <t>419*0,75 'Přepočtené koeficientem množství</t>
  </si>
  <si>
    <t>1849111R7</t>
  </si>
  <si>
    <t>Doplnění mulče výsadbových pásů a výsadbových mís stromů vč. dodávky borky</t>
  </si>
  <si>
    <t>1499865709</t>
  </si>
  <si>
    <t>Poznámka k položce:_x000d_
1x za rok (podzim) - doplnění vrstvy borky tl.2cm_x000d_
výsadbové mísy, výsadbové pásy</t>
  </si>
  <si>
    <t>203+210</t>
  </si>
  <si>
    <t>1849111R3</t>
  </si>
  <si>
    <t>Doplnění uhynulých rostlin vč. dodávky</t>
  </si>
  <si>
    <t>485479739</t>
  </si>
  <si>
    <t>Doplnění uhynulých rostlin vč. dodávky výpěstků</t>
  </si>
  <si>
    <t>Poznámka k položce:_x000d_
1x za rok (podzim)_x000d_
 předpoklad výsadba 10% dřevin (rozsah nude upřesněn zadavatelem)</t>
  </si>
  <si>
    <t>1950*0,1</t>
  </si>
  <si>
    <t>1849111R6</t>
  </si>
  <si>
    <t xml:space="preserve">Kontrola a údržba oplocení a berliček </t>
  </si>
  <si>
    <t>-1382127877</t>
  </si>
  <si>
    <t xml:space="preserve">Kontrola a údržba oplocenky a berliček </t>
  </si>
  <si>
    <t xml:space="preserve">Poznámka k položce:_x000d_
průběžné provádění po celý rok_x000d_
doplnění - předpoklad 5%_x000d_
</t>
  </si>
  <si>
    <t>1849111R8</t>
  </si>
  <si>
    <t>Kontrola kotvení a doplnění chybějících nebo poškozených kůlů vč. dodávky kůlů</t>
  </si>
  <si>
    <t>-2066357522</t>
  </si>
  <si>
    <t>Poznámka k položce:_x000d_
3x za rok při sečení kontrola - předpoklad doplnění kůlů 10%_x000d_
odrostky, poloodrostky a ovocné stromy</t>
  </si>
  <si>
    <t>184911R51</t>
  </si>
  <si>
    <t>Kontrola funkčnosti plastových chrániček kmene, příp.doplnění a výměna poškozených</t>
  </si>
  <si>
    <t>-1310486989</t>
  </si>
  <si>
    <t>Poznámka k položce:_x000d_
průběžné provádění po celý rok - předpoklad doplnění chrániček 5%_x000d_
ovocné stromy</t>
  </si>
  <si>
    <t>184911R52</t>
  </si>
  <si>
    <t>Kontrola funkčnosti a upevnění chrániček jednotlivých stromů z pletiva, příp.výměna poškozených</t>
  </si>
  <si>
    <t>-309891708</t>
  </si>
  <si>
    <t>Poznámka k položce:_x000d_
průběžné provádění po celý rok - předpoklad výměna 10%_x000d_
ovocné stromy a odrostky mimo oplocenku</t>
  </si>
  <si>
    <t>185804213</t>
  </si>
  <si>
    <t>Vypletí záhonu dřevin soliterních s naložením a odvozem odpadu do 20 km v rovině a svahu do 1:5</t>
  </si>
  <si>
    <t>1605333928</t>
  </si>
  <si>
    <t>Vypletí v rovině nebo na svahu do 1:5 dřevin solitérních</t>
  </si>
  <si>
    <t xml:space="preserve">Poznámka k položce:_x000d_
Vypletí dřevin solitérních, rovina_x000d_
vypletí zamulčovaných závlahových mís stromů pr.1m vč. odvozu do 20km, plocha 0,8m2/ks_x000d_
3x za rok (začátek května, konec června, konec srpna)_x000d_
</t>
  </si>
  <si>
    <t>203*0,8*3</t>
  </si>
  <si>
    <t>185804214</t>
  </si>
  <si>
    <t>Vypletí záhonu dřevin ve skupinách s naložením a odvozem odpadu do 20 km v rovině a svahu do 1:5</t>
  </si>
  <si>
    <t>-119411476</t>
  </si>
  <si>
    <t>Vypletí v rovině nebo na svahu do 1:5 dřevin ve skupinách</t>
  </si>
  <si>
    <t>Poznámka k položce:_x000d_
vypletí zamulčovaných výsadbových pásů - ruční vytrhání plevele a náletových dřevin vč. odvozu do 20km, plocha 192m2, _x000d_
3x za rok (začátek května, konec června, konec srpna)</t>
  </si>
  <si>
    <t>210*3</t>
  </si>
  <si>
    <t>-1693614248</t>
  </si>
  <si>
    <t>Poznámka k položce:_x000d_
Uložení biomasy na kompostárnu (vzdálenost do 10km)_x000d_
zahrnuje uložení biomasy z pletí a seče travnatých ploch a dopravu na kompostárnu, _x000d_
předpoklad - 15t/seč</t>
  </si>
  <si>
    <t>15*3</t>
  </si>
  <si>
    <t>-871247355</t>
  </si>
  <si>
    <t xml:space="preserve">Poznámka k položce:_x000d_
Zalití rostlin vodou 6x za rok_x000d_
Předpokládaná spotřeba vody na zálivku:_x000d_
stromy se zemním balem - 40l_x000d_
odrostky a poloodrostky - 20l_x000d_
keře - 10l_x000d_
_x000d_
</t>
  </si>
  <si>
    <t>73*0,04*6</t>
  </si>
  <si>
    <t>346*0,02*6</t>
  </si>
  <si>
    <t>1531*0,01*6</t>
  </si>
  <si>
    <t>-189309324</t>
  </si>
  <si>
    <t>1503277900</t>
  </si>
  <si>
    <t>150,9*5 'Přepočtené koeficientem množství</t>
  </si>
  <si>
    <t>-1280432770</t>
  </si>
  <si>
    <t>Sin0-2-2 - Rozvojová péče - 2. rok po výsadbě</t>
  </si>
  <si>
    <t xml:space="preserve">Poznámka k položce:_x000d_
plocha trávníku dle ACAD_x000d_
2x za rok  (červene, srpen)_x000d_
</t>
  </si>
  <si>
    <t>18485232R6</t>
  </si>
  <si>
    <t>Řez keřů vč. odvozu větví</t>
  </si>
  <si>
    <t>-2065709594</t>
  </si>
  <si>
    <t>Poznámka k položce:_x000d_
1x za rok (předjaří) podpora větvení_x000d_
odrostky, poloodrostky a keře</t>
  </si>
  <si>
    <t>130+216+1531</t>
  </si>
  <si>
    <t>18485232R7</t>
  </si>
  <si>
    <t>Řez stromů výchovný vč. odvozu větví</t>
  </si>
  <si>
    <t>-638504670</t>
  </si>
  <si>
    <t>Poznámka k položce:_x000d_
1x za rok (předjaří) zapěstování koruny_x000d_
ovocné stromy</t>
  </si>
  <si>
    <t xml:space="preserve">Poznámka k položce:_x000d_
Zalití rostlin vodou 4x za rok_x000d_
Předpokládaná spotřeba vody na zálivku:_x000d_
stromy se zemním balem - 40l_x000d_
odrostky a poloodrostky - 20l_x000d_
keře - 10l_x000d_
_x000d_
</t>
  </si>
  <si>
    <t>73*0,04*4</t>
  </si>
  <si>
    <t>346*0,02*4</t>
  </si>
  <si>
    <t>1531*0,01*4</t>
  </si>
  <si>
    <t>100,6*5 'Přepočtené koeficientem množství</t>
  </si>
  <si>
    <t>Sin0-2-3 - Rozvojová péče - 3. rok po výsadbě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</si>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</sst>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Sin01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Větrolamy VTL1 a VTL2 v k.ú. Sinutec a Jablonec u Libčevsi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Sinutec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15. 11. 2021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ČR SPÚ, KPÚ pro Ústecký kraj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 Alena Burešová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Ing. Alena Burešová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ROUND(AG55+AG59,2)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ROUND(AS55+AS59,2)</f>
        <v>0</v>
      </c>
      <c r="AT54" s="107">
        <f>ROUND(SUM(AV54:AW54),2)</f>
        <v>0</v>
      </c>
      <c r="AU54" s="108">
        <f>ROUND(AU55+AU59,5)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ROUND(AZ55+AZ59,2)</f>
        <v>0</v>
      </c>
      <c r="BA54" s="107">
        <f>ROUND(BA55+BA59,2)</f>
        <v>0</v>
      </c>
      <c r="BB54" s="107">
        <f>ROUND(BB55+BB59,2)</f>
        <v>0</v>
      </c>
      <c r="BC54" s="107">
        <f>ROUND(BC55+BC59,2)</f>
        <v>0</v>
      </c>
      <c r="BD54" s="109">
        <f>ROUND(BD55+BD59,2)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7"/>
      <c r="B55" s="112"/>
      <c r="C55" s="113"/>
      <c r="D55" s="114" t="s">
        <v>75</v>
      </c>
      <c r="E55" s="114"/>
      <c r="F55" s="114"/>
      <c r="G55" s="114"/>
      <c r="H55" s="114"/>
      <c r="I55" s="115"/>
      <c r="J55" s="114" t="s">
        <v>76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ROUND(SUM(AG56:AG58),2)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77</v>
      </c>
      <c r="AR55" s="119"/>
      <c r="AS55" s="120">
        <f>ROUND(SUM(AS56:AS58),2)</f>
        <v>0</v>
      </c>
      <c r="AT55" s="121">
        <f>ROUND(SUM(AV55:AW55),2)</f>
        <v>0</v>
      </c>
      <c r="AU55" s="122">
        <f>ROUND(SUM(AU56:AU58),5)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ROUND(SUM(AZ56:AZ58),2)</f>
        <v>0</v>
      </c>
      <c r="BA55" s="121">
        <f>ROUND(SUM(BA56:BA58),2)</f>
        <v>0</v>
      </c>
      <c r="BB55" s="121">
        <f>ROUND(SUM(BB56:BB58),2)</f>
        <v>0</v>
      </c>
      <c r="BC55" s="121">
        <f>ROUND(SUM(BC56:BC58),2)</f>
        <v>0</v>
      </c>
      <c r="BD55" s="123">
        <f>ROUND(SUM(BD56:BD58),2)</f>
        <v>0</v>
      </c>
      <c r="BE55" s="7"/>
      <c r="BS55" s="124" t="s">
        <v>70</v>
      </c>
      <c r="BT55" s="124" t="s">
        <v>78</v>
      </c>
      <c r="BU55" s="124" t="s">
        <v>72</v>
      </c>
      <c r="BV55" s="124" t="s">
        <v>73</v>
      </c>
      <c r="BW55" s="124" t="s">
        <v>79</v>
      </c>
      <c r="BX55" s="124" t="s">
        <v>5</v>
      </c>
      <c r="CL55" s="124" t="s">
        <v>19</v>
      </c>
      <c r="CM55" s="124" t="s">
        <v>80</v>
      </c>
    </row>
    <row r="56" s="4" customFormat="1" ht="16.5" customHeight="1">
      <c r="A56" s="125" t="s">
        <v>81</v>
      </c>
      <c r="B56" s="64"/>
      <c r="C56" s="126"/>
      <c r="D56" s="126"/>
      <c r="E56" s="127" t="s">
        <v>82</v>
      </c>
      <c r="F56" s="127"/>
      <c r="G56" s="127"/>
      <c r="H56" s="127"/>
      <c r="I56" s="127"/>
      <c r="J56" s="126"/>
      <c r="K56" s="127" t="s">
        <v>83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'Sin0-1-1 - Příprava půdy 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84</v>
      </c>
      <c r="AR56" s="66"/>
      <c r="AS56" s="130">
        <v>0</v>
      </c>
      <c r="AT56" s="131">
        <f>ROUND(SUM(AV56:AW56),2)</f>
        <v>0</v>
      </c>
      <c r="AU56" s="132">
        <f>'Sin0-1-1 - Příprava půdy ...'!P87</f>
        <v>0</v>
      </c>
      <c r="AV56" s="131">
        <f>'Sin0-1-1 - Příprava půdy ...'!J35</f>
        <v>0</v>
      </c>
      <c r="AW56" s="131">
        <f>'Sin0-1-1 - Příprava půdy ...'!J36</f>
        <v>0</v>
      </c>
      <c r="AX56" s="131">
        <f>'Sin0-1-1 - Příprava půdy ...'!J37</f>
        <v>0</v>
      </c>
      <c r="AY56" s="131">
        <f>'Sin0-1-1 - Příprava půdy ...'!J38</f>
        <v>0</v>
      </c>
      <c r="AZ56" s="131">
        <f>'Sin0-1-1 - Příprava půdy ...'!F35</f>
        <v>0</v>
      </c>
      <c r="BA56" s="131">
        <f>'Sin0-1-1 - Příprava půdy ...'!F36</f>
        <v>0</v>
      </c>
      <c r="BB56" s="131">
        <f>'Sin0-1-1 - Příprava půdy ...'!F37</f>
        <v>0</v>
      </c>
      <c r="BC56" s="131">
        <f>'Sin0-1-1 - Příprava půdy ...'!F38</f>
        <v>0</v>
      </c>
      <c r="BD56" s="133">
        <f>'Sin0-1-1 - Příprava půdy ...'!F39</f>
        <v>0</v>
      </c>
      <c r="BE56" s="4"/>
      <c r="BT56" s="134" t="s">
        <v>80</v>
      </c>
      <c r="BV56" s="134" t="s">
        <v>73</v>
      </c>
      <c r="BW56" s="134" t="s">
        <v>85</v>
      </c>
      <c r="BX56" s="134" t="s">
        <v>79</v>
      </c>
      <c r="CL56" s="134" t="s">
        <v>19</v>
      </c>
    </row>
    <row r="57" s="4" customFormat="1" ht="16.5" customHeight="1">
      <c r="A57" s="125" t="s">
        <v>81</v>
      </c>
      <c r="B57" s="64"/>
      <c r="C57" s="126"/>
      <c r="D57" s="126"/>
      <c r="E57" s="127" t="s">
        <v>86</v>
      </c>
      <c r="F57" s="127"/>
      <c r="G57" s="127"/>
      <c r="H57" s="127"/>
      <c r="I57" s="127"/>
      <c r="J57" s="126"/>
      <c r="K57" s="127" t="s">
        <v>87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'Sin0-1-2 - Výsadba a ochr...'!J32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84</v>
      </c>
      <c r="AR57" s="66"/>
      <c r="AS57" s="130">
        <v>0</v>
      </c>
      <c r="AT57" s="131">
        <f>ROUND(SUM(AV57:AW57),2)</f>
        <v>0</v>
      </c>
      <c r="AU57" s="132">
        <f>'Sin0-1-2 - Výsadba a ochr...'!P89</f>
        <v>0</v>
      </c>
      <c r="AV57" s="131">
        <f>'Sin0-1-2 - Výsadba a ochr...'!J35</f>
        <v>0</v>
      </c>
      <c r="AW57" s="131">
        <f>'Sin0-1-2 - Výsadba a ochr...'!J36</f>
        <v>0</v>
      </c>
      <c r="AX57" s="131">
        <f>'Sin0-1-2 - Výsadba a ochr...'!J37</f>
        <v>0</v>
      </c>
      <c r="AY57" s="131">
        <f>'Sin0-1-2 - Výsadba a ochr...'!J38</f>
        <v>0</v>
      </c>
      <c r="AZ57" s="131">
        <f>'Sin0-1-2 - Výsadba a ochr...'!F35</f>
        <v>0</v>
      </c>
      <c r="BA57" s="131">
        <f>'Sin0-1-2 - Výsadba a ochr...'!F36</f>
        <v>0</v>
      </c>
      <c r="BB57" s="131">
        <f>'Sin0-1-2 - Výsadba a ochr...'!F37</f>
        <v>0</v>
      </c>
      <c r="BC57" s="131">
        <f>'Sin0-1-2 - Výsadba a ochr...'!F38</f>
        <v>0</v>
      </c>
      <c r="BD57" s="133">
        <f>'Sin0-1-2 - Výsadba a ochr...'!F39</f>
        <v>0</v>
      </c>
      <c r="BE57" s="4"/>
      <c r="BT57" s="134" t="s">
        <v>80</v>
      </c>
      <c r="BV57" s="134" t="s">
        <v>73</v>
      </c>
      <c r="BW57" s="134" t="s">
        <v>88</v>
      </c>
      <c r="BX57" s="134" t="s">
        <v>79</v>
      </c>
      <c r="CL57" s="134" t="s">
        <v>19</v>
      </c>
    </row>
    <row r="58" s="4" customFormat="1" ht="16.5" customHeight="1">
      <c r="A58" s="125" t="s">
        <v>81</v>
      </c>
      <c r="B58" s="64"/>
      <c r="C58" s="126"/>
      <c r="D58" s="126"/>
      <c r="E58" s="127" t="s">
        <v>89</v>
      </c>
      <c r="F58" s="127"/>
      <c r="G58" s="127"/>
      <c r="H58" s="127"/>
      <c r="I58" s="127"/>
      <c r="J58" s="126"/>
      <c r="K58" s="127" t="s">
        <v>90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'Sin0-1-3 - Vedlejší rozpo...'!J32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84</v>
      </c>
      <c r="AR58" s="66"/>
      <c r="AS58" s="130">
        <v>0</v>
      </c>
      <c r="AT58" s="131">
        <f>ROUND(SUM(AV58:AW58),2)</f>
        <v>0</v>
      </c>
      <c r="AU58" s="132">
        <f>'Sin0-1-3 - Vedlejší rozpo...'!P90</f>
        <v>0</v>
      </c>
      <c r="AV58" s="131">
        <f>'Sin0-1-3 - Vedlejší rozpo...'!J35</f>
        <v>0</v>
      </c>
      <c r="AW58" s="131">
        <f>'Sin0-1-3 - Vedlejší rozpo...'!J36</f>
        <v>0</v>
      </c>
      <c r="AX58" s="131">
        <f>'Sin0-1-3 - Vedlejší rozpo...'!J37</f>
        <v>0</v>
      </c>
      <c r="AY58" s="131">
        <f>'Sin0-1-3 - Vedlejší rozpo...'!J38</f>
        <v>0</v>
      </c>
      <c r="AZ58" s="131">
        <f>'Sin0-1-3 - Vedlejší rozpo...'!F35</f>
        <v>0</v>
      </c>
      <c r="BA58" s="131">
        <f>'Sin0-1-3 - Vedlejší rozpo...'!F36</f>
        <v>0</v>
      </c>
      <c r="BB58" s="131">
        <f>'Sin0-1-3 - Vedlejší rozpo...'!F37</f>
        <v>0</v>
      </c>
      <c r="BC58" s="131">
        <f>'Sin0-1-3 - Vedlejší rozpo...'!F38</f>
        <v>0</v>
      </c>
      <c r="BD58" s="133">
        <f>'Sin0-1-3 - Vedlejší rozpo...'!F39</f>
        <v>0</v>
      </c>
      <c r="BE58" s="4"/>
      <c r="BT58" s="134" t="s">
        <v>80</v>
      </c>
      <c r="BV58" s="134" t="s">
        <v>73</v>
      </c>
      <c r="BW58" s="134" t="s">
        <v>91</v>
      </c>
      <c r="BX58" s="134" t="s">
        <v>79</v>
      </c>
      <c r="CL58" s="134" t="s">
        <v>19</v>
      </c>
    </row>
    <row r="59" s="7" customFormat="1" ht="16.5" customHeight="1">
      <c r="A59" s="7"/>
      <c r="B59" s="112"/>
      <c r="C59" s="113"/>
      <c r="D59" s="114" t="s">
        <v>92</v>
      </c>
      <c r="E59" s="114"/>
      <c r="F59" s="114"/>
      <c r="G59" s="114"/>
      <c r="H59" s="114"/>
      <c r="I59" s="115"/>
      <c r="J59" s="114" t="s">
        <v>93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ROUND(SUM(AG60:AG62),2)</f>
        <v>0</v>
      </c>
      <c r="AH59" s="115"/>
      <c r="AI59" s="115"/>
      <c r="AJ59" s="115"/>
      <c r="AK59" s="115"/>
      <c r="AL59" s="115"/>
      <c r="AM59" s="115"/>
      <c r="AN59" s="117">
        <f>SUM(AG59,AT59)</f>
        <v>0</v>
      </c>
      <c r="AO59" s="115"/>
      <c r="AP59" s="115"/>
      <c r="AQ59" s="118" t="s">
        <v>77</v>
      </c>
      <c r="AR59" s="119"/>
      <c r="AS59" s="120">
        <f>ROUND(SUM(AS60:AS62),2)</f>
        <v>0</v>
      </c>
      <c r="AT59" s="121">
        <f>ROUND(SUM(AV59:AW59),2)</f>
        <v>0</v>
      </c>
      <c r="AU59" s="122">
        <f>ROUND(SUM(AU60:AU62),5)</f>
        <v>0</v>
      </c>
      <c r="AV59" s="121">
        <f>ROUND(AZ59*L29,2)</f>
        <v>0</v>
      </c>
      <c r="AW59" s="121">
        <f>ROUND(BA59*L30,2)</f>
        <v>0</v>
      </c>
      <c r="AX59" s="121">
        <f>ROUND(BB59*L29,2)</f>
        <v>0</v>
      </c>
      <c r="AY59" s="121">
        <f>ROUND(BC59*L30,2)</f>
        <v>0</v>
      </c>
      <c r="AZ59" s="121">
        <f>ROUND(SUM(AZ60:AZ62),2)</f>
        <v>0</v>
      </c>
      <c r="BA59" s="121">
        <f>ROUND(SUM(BA60:BA62),2)</f>
        <v>0</v>
      </c>
      <c r="BB59" s="121">
        <f>ROUND(SUM(BB60:BB62),2)</f>
        <v>0</v>
      </c>
      <c r="BC59" s="121">
        <f>ROUND(SUM(BC60:BC62),2)</f>
        <v>0</v>
      </c>
      <c r="BD59" s="123">
        <f>ROUND(SUM(BD60:BD62),2)</f>
        <v>0</v>
      </c>
      <c r="BE59" s="7"/>
      <c r="BS59" s="124" t="s">
        <v>70</v>
      </c>
      <c r="BT59" s="124" t="s">
        <v>78</v>
      </c>
      <c r="BU59" s="124" t="s">
        <v>72</v>
      </c>
      <c r="BV59" s="124" t="s">
        <v>73</v>
      </c>
      <c r="BW59" s="124" t="s">
        <v>94</v>
      </c>
      <c r="BX59" s="124" t="s">
        <v>5</v>
      </c>
      <c r="CL59" s="124" t="s">
        <v>19</v>
      </c>
      <c r="CM59" s="124" t="s">
        <v>80</v>
      </c>
    </row>
    <row r="60" s="4" customFormat="1" ht="16.5" customHeight="1">
      <c r="A60" s="125" t="s">
        <v>81</v>
      </c>
      <c r="B60" s="64"/>
      <c r="C60" s="126"/>
      <c r="D60" s="126"/>
      <c r="E60" s="127" t="s">
        <v>95</v>
      </c>
      <c r="F60" s="127"/>
      <c r="G60" s="127"/>
      <c r="H60" s="127"/>
      <c r="I60" s="127"/>
      <c r="J60" s="126"/>
      <c r="K60" s="127" t="s">
        <v>96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'Sin0-2-1 - Rozvojová péče...'!J32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84</v>
      </c>
      <c r="AR60" s="66"/>
      <c r="AS60" s="130">
        <v>0</v>
      </c>
      <c r="AT60" s="131">
        <f>ROUND(SUM(AV60:AW60),2)</f>
        <v>0</v>
      </c>
      <c r="AU60" s="132">
        <f>'Sin0-2-1 - Rozvojová péče...'!P87</f>
        <v>0</v>
      </c>
      <c r="AV60" s="131">
        <f>'Sin0-2-1 - Rozvojová péče...'!J35</f>
        <v>0</v>
      </c>
      <c r="AW60" s="131">
        <f>'Sin0-2-1 - Rozvojová péče...'!J36</f>
        <v>0</v>
      </c>
      <c r="AX60" s="131">
        <f>'Sin0-2-1 - Rozvojová péče...'!J37</f>
        <v>0</v>
      </c>
      <c r="AY60" s="131">
        <f>'Sin0-2-1 - Rozvojová péče...'!J38</f>
        <v>0</v>
      </c>
      <c r="AZ60" s="131">
        <f>'Sin0-2-1 - Rozvojová péče...'!F35</f>
        <v>0</v>
      </c>
      <c r="BA60" s="131">
        <f>'Sin0-2-1 - Rozvojová péče...'!F36</f>
        <v>0</v>
      </c>
      <c r="BB60" s="131">
        <f>'Sin0-2-1 - Rozvojová péče...'!F37</f>
        <v>0</v>
      </c>
      <c r="BC60" s="131">
        <f>'Sin0-2-1 - Rozvojová péče...'!F38</f>
        <v>0</v>
      </c>
      <c r="BD60" s="133">
        <f>'Sin0-2-1 - Rozvojová péče...'!F39</f>
        <v>0</v>
      </c>
      <c r="BE60" s="4"/>
      <c r="BT60" s="134" t="s">
        <v>80</v>
      </c>
      <c r="BV60" s="134" t="s">
        <v>73</v>
      </c>
      <c r="BW60" s="134" t="s">
        <v>97</v>
      </c>
      <c r="BX60" s="134" t="s">
        <v>94</v>
      </c>
      <c r="CL60" s="134" t="s">
        <v>19</v>
      </c>
    </row>
    <row r="61" s="4" customFormat="1" ht="16.5" customHeight="1">
      <c r="A61" s="125" t="s">
        <v>81</v>
      </c>
      <c r="B61" s="64"/>
      <c r="C61" s="126"/>
      <c r="D61" s="126"/>
      <c r="E61" s="127" t="s">
        <v>98</v>
      </c>
      <c r="F61" s="127"/>
      <c r="G61" s="127"/>
      <c r="H61" s="127"/>
      <c r="I61" s="127"/>
      <c r="J61" s="126"/>
      <c r="K61" s="127" t="s">
        <v>99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'Sin0-2-2 - Rozvojová péče...'!J32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84</v>
      </c>
      <c r="AR61" s="66"/>
      <c r="AS61" s="130">
        <v>0</v>
      </c>
      <c r="AT61" s="131">
        <f>ROUND(SUM(AV61:AW61),2)</f>
        <v>0</v>
      </c>
      <c r="AU61" s="132">
        <f>'Sin0-2-2 - Rozvojová péče...'!P87</f>
        <v>0</v>
      </c>
      <c r="AV61" s="131">
        <f>'Sin0-2-2 - Rozvojová péče...'!J35</f>
        <v>0</v>
      </c>
      <c r="AW61" s="131">
        <f>'Sin0-2-2 - Rozvojová péče...'!J36</f>
        <v>0</v>
      </c>
      <c r="AX61" s="131">
        <f>'Sin0-2-2 - Rozvojová péče...'!J37</f>
        <v>0</v>
      </c>
      <c r="AY61" s="131">
        <f>'Sin0-2-2 - Rozvojová péče...'!J38</f>
        <v>0</v>
      </c>
      <c r="AZ61" s="131">
        <f>'Sin0-2-2 - Rozvojová péče...'!F35</f>
        <v>0</v>
      </c>
      <c r="BA61" s="131">
        <f>'Sin0-2-2 - Rozvojová péče...'!F36</f>
        <v>0</v>
      </c>
      <c r="BB61" s="131">
        <f>'Sin0-2-2 - Rozvojová péče...'!F37</f>
        <v>0</v>
      </c>
      <c r="BC61" s="131">
        <f>'Sin0-2-2 - Rozvojová péče...'!F38</f>
        <v>0</v>
      </c>
      <c r="BD61" s="133">
        <f>'Sin0-2-2 - Rozvojová péče...'!F39</f>
        <v>0</v>
      </c>
      <c r="BE61" s="4"/>
      <c r="BT61" s="134" t="s">
        <v>80</v>
      </c>
      <c r="BV61" s="134" t="s">
        <v>73</v>
      </c>
      <c r="BW61" s="134" t="s">
        <v>100</v>
      </c>
      <c r="BX61" s="134" t="s">
        <v>94</v>
      </c>
      <c r="CL61" s="134" t="s">
        <v>19</v>
      </c>
    </row>
    <row r="62" s="4" customFormat="1" ht="16.5" customHeight="1">
      <c r="A62" s="125" t="s">
        <v>81</v>
      </c>
      <c r="B62" s="64"/>
      <c r="C62" s="126"/>
      <c r="D62" s="126"/>
      <c r="E62" s="127" t="s">
        <v>101</v>
      </c>
      <c r="F62" s="127"/>
      <c r="G62" s="127"/>
      <c r="H62" s="127"/>
      <c r="I62" s="127"/>
      <c r="J62" s="126"/>
      <c r="K62" s="127" t="s">
        <v>102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'Sin0-2-3 - Rozvojová péče...'!J32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84</v>
      </c>
      <c r="AR62" s="66"/>
      <c r="AS62" s="135">
        <v>0</v>
      </c>
      <c r="AT62" s="136">
        <f>ROUND(SUM(AV62:AW62),2)</f>
        <v>0</v>
      </c>
      <c r="AU62" s="137">
        <f>'Sin0-2-3 - Rozvojová péče...'!P87</f>
        <v>0</v>
      </c>
      <c r="AV62" s="136">
        <f>'Sin0-2-3 - Rozvojová péče...'!J35</f>
        <v>0</v>
      </c>
      <c r="AW62" s="136">
        <f>'Sin0-2-3 - Rozvojová péče...'!J36</f>
        <v>0</v>
      </c>
      <c r="AX62" s="136">
        <f>'Sin0-2-3 - Rozvojová péče...'!J37</f>
        <v>0</v>
      </c>
      <c r="AY62" s="136">
        <f>'Sin0-2-3 - Rozvojová péče...'!J38</f>
        <v>0</v>
      </c>
      <c r="AZ62" s="136">
        <f>'Sin0-2-3 - Rozvojová péče...'!F35</f>
        <v>0</v>
      </c>
      <c r="BA62" s="136">
        <f>'Sin0-2-3 - Rozvojová péče...'!F36</f>
        <v>0</v>
      </c>
      <c r="BB62" s="136">
        <f>'Sin0-2-3 - Rozvojová péče...'!F37</f>
        <v>0</v>
      </c>
      <c r="BC62" s="136">
        <f>'Sin0-2-3 - Rozvojová péče...'!F38</f>
        <v>0</v>
      </c>
      <c r="BD62" s="138">
        <f>'Sin0-2-3 - Rozvojová péče...'!F39</f>
        <v>0</v>
      </c>
      <c r="BE62" s="4"/>
      <c r="BT62" s="134" t="s">
        <v>80</v>
      </c>
      <c r="BV62" s="134" t="s">
        <v>73</v>
      </c>
      <c r="BW62" s="134" t="s">
        <v>103</v>
      </c>
      <c r="BX62" s="134" t="s">
        <v>94</v>
      </c>
      <c r="CL62" s="134" t="s">
        <v>19</v>
      </c>
    </row>
    <row r="63" s="2" customFormat="1" ht="30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5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45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</row>
  </sheetData>
  <sheetProtection sheet="1" formatColumns="0" formatRows="0" objects="1" scenarios="1" spinCount="100000" saltValue="w+Jjq5KeXZWKWY9O2emQyFNcI2yGVqydxpwne+aaXflb76CBdbeavSNtHpWAbhlAt4dRFou78TOBHwQNgp+6fg==" hashValue="CsiQRMVYWvRZpBn6lv8x5frLudbnhSmJIZrFASKHV4IggUztsINUkTAsovDXBHcjH/ShrL0Y8ZBKQnJzV8HTpw==" algorithmName="SHA-512" password="CC35"/>
  <mergeCells count="70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Sin0-1-1 - Příprava půdy ...'!C2" display="/"/>
    <hyperlink ref="A57" location="'Sin0-1-2 - Výsadba a ochr...'!C2" display="/"/>
    <hyperlink ref="A58" location="'Sin0-1-3 - Vedlejší rozpo...'!C2" display="/"/>
    <hyperlink ref="A60" location="'Sin0-2-1 - Rozvojová péče...'!C2" display="/"/>
    <hyperlink ref="A61" location="'Sin0-2-2 - Rozvojová péče...'!C2" display="/"/>
    <hyperlink ref="A62" location="'Sin0-2-3 - Rozvojová péče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104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Větrolamy VTL1 a VTL2 v k.ú. Sinutec a Jablonec u Libčevsi</v>
      </c>
      <c r="F7" s="143"/>
      <c r="G7" s="143"/>
      <c r="H7" s="143"/>
      <c r="L7" s="21"/>
    </row>
    <row r="8" s="1" customFormat="1" ht="12" customHeight="1">
      <c r="B8" s="21"/>
      <c r="D8" s="143" t="s">
        <v>105</v>
      </c>
      <c r="L8" s="21"/>
    </row>
    <row r="9" s="2" customFormat="1" ht="16.5" customHeight="1">
      <c r="A9" s="39"/>
      <c r="B9" s="45"/>
      <c r="C9" s="39"/>
      <c r="D9" s="39"/>
      <c r="E9" s="144" t="s">
        <v>106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107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108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15. 11. 2021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8"/>
      <c r="B29" s="149"/>
      <c r="C29" s="148"/>
      <c r="D29" s="148"/>
      <c r="E29" s="150" t="s">
        <v>109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ROUND((SUM(BE87:BE117)),  2)</f>
        <v>0</v>
      </c>
      <c r="G35" s="39"/>
      <c r="H35" s="39"/>
      <c r="I35" s="158">
        <v>0.20999999999999999</v>
      </c>
      <c r="J35" s="157">
        <f>ROUND(((SUM(BE87:BE117))*I35),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ROUND((SUM(BF87:BF117)),  2)</f>
        <v>0</v>
      </c>
      <c r="G36" s="39"/>
      <c r="H36" s="39"/>
      <c r="I36" s="158">
        <v>0.14999999999999999</v>
      </c>
      <c r="J36" s="157">
        <f>ROUND(((SUM(BF87:BF117))*I36),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ROUND((SUM(BG87:BG117)),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ROUND((SUM(BH87:BH117)),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ROUND((SUM(BI87:BI117)),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Větrolamy VTL1 a VTL2 v k.ú. Sinutec a Jablonec u Libčevsi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105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106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107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Sin0-1-1 - Příprava půdy a zatravnění ploch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Sinutec</v>
      </c>
      <c r="G56" s="41"/>
      <c r="H56" s="41"/>
      <c r="I56" s="33" t="s">
        <v>23</v>
      </c>
      <c r="J56" s="73" t="str">
        <f>IF(J14="","",J14)</f>
        <v>15. 11. 2021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ČR SPÚ, KPÚ pro Ústecký kraj</v>
      </c>
      <c r="G58" s="41"/>
      <c r="H58" s="41"/>
      <c r="I58" s="33" t="s">
        <v>31</v>
      </c>
      <c r="J58" s="37" t="str">
        <f>E23</f>
        <v>Ing. Alena Burešová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Ing. Alena Burešová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111</v>
      </c>
      <c r="D61" s="172"/>
      <c r="E61" s="172"/>
      <c r="F61" s="172"/>
      <c r="G61" s="172"/>
      <c r="H61" s="172"/>
      <c r="I61" s="172"/>
      <c r="J61" s="173" t="s">
        <v>112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113</v>
      </c>
    </row>
    <row r="64" s="9" customFormat="1" ht="24.96" customHeight="1">
      <c r="A64" s="9"/>
      <c r="B64" s="175"/>
      <c r="C64" s="176"/>
      <c r="D64" s="177" t="s">
        <v>114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115</v>
      </c>
      <c r="E65" s="183"/>
      <c r="F65" s="183"/>
      <c r="G65" s="183"/>
      <c r="H65" s="183"/>
      <c r="I65" s="183"/>
      <c r="J65" s="184">
        <f>J89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Větrolamy VTL1 a VTL2 v k.ú. Sinutec a Jablonec u Libčevsi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105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106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107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Sin0-1-1 - Příprava půdy a zatravnění ploch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>Sinutec</v>
      </c>
      <c r="G81" s="41"/>
      <c r="H81" s="41"/>
      <c r="I81" s="33" t="s">
        <v>23</v>
      </c>
      <c r="J81" s="73" t="str">
        <f>IF(J14="","",J14)</f>
        <v>15. 11. 2021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>ČR SPÚ, KPÚ pro Ústecký kraj</v>
      </c>
      <c r="G83" s="41"/>
      <c r="H83" s="41"/>
      <c r="I83" s="33" t="s">
        <v>31</v>
      </c>
      <c r="J83" s="37" t="str">
        <f>E23</f>
        <v>Ing. Alena Burešová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IF(E20="","",E20)</f>
        <v>Vyplň údaj</v>
      </c>
      <c r="G84" s="41"/>
      <c r="H84" s="41"/>
      <c r="I84" s="33" t="s">
        <v>34</v>
      </c>
      <c r="J84" s="37" t="str">
        <f>E26</f>
        <v>Ing. Alena Burešová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117</v>
      </c>
      <c r="D86" s="189" t="s">
        <v>56</v>
      </c>
      <c r="E86" s="189" t="s">
        <v>52</v>
      </c>
      <c r="F86" s="189" t="s">
        <v>53</v>
      </c>
      <c r="G86" s="189" t="s">
        <v>118</v>
      </c>
      <c r="H86" s="189" t="s">
        <v>119</v>
      </c>
      <c r="I86" s="189" t="s">
        <v>120</v>
      </c>
      <c r="J86" s="189" t="s">
        <v>112</v>
      </c>
      <c r="K86" s="190" t="s">
        <v>121</v>
      </c>
      <c r="L86" s="191"/>
      <c r="M86" s="93" t="s">
        <v>19</v>
      </c>
      <c r="N86" s="94" t="s">
        <v>41</v>
      </c>
      <c r="O86" s="94" t="s">
        <v>122</v>
      </c>
      <c r="P86" s="94" t="s">
        <v>123</v>
      </c>
      <c r="Q86" s="94" t="s">
        <v>124</v>
      </c>
      <c r="R86" s="94" t="s">
        <v>125</v>
      </c>
      <c r="S86" s="94" t="s">
        <v>126</v>
      </c>
      <c r="T86" s="95" t="s">
        <v>127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128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</f>
        <v>0</v>
      </c>
      <c r="Q87" s="97"/>
      <c r="R87" s="194">
        <f>R88</f>
        <v>0</v>
      </c>
      <c r="S87" s="97"/>
      <c r="T87" s="195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70</v>
      </c>
      <c r="AU87" s="18" t="s">
        <v>113</v>
      </c>
      <c r="BK87" s="196">
        <f>BK88</f>
        <v>0</v>
      </c>
    </row>
    <row r="88" s="12" customFormat="1" ht="25.92" customHeight="1">
      <c r="A88" s="12"/>
      <c r="B88" s="197"/>
      <c r="C88" s="198"/>
      <c r="D88" s="199" t="s">
        <v>70</v>
      </c>
      <c r="E88" s="200" t="s">
        <v>129</v>
      </c>
      <c r="F88" s="200" t="s">
        <v>130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</f>
        <v>0</v>
      </c>
      <c r="Q88" s="205"/>
      <c r="R88" s="206">
        <f>R89</f>
        <v>0</v>
      </c>
      <c r="S88" s="205"/>
      <c r="T88" s="207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78</v>
      </c>
      <c r="AT88" s="209" t="s">
        <v>70</v>
      </c>
      <c r="AU88" s="209" t="s">
        <v>71</v>
      </c>
      <c r="AY88" s="208" t="s">
        <v>131</v>
      </c>
      <c r="BK88" s="210">
        <f>BK89</f>
        <v>0</v>
      </c>
    </row>
    <row r="89" s="12" customFormat="1" ht="22.8" customHeight="1">
      <c r="A89" s="12"/>
      <c r="B89" s="197"/>
      <c r="C89" s="198"/>
      <c r="D89" s="199" t="s">
        <v>70</v>
      </c>
      <c r="E89" s="211" t="s">
        <v>78</v>
      </c>
      <c r="F89" s="211" t="s">
        <v>132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SUM(P90:P117)</f>
        <v>0</v>
      </c>
      <c r="Q89" s="205"/>
      <c r="R89" s="206">
        <f>SUM(R90:R117)</f>
        <v>0</v>
      </c>
      <c r="S89" s="205"/>
      <c r="T89" s="207">
        <f>SUM(T90:T117)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78</v>
      </c>
      <c r="AT89" s="209" t="s">
        <v>70</v>
      </c>
      <c r="AU89" s="209" t="s">
        <v>78</v>
      </c>
      <c r="AY89" s="208" t="s">
        <v>131</v>
      </c>
      <c r="BK89" s="210">
        <f>SUM(BK90:BK117)</f>
        <v>0</v>
      </c>
    </row>
    <row r="90" s="2" customFormat="1" ht="16.5" customHeight="1">
      <c r="A90" s="39"/>
      <c r="B90" s="40"/>
      <c r="C90" s="213" t="s">
        <v>78</v>
      </c>
      <c r="D90" s="213" t="s">
        <v>133</v>
      </c>
      <c r="E90" s="214" t="s">
        <v>134</v>
      </c>
      <c r="F90" s="215" t="s">
        <v>135</v>
      </c>
      <c r="G90" s="216" t="s">
        <v>136</v>
      </c>
      <c r="H90" s="217">
        <v>21834</v>
      </c>
      <c r="I90" s="218"/>
      <c r="J90" s="219">
        <f>ROUND(I90*H90,2)</f>
        <v>0</v>
      </c>
      <c r="K90" s="215" t="s">
        <v>137</v>
      </c>
      <c r="L90" s="45"/>
      <c r="M90" s="220" t="s">
        <v>19</v>
      </c>
      <c r="N90" s="221" t="s">
        <v>42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138</v>
      </c>
      <c r="AT90" s="224" t="s">
        <v>133</v>
      </c>
      <c r="AU90" s="224" t="s">
        <v>80</v>
      </c>
      <c r="AY90" s="18" t="s">
        <v>131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138</v>
      </c>
      <c r="BM90" s="224" t="s">
        <v>139</v>
      </c>
    </row>
    <row r="91" s="2" customFormat="1">
      <c r="A91" s="39"/>
      <c r="B91" s="40"/>
      <c r="C91" s="41"/>
      <c r="D91" s="226" t="s">
        <v>140</v>
      </c>
      <c r="E91" s="41"/>
      <c r="F91" s="227" t="s">
        <v>141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140</v>
      </c>
      <c r="AU91" s="18" t="s">
        <v>80</v>
      </c>
    </row>
    <row r="92" s="2" customFormat="1">
      <c r="A92" s="39"/>
      <c r="B92" s="40"/>
      <c r="C92" s="41"/>
      <c r="D92" s="226" t="s">
        <v>142</v>
      </c>
      <c r="E92" s="41"/>
      <c r="F92" s="231" t="s">
        <v>143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142</v>
      </c>
      <c r="AU92" s="18" t="s">
        <v>80</v>
      </c>
    </row>
    <row r="93" s="13" customFormat="1">
      <c r="A93" s="13"/>
      <c r="B93" s="232"/>
      <c r="C93" s="233"/>
      <c r="D93" s="226" t="s">
        <v>144</v>
      </c>
      <c r="E93" s="234" t="s">
        <v>19</v>
      </c>
      <c r="F93" s="235" t="s">
        <v>145</v>
      </c>
      <c r="G93" s="233"/>
      <c r="H93" s="236">
        <v>21834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2" t="s">
        <v>144</v>
      </c>
      <c r="AU93" s="242" t="s">
        <v>80</v>
      </c>
      <c r="AV93" s="13" t="s">
        <v>80</v>
      </c>
      <c r="AW93" s="13" t="s">
        <v>33</v>
      </c>
      <c r="AX93" s="13" t="s">
        <v>78</v>
      </c>
      <c r="AY93" s="242" t="s">
        <v>131</v>
      </c>
    </row>
    <row r="94" s="2" customFormat="1" ht="16.5" customHeight="1">
      <c r="A94" s="39"/>
      <c r="B94" s="40"/>
      <c r="C94" s="213" t="s">
        <v>80</v>
      </c>
      <c r="D94" s="213" t="s">
        <v>133</v>
      </c>
      <c r="E94" s="214" t="s">
        <v>146</v>
      </c>
      <c r="F94" s="215" t="s">
        <v>147</v>
      </c>
      <c r="G94" s="216" t="s">
        <v>136</v>
      </c>
      <c r="H94" s="217">
        <v>10917</v>
      </c>
      <c r="I94" s="218"/>
      <c r="J94" s="219">
        <f>ROUND(I94*H94,2)</f>
        <v>0</v>
      </c>
      <c r="K94" s="215" t="s">
        <v>137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138</v>
      </c>
      <c r="AT94" s="224" t="s">
        <v>133</v>
      </c>
      <c r="AU94" s="224" t="s">
        <v>80</v>
      </c>
      <c r="AY94" s="18" t="s">
        <v>131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138</v>
      </c>
      <c r="BM94" s="224" t="s">
        <v>148</v>
      </c>
    </row>
    <row r="95" s="2" customFormat="1">
      <c r="A95" s="39"/>
      <c r="B95" s="40"/>
      <c r="C95" s="41"/>
      <c r="D95" s="226" t="s">
        <v>140</v>
      </c>
      <c r="E95" s="41"/>
      <c r="F95" s="227" t="s">
        <v>149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140</v>
      </c>
      <c r="AU95" s="18" t="s">
        <v>80</v>
      </c>
    </row>
    <row r="96" s="2" customFormat="1">
      <c r="A96" s="39"/>
      <c r="B96" s="40"/>
      <c r="C96" s="41"/>
      <c r="D96" s="226" t="s">
        <v>142</v>
      </c>
      <c r="E96" s="41"/>
      <c r="F96" s="231" t="s">
        <v>150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142</v>
      </c>
      <c r="AU96" s="18" t="s">
        <v>80</v>
      </c>
    </row>
    <row r="97" s="13" customFormat="1">
      <c r="A97" s="13"/>
      <c r="B97" s="232"/>
      <c r="C97" s="233"/>
      <c r="D97" s="226" t="s">
        <v>144</v>
      </c>
      <c r="E97" s="234" t="s">
        <v>19</v>
      </c>
      <c r="F97" s="235" t="s">
        <v>151</v>
      </c>
      <c r="G97" s="233"/>
      <c r="H97" s="236">
        <v>10917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144</v>
      </c>
      <c r="AU97" s="242" t="s">
        <v>80</v>
      </c>
      <c r="AV97" s="13" t="s">
        <v>80</v>
      </c>
      <c r="AW97" s="13" t="s">
        <v>33</v>
      </c>
      <c r="AX97" s="13" t="s">
        <v>78</v>
      </c>
      <c r="AY97" s="242" t="s">
        <v>131</v>
      </c>
    </row>
    <row r="98" s="2" customFormat="1">
      <c r="A98" s="39"/>
      <c r="B98" s="40"/>
      <c r="C98" s="243" t="s">
        <v>152</v>
      </c>
      <c r="D98" s="243" t="s">
        <v>153</v>
      </c>
      <c r="E98" s="244" t="s">
        <v>154</v>
      </c>
      <c r="F98" s="245" t="s">
        <v>155</v>
      </c>
      <c r="G98" s="246" t="s">
        <v>156</v>
      </c>
      <c r="H98" s="247">
        <v>160.42500000000001</v>
      </c>
      <c r="I98" s="248"/>
      <c r="J98" s="249">
        <f>ROUND(I98*H98,2)</f>
        <v>0</v>
      </c>
      <c r="K98" s="245" t="s">
        <v>19</v>
      </c>
      <c r="L98" s="250"/>
      <c r="M98" s="251" t="s">
        <v>19</v>
      </c>
      <c r="N98" s="252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157</v>
      </c>
      <c r="AT98" s="224" t="s">
        <v>153</v>
      </c>
      <c r="AU98" s="224" t="s">
        <v>80</v>
      </c>
      <c r="AY98" s="18" t="s">
        <v>131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138</v>
      </c>
      <c r="BM98" s="224" t="s">
        <v>158</v>
      </c>
    </row>
    <row r="99" s="2" customFormat="1">
      <c r="A99" s="39"/>
      <c r="B99" s="40"/>
      <c r="C99" s="41"/>
      <c r="D99" s="226" t="s">
        <v>140</v>
      </c>
      <c r="E99" s="41"/>
      <c r="F99" s="227" t="s">
        <v>155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140</v>
      </c>
      <c r="AU99" s="18" t="s">
        <v>80</v>
      </c>
    </row>
    <row r="100" s="13" customFormat="1">
      <c r="A100" s="13"/>
      <c r="B100" s="232"/>
      <c r="C100" s="233"/>
      <c r="D100" s="226" t="s">
        <v>144</v>
      </c>
      <c r="E100" s="234" t="s">
        <v>19</v>
      </c>
      <c r="F100" s="235" t="s">
        <v>159</v>
      </c>
      <c r="G100" s="233"/>
      <c r="H100" s="236">
        <v>160.42500000000001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144</v>
      </c>
      <c r="AU100" s="242" t="s">
        <v>80</v>
      </c>
      <c r="AV100" s="13" t="s">
        <v>80</v>
      </c>
      <c r="AW100" s="13" t="s">
        <v>33</v>
      </c>
      <c r="AX100" s="13" t="s">
        <v>78</v>
      </c>
      <c r="AY100" s="242" t="s">
        <v>131</v>
      </c>
    </row>
    <row r="101" s="2" customFormat="1">
      <c r="A101" s="39"/>
      <c r="B101" s="40"/>
      <c r="C101" s="243" t="s">
        <v>138</v>
      </c>
      <c r="D101" s="243" t="s">
        <v>153</v>
      </c>
      <c r="E101" s="244" t="s">
        <v>160</v>
      </c>
      <c r="F101" s="245" t="s">
        <v>161</v>
      </c>
      <c r="G101" s="246" t="s">
        <v>156</v>
      </c>
      <c r="H101" s="247">
        <v>36</v>
      </c>
      <c r="I101" s="248"/>
      <c r="J101" s="249">
        <f>ROUND(I101*H101,2)</f>
        <v>0</v>
      </c>
      <c r="K101" s="245" t="s">
        <v>19</v>
      </c>
      <c r="L101" s="250"/>
      <c r="M101" s="251" t="s">
        <v>19</v>
      </c>
      <c r="N101" s="252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157</v>
      </c>
      <c r="AT101" s="224" t="s">
        <v>153</v>
      </c>
      <c r="AU101" s="224" t="s">
        <v>80</v>
      </c>
      <c r="AY101" s="18" t="s">
        <v>131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138</v>
      </c>
      <c r="BM101" s="224" t="s">
        <v>162</v>
      </c>
    </row>
    <row r="102" s="2" customFormat="1">
      <c r="A102" s="39"/>
      <c r="B102" s="40"/>
      <c r="C102" s="41"/>
      <c r="D102" s="226" t="s">
        <v>140</v>
      </c>
      <c r="E102" s="41"/>
      <c r="F102" s="227" t="s">
        <v>163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140</v>
      </c>
      <c r="AU102" s="18" t="s">
        <v>80</v>
      </c>
    </row>
    <row r="103" s="13" customFormat="1">
      <c r="A103" s="13"/>
      <c r="B103" s="232"/>
      <c r="C103" s="233"/>
      <c r="D103" s="226" t="s">
        <v>144</v>
      </c>
      <c r="E103" s="234" t="s">
        <v>19</v>
      </c>
      <c r="F103" s="235" t="s">
        <v>164</v>
      </c>
      <c r="G103" s="233"/>
      <c r="H103" s="236">
        <v>36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144</v>
      </c>
      <c r="AU103" s="242" t="s">
        <v>80</v>
      </c>
      <c r="AV103" s="13" t="s">
        <v>80</v>
      </c>
      <c r="AW103" s="13" t="s">
        <v>33</v>
      </c>
      <c r="AX103" s="13" t="s">
        <v>78</v>
      </c>
      <c r="AY103" s="242" t="s">
        <v>131</v>
      </c>
    </row>
    <row r="104" s="2" customFormat="1" ht="16.5" customHeight="1">
      <c r="A104" s="39"/>
      <c r="B104" s="40"/>
      <c r="C104" s="213" t="s">
        <v>165</v>
      </c>
      <c r="D104" s="213" t="s">
        <v>133</v>
      </c>
      <c r="E104" s="214" t="s">
        <v>166</v>
      </c>
      <c r="F104" s="215" t="s">
        <v>167</v>
      </c>
      <c r="G104" s="216" t="s">
        <v>136</v>
      </c>
      <c r="H104" s="217">
        <v>10917</v>
      </c>
      <c r="I104" s="218"/>
      <c r="J104" s="219">
        <f>ROUND(I104*H104,2)</f>
        <v>0</v>
      </c>
      <c r="K104" s="215" t="s">
        <v>137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138</v>
      </c>
      <c r="AT104" s="224" t="s">
        <v>133</v>
      </c>
      <c r="AU104" s="224" t="s">
        <v>80</v>
      </c>
      <c r="AY104" s="18" t="s">
        <v>131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138</v>
      </c>
      <c r="BM104" s="224" t="s">
        <v>168</v>
      </c>
    </row>
    <row r="105" s="2" customFormat="1">
      <c r="A105" s="39"/>
      <c r="B105" s="40"/>
      <c r="C105" s="41"/>
      <c r="D105" s="226" t="s">
        <v>140</v>
      </c>
      <c r="E105" s="41"/>
      <c r="F105" s="227" t="s">
        <v>169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140</v>
      </c>
      <c r="AU105" s="18" t="s">
        <v>80</v>
      </c>
    </row>
    <row r="106" s="2" customFormat="1">
      <c r="A106" s="39"/>
      <c r="B106" s="40"/>
      <c r="C106" s="41"/>
      <c r="D106" s="226" t="s">
        <v>142</v>
      </c>
      <c r="E106" s="41"/>
      <c r="F106" s="231" t="s">
        <v>170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142</v>
      </c>
      <c r="AU106" s="18" t="s">
        <v>80</v>
      </c>
    </row>
    <row r="107" s="2" customFormat="1" ht="16.5" customHeight="1">
      <c r="A107" s="39"/>
      <c r="B107" s="40"/>
      <c r="C107" s="213" t="s">
        <v>171</v>
      </c>
      <c r="D107" s="213" t="s">
        <v>133</v>
      </c>
      <c r="E107" s="214" t="s">
        <v>172</v>
      </c>
      <c r="F107" s="215" t="s">
        <v>173</v>
      </c>
      <c r="G107" s="216" t="s">
        <v>136</v>
      </c>
      <c r="H107" s="217">
        <v>10917</v>
      </c>
      <c r="I107" s="218"/>
      <c r="J107" s="219">
        <f>ROUND(I107*H107,2)</f>
        <v>0</v>
      </c>
      <c r="K107" s="215" t="s">
        <v>137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138</v>
      </c>
      <c r="AT107" s="224" t="s">
        <v>133</v>
      </c>
      <c r="AU107" s="224" t="s">
        <v>80</v>
      </c>
      <c r="AY107" s="18" t="s">
        <v>131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138</v>
      </c>
      <c r="BM107" s="224" t="s">
        <v>174</v>
      </c>
    </row>
    <row r="108" s="2" customFormat="1">
      <c r="A108" s="39"/>
      <c r="B108" s="40"/>
      <c r="C108" s="41"/>
      <c r="D108" s="226" t="s">
        <v>140</v>
      </c>
      <c r="E108" s="41"/>
      <c r="F108" s="227" t="s">
        <v>175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140</v>
      </c>
      <c r="AU108" s="18" t="s">
        <v>80</v>
      </c>
    </row>
    <row r="109" s="2" customFormat="1">
      <c r="A109" s="39"/>
      <c r="B109" s="40"/>
      <c r="C109" s="41"/>
      <c r="D109" s="226" t="s">
        <v>142</v>
      </c>
      <c r="E109" s="41"/>
      <c r="F109" s="231" t="s">
        <v>176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142</v>
      </c>
      <c r="AU109" s="18" t="s">
        <v>80</v>
      </c>
    </row>
    <row r="110" s="2" customFormat="1" ht="16.5" customHeight="1">
      <c r="A110" s="39"/>
      <c r="B110" s="40"/>
      <c r="C110" s="213" t="s">
        <v>177</v>
      </c>
      <c r="D110" s="213" t="s">
        <v>133</v>
      </c>
      <c r="E110" s="214" t="s">
        <v>178</v>
      </c>
      <c r="F110" s="215" t="s">
        <v>179</v>
      </c>
      <c r="G110" s="216" t="s">
        <v>136</v>
      </c>
      <c r="H110" s="217">
        <v>10917</v>
      </c>
      <c r="I110" s="218"/>
      <c r="J110" s="219">
        <f>ROUND(I110*H110,2)</f>
        <v>0</v>
      </c>
      <c r="K110" s="215" t="s">
        <v>137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138</v>
      </c>
      <c r="AT110" s="224" t="s">
        <v>133</v>
      </c>
      <c r="AU110" s="224" t="s">
        <v>80</v>
      </c>
      <c r="AY110" s="18" t="s">
        <v>131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78</v>
      </c>
      <c r="BK110" s="225">
        <f>ROUND(I110*H110,2)</f>
        <v>0</v>
      </c>
      <c r="BL110" s="18" t="s">
        <v>138</v>
      </c>
      <c r="BM110" s="224" t="s">
        <v>180</v>
      </c>
    </row>
    <row r="111" s="2" customFormat="1">
      <c r="A111" s="39"/>
      <c r="B111" s="40"/>
      <c r="C111" s="41"/>
      <c r="D111" s="226" t="s">
        <v>140</v>
      </c>
      <c r="E111" s="41"/>
      <c r="F111" s="227" t="s">
        <v>181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140</v>
      </c>
      <c r="AU111" s="18" t="s">
        <v>80</v>
      </c>
    </row>
    <row r="112" s="2" customFormat="1">
      <c r="A112" s="39"/>
      <c r="B112" s="40"/>
      <c r="C112" s="41"/>
      <c r="D112" s="226" t="s">
        <v>142</v>
      </c>
      <c r="E112" s="41"/>
      <c r="F112" s="231" t="s">
        <v>176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142</v>
      </c>
      <c r="AU112" s="18" t="s">
        <v>80</v>
      </c>
    </row>
    <row r="113" s="13" customFormat="1">
      <c r="A113" s="13"/>
      <c r="B113" s="232"/>
      <c r="C113" s="233"/>
      <c r="D113" s="226" t="s">
        <v>144</v>
      </c>
      <c r="E113" s="234" t="s">
        <v>19</v>
      </c>
      <c r="F113" s="235" t="s">
        <v>151</v>
      </c>
      <c r="G113" s="233"/>
      <c r="H113" s="236">
        <v>10917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144</v>
      </c>
      <c r="AU113" s="242" t="s">
        <v>80</v>
      </c>
      <c r="AV113" s="13" t="s">
        <v>80</v>
      </c>
      <c r="AW113" s="13" t="s">
        <v>33</v>
      </c>
      <c r="AX113" s="13" t="s">
        <v>78</v>
      </c>
      <c r="AY113" s="242" t="s">
        <v>131</v>
      </c>
    </row>
    <row r="114" s="2" customFormat="1" ht="16.5" customHeight="1">
      <c r="A114" s="39"/>
      <c r="B114" s="40"/>
      <c r="C114" s="213" t="s">
        <v>157</v>
      </c>
      <c r="D114" s="213" t="s">
        <v>133</v>
      </c>
      <c r="E114" s="214" t="s">
        <v>182</v>
      </c>
      <c r="F114" s="215" t="s">
        <v>183</v>
      </c>
      <c r="G114" s="216" t="s">
        <v>184</v>
      </c>
      <c r="H114" s="217">
        <v>30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42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138</v>
      </c>
      <c r="AT114" s="224" t="s">
        <v>133</v>
      </c>
      <c r="AU114" s="224" t="s">
        <v>80</v>
      </c>
      <c r="AY114" s="18" t="s">
        <v>131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78</v>
      </c>
      <c r="BK114" s="225">
        <f>ROUND(I114*H114,2)</f>
        <v>0</v>
      </c>
      <c r="BL114" s="18" t="s">
        <v>138</v>
      </c>
      <c r="BM114" s="224" t="s">
        <v>185</v>
      </c>
    </row>
    <row r="115" s="2" customFormat="1">
      <c r="A115" s="39"/>
      <c r="B115" s="40"/>
      <c r="C115" s="41"/>
      <c r="D115" s="226" t="s">
        <v>140</v>
      </c>
      <c r="E115" s="41"/>
      <c r="F115" s="227" t="s">
        <v>183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140</v>
      </c>
      <c r="AU115" s="18" t="s">
        <v>80</v>
      </c>
    </row>
    <row r="116" s="2" customFormat="1">
      <c r="A116" s="39"/>
      <c r="B116" s="40"/>
      <c r="C116" s="41"/>
      <c r="D116" s="226" t="s">
        <v>142</v>
      </c>
      <c r="E116" s="41"/>
      <c r="F116" s="231" t="s">
        <v>186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142</v>
      </c>
      <c r="AU116" s="18" t="s">
        <v>80</v>
      </c>
    </row>
    <row r="117" s="13" customFormat="1">
      <c r="A117" s="13"/>
      <c r="B117" s="232"/>
      <c r="C117" s="233"/>
      <c r="D117" s="226" t="s">
        <v>144</v>
      </c>
      <c r="E117" s="234" t="s">
        <v>19</v>
      </c>
      <c r="F117" s="235" t="s">
        <v>187</v>
      </c>
      <c r="G117" s="233"/>
      <c r="H117" s="236">
        <v>30</v>
      </c>
      <c r="I117" s="237"/>
      <c r="J117" s="233"/>
      <c r="K117" s="233"/>
      <c r="L117" s="238"/>
      <c r="M117" s="253"/>
      <c r="N117" s="254"/>
      <c r="O117" s="254"/>
      <c r="P117" s="254"/>
      <c r="Q117" s="254"/>
      <c r="R117" s="254"/>
      <c r="S117" s="254"/>
      <c r="T117" s="25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144</v>
      </c>
      <c r="AU117" s="242" t="s">
        <v>80</v>
      </c>
      <c r="AV117" s="13" t="s">
        <v>80</v>
      </c>
      <c r="AW117" s="13" t="s">
        <v>33</v>
      </c>
      <c r="AX117" s="13" t="s">
        <v>78</v>
      </c>
      <c r="AY117" s="242" t="s">
        <v>131</v>
      </c>
    </row>
    <row r="118" s="2" customFormat="1" ht="6.96" customHeight="1">
      <c r="A118" s="39"/>
      <c r="B118" s="60"/>
      <c r="C118" s="61"/>
      <c r="D118" s="61"/>
      <c r="E118" s="61"/>
      <c r="F118" s="61"/>
      <c r="G118" s="61"/>
      <c r="H118" s="61"/>
      <c r="I118" s="61"/>
      <c r="J118" s="61"/>
      <c r="K118" s="61"/>
      <c r="L118" s="45"/>
      <c r="M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</sheetData>
  <sheetProtection sheet="1" autoFilter="0" formatColumns="0" formatRows="0" objects="1" scenarios="1" spinCount="100000" saltValue="Ld0TC9HxIwJC8UmsOhmryYM3EIzHoYRQGIOn9SwXYusPQ+gT2hAqhgRcr0krARM16vn4zMPckI7HQXV82SZKZg==" hashValue="I3Zj8AFy40Ym6MyTGBfg88iQ0/XlT/sMv0GhedvyJaTrS08hcCnVT5NKi70Cb3UefSXKdbzpZYeYQnyCH3IAvA==" algorithmName="SHA-512" password="CC35"/>
  <autoFilter ref="C86:K1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104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Větrolamy VTL1 a VTL2 v k.ú. Sinutec a Jablonec u Libčevsi</v>
      </c>
      <c r="F7" s="143"/>
      <c r="G7" s="143"/>
      <c r="H7" s="143"/>
      <c r="L7" s="21"/>
    </row>
    <row r="8" s="1" customFormat="1" ht="12" customHeight="1">
      <c r="B8" s="21"/>
      <c r="D8" s="143" t="s">
        <v>105</v>
      </c>
      <c r="L8" s="21"/>
    </row>
    <row r="9" s="2" customFormat="1" ht="16.5" customHeight="1">
      <c r="A9" s="39"/>
      <c r="B9" s="45"/>
      <c r="C9" s="39"/>
      <c r="D9" s="39"/>
      <c r="E9" s="144" t="s">
        <v>106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107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188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15. 11. 2021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8"/>
      <c r="B29" s="149"/>
      <c r="C29" s="148"/>
      <c r="D29" s="148"/>
      <c r="E29" s="150" t="s">
        <v>109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ROUND((SUM(BE89:BE280)),  2)</f>
        <v>0</v>
      </c>
      <c r="G35" s="39"/>
      <c r="H35" s="39"/>
      <c r="I35" s="158">
        <v>0.20999999999999999</v>
      </c>
      <c r="J35" s="157">
        <f>ROUND(((SUM(BE89:BE280))*I35),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ROUND((SUM(BF89:BF280)),  2)</f>
        <v>0</v>
      </c>
      <c r="G36" s="39"/>
      <c r="H36" s="39"/>
      <c r="I36" s="158">
        <v>0.14999999999999999</v>
      </c>
      <c r="J36" s="157">
        <f>ROUND(((SUM(BF89:BF280))*I36),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ROUND((SUM(BG89:BG280)),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ROUND((SUM(BH89:BH280)),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ROUND((SUM(BI89:BI280)),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Větrolamy VTL1 a VTL2 v k.ú. Sinutec a Jablonec u Libčevsi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105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106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107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Sin0-1-2 - Výsadba a ochrana dřevin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Sinutec</v>
      </c>
      <c r="G56" s="41"/>
      <c r="H56" s="41"/>
      <c r="I56" s="33" t="s">
        <v>23</v>
      </c>
      <c r="J56" s="73" t="str">
        <f>IF(J14="","",J14)</f>
        <v>15. 11. 2021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ČR SPÚ, KPÚ pro Ústecký kraj</v>
      </c>
      <c r="G58" s="41"/>
      <c r="H58" s="41"/>
      <c r="I58" s="33" t="s">
        <v>31</v>
      </c>
      <c r="J58" s="37" t="str">
        <f>E23</f>
        <v>Ing. Alena Burešová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Ing. Alena Burešová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111</v>
      </c>
      <c r="D61" s="172"/>
      <c r="E61" s="172"/>
      <c r="F61" s="172"/>
      <c r="G61" s="172"/>
      <c r="H61" s="172"/>
      <c r="I61" s="172"/>
      <c r="J61" s="173" t="s">
        <v>112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113</v>
      </c>
    </row>
    <row r="64" s="9" customFormat="1" ht="24.96" customHeight="1">
      <c r="A64" s="9"/>
      <c r="B64" s="175"/>
      <c r="C64" s="176"/>
      <c r="D64" s="177" t="s">
        <v>114</v>
      </c>
      <c r="E64" s="178"/>
      <c r="F64" s="178"/>
      <c r="G64" s="178"/>
      <c r="H64" s="178"/>
      <c r="I64" s="178"/>
      <c r="J64" s="179">
        <f>J90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115</v>
      </c>
      <c r="E65" s="183"/>
      <c r="F65" s="183"/>
      <c r="G65" s="183"/>
      <c r="H65" s="183"/>
      <c r="I65" s="183"/>
      <c r="J65" s="184">
        <f>J91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189</v>
      </c>
      <c r="E66" s="183"/>
      <c r="F66" s="183"/>
      <c r="G66" s="183"/>
      <c r="H66" s="183"/>
      <c r="I66" s="183"/>
      <c r="J66" s="184">
        <f>J263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190</v>
      </c>
      <c r="E67" s="183"/>
      <c r="F67" s="183"/>
      <c r="G67" s="183"/>
      <c r="H67" s="183"/>
      <c r="I67" s="183"/>
      <c r="J67" s="184">
        <f>J278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0" t="str">
        <f>E7</f>
        <v>Větrolamy VTL1 a VTL2 v k.ú. Sinutec a Jablonec u Libčevsi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105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16.5" customHeight="1">
      <c r="A79" s="39"/>
      <c r="B79" s="40"/>
      <c r="C79" s="41"/>
      <c r="D79" s="41"/>
      <c r="E79" s="170" t="s">
        <v>106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107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Sin0-1-2 - Výsadba a ochrana dřevin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F14</f>
        <v>Sinutec</v>
      </c>
      <c r="G83" s="41"/>
      <c r="H83" s="41"/>
      <c r="I83" s="33" t="s">
        <v>23</v>
      </c>
      <c r="J83" s="73" t="str">
        <f>IF(J14="","",J14)</f>
        <v>15. 11. 2021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E17</f>
        <v>ČR SPÚ, KPÚ pro Ústecký kraj</v>
      </c>
      <c r="G85" s="41"/>
      <c r="H85" s="41"/>
      <c r="I85" s="33" t="s">
        <v>31</v>
      </c>
      <c r="J85" s="37" t="str">
        <f>E23</f>
        <v>Ing. Alena Burešová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IF(E20="","",E20)</f>
        <v>Vyplň údaj</v>
      </c>
      <c r="G86" s="41"/>
      <c r="H86" s="41"/>
      <c r="I86" s="33" t="s">
        <v>34</v>
      </c>
      <c r="J86" s="37" t="str">
        <f>E26</f>
        <v>Ing. Alena Burešová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6"/>
      <c r="B88" s="187"/>
      <c r="C88" s="188" t="s">
        <v>117</v>
      </c>
      <c r="D88" s="189" t="s">
        <v>56</v>
      </c>
      <c r="E88" s="189" t="s">
        <v>52</v>
      </c>
      <c r="F88" s="189" t="s">
        <v>53</v>
      </c>
      <c r="G88" s="189" t="s">
        <v>118</v>
      </c>
      <c r="H88" s="189" t="s">
        <v>119</v>
      </c>
      <c r="I88" s="189" t="s">
        <v>120</v>
      </c>
      <c r="J88" s="189" t="s">
        <v>112</v>
      </c>
      <c r="K88" s="190" t="s">
        <v>121</v>
      </c>
      <c r="L88" s="191"/>
      <c r="M88" s="93" t="s">
        <v>19</v>
      </c>
      <c r="N88" s="94" t="s">
        <v>41</v>
      </c>
      <c r="O88" s="94" t="s">
        <v>122</v>
      </c>
      <c r="P88" s="94" t="s">
        <v>123</v>
      </c>
      <c r="Q88" s="94" t="s">
        <v>124</v>
      </c>
      <c r="R88" s="94" t="s">
        <v>125</v>
      </c>
      <c r="S88" s="94" t="s">
        <v>126</v>
      </c>
      <c r="T88" s="95" t="s">
        <v>127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="2" customFormat="1" ht="22.8" customHeight="1">
      <c r="A89" s="39"/>
      <c r="B89" s="40"/>
      <c r="C89" s="100" t="s">
        <v>128</v>
      </c>
      <c r="D89" s="41"/>
      <c r="E89" s="41"/>
      <c r="F89" s="41"/>
      <c r="G89" s="41"/>
      <c r="H89" s="41"/>
      <c r="I89" s="41"/>
      <c r="J89" s="192">
        <f>BK89</f>
        <v>0</v>
      </c>
      <c r="K89" s="41"/>
      <c r="L89" s="45"/>
      <c r="M89" s="96"/>
      <c r="N89" s="193"/>
      <c r="O89" s="97"/>
      <c r="P89" s="194">
        <f>P90</f>
        <v>0</v>
      </c>
      <c r="Q89" s="97"/>
      <c r="R89" s="194">
        <f>R90</f>
        <v>80.306567000000001</v>
      </c>
      <c r="S89" s="97"/>
      <c r="T89" s="195">
        <f>T90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70</v>
      </c>
      <c r="AU89" s="18" t="s">
        <v>113</v>
      </c>
      <c r="BK89" s="196">
        <f>BK90</f>
        <v>0</v>
      </c>
    </row>
    <row r="90" s="12" customFormat="1" ht="25.92" customHeight="1">
      <c r="A90" s="12"/>
      <c r="B90" s="197"/>
      <c r="C90" s="198"/>
      <c r="D90" s="199" t="s">
        <v>70</v>
      </c>
      <c r="E90" s="200" t="s">
        <v>129</v>
      </c>
      <c r="F90" s="200" t="s">
        <v>130</v>
      </c>
      <c r="G90" s="198"/>
      <c r="H90" s="198"/>
      <c r="I90" s="201"/>
      <c r="J90" s="202">
        <f>BK90</f>
        <v>0</v>
      </c>
      <c r="K90" s="198"/>
      <c r="L90" s="203"/>
      <c r="M90" s="204"/>
      <c r="N90" s="205"/>
      <c r="O90" s="205"/>
      <c r="P90" s="206">
        <f>P91+P263+P278</f>
        <v>0</v>
      </c>
      <c r="Q90" s="205"/>
      <c r="R90" s="206">
        <f>R91+R263+R278</f>
        <v>80.306567000000001</v>
      </c>
      <c r="S90" s="205"/>
      <c r="T90" s="207">
        <f>T91+T263+T278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78</v>
      </c>
      <c r="AT90" s="209" t="s">
        <v>70</v>
      </c>
      <c r="AU90" s="209" t="s">
        <v>71</v>
      </c>
      <c r="AY90" s="208" t="s">
        <v>131</v>
      </c>
      <c r="BK90" s="210">
        <f>BK91+BK263+BK278</f>
        <v>0</v>
      </c>
    </row>
    <row r="91" s="12" customFormat="1" ht="22.8" customHeight="1">
      <c r="A91" s="12"/>
      <c r="B91" s="197"/>
      <c r="C91" s="198"/>
      <c r="D91" s="199" t="s">
        <v>70</v>
      </c>
      <c r="E91" s="211" t="s">
        <v>78</v>
      </c>
      <c r="F91" s="211" t="s">
        <v>132</v>
      </c>
      <c r="G91" s="198"/>
      <c r="H91" s="198"/>
      <c r="I91" s="201"/>
      <c r="J91" s="212">
        <f>BK91</f>
        <v>0</v>
      </c>
      <c r="K91" s="198"/>
      <c r="L91" s="203"/>
      <c r="M91" s="204"/>
      <c r="N91" s="205"/>
      <c r="O91" s="205"/>
      <c r="P91" s="206">
        <f>SUM(P92:P262)</f>
        <v>0</v>
      </c>
      <c r="Q91" s="205"/>
      <c r="R91" s="206">
        <f>SUM(R92:R262)</f>
        <v>61.072227000000005</v>
      </c>
      <c r="S91" s="205"/>
      <c r="T91" s="207">
        <f>SUM(T92:T262)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78</v>
      </c>
      <c r="AT91" s="209" t="s">
        <v>70</v>
      </c>
      <c r="AU91" s="209" t="s">
        <v>78</v>
      </c>
      <c r="AY91" s="208" t="s">
        <v>131</v>
      </c>
      <c r="BK91" s="210">
        <f>SUM(BK92:BK262)</f>
        <v>0</v>
      </c>
    </row>
    <row r="92" s="2" customFormat="1" ht="16.5" customHeight="1">
      <c r="A92" s="39"/>
      <c r="B92" s="40"/>
      <c r="C92" s="213" t="s">
        <v>78</v>
      </c>
      <c r="D92" s="213" t="s">
        <v>133</v>
      </c>
      <c r="E92" s="214" t="s">
        <v>191</v>
      </c>
      <c r="F92" s="215" t="s">
        <v>192</v>
      </c>
      <c r="G92" s="216" t="s">
        <v>193</v>
      </c>
      <c r="H92" s="217">
        <v>8</v>
      </c>
      <c r="I92" s="218"/>
      <c r="J92" s="219">
        <f>ROUND(I92*H92,2)</f>
        <v>0</v>
      </c>
      <c r="K92" s="215" t="s">
        <v>137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138</v>
      </c>
      <c r="AT92" s="224" t="s">
        <v>133</v>
      </c>
      <c r="AU92" s="224" t="s">
        <v>80</v>
      </c>
      <c r="AY92" s="18" t="s">
        <v>131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138</v>
      </c>
      <c r="BM92" s="224" t="s">
        <v>194</v>
      </c>
    </row>
    <row r="93" s="2" customFormat="1">
      <c r="A93" s="39"/>
      <c r="B93" s="40"/>
      <c r="C93" s="41"/>
      <c r="D93" s="226" t="s">
        <v>140</v>
      </c>
      <c r="E93" s="41"/>
      <c r="F93" s="227" t="s">
        <v>195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140</v>
      </c>
      <c r="AU93" s="18" t="s">
        <v>80</v>
      </c>
    </row>
    <row r="94" s="2" customFormat="1">
      <c r="A94" s="39"/>
      <c r="B94" s="40"/>
      <c r="C94" s="41"/>
      <c r="D94" s="226" t="s">
        <v>142</v>
      </c>
      <c r="E94" s="41"/>
      <c r="F94" s="231" t="s">
        <v>196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142</v>
      </c>
      <c r="AU94" s="18" t="s">
        <v>80</v>
      </c>
    </row>
    <row r="95" s="13" customFormat="1">
      <c r="A95" s="13"/>
      <c r="B95" s="232"/>
      <c r="C95" s="233"/>
      <c r="D95" s="226" t="s">
        <v>144</v>
      </c>
      <c r="E95" s="234" t="s">
        <v>19</v>
      </c>
      <c r="F95" s="235" t="s">
        <v>197</v>
      </c>
      <c r="G95" s="233"/>
      <c r="H95" s="236">
        <v>8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2" t="s">
        <v>144</v>
      </c>
      <c r="AU95" s="242" t="s">
        <v>80</v>
      </c>
      <c r="AV95" s="13" t="s">
        <v>80</v>
      </c>
      <c r="AW95" s="13" t="s">
        <v>33</v>
      </c>
      <c r="AX95" s="13" t="s">
        <v>78</v>
      </c>
      <c r="AY95" s="242" t="s">
        <v>131</v>
      </c>
    </row>
    <row r="96" s="2" customFormat="1" ht="21.75" customHeight="1">
      <c r="A96" s="39"/>
      <c r="B96" s="40"/>
      <c r="C96" s="213" t="s">
        <v>80</v>
      </c>
      <c r="D96" s="213" t="s">
        <v>133</v>
      </c>
      <c r="E96" s="214" t="s">
        <v>198</v>
      </c>
      <c r="F96" s="215" t="s">
        <v>199</v>
      </c>
      <c r="G96" s="216" t="s">
        <v>200</v>
      </c>
      <c r="H96" s="217">
        <v>1531</v>
      </c>
      <c r="I96" s="218"/>
      <c r="J96" s="219">
        <f>ROUND(I96*H96,2)</f>
        <v>0</v>
      </c>
      <c r="K96" s="215" t="s">
        <v>137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138</v>
      </c>
      <c r="AT96" s="224" t="s">
        <v>133</v>
      </c>
      <c r="AU96" s="224" t="s">
        <v>80</v>
      </c>
      <c r="AY96" s="18" t="s">
        <v>131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138</v>
      </c>
      <c r="BM96" s="224" t="s">
        <v>201</v>
      </c>
    </row>
    <row r="97" s="2" customFormat="1">
      <c r="A97" s="39"/>
      <c r="B97" s="40"/>
      <c r="C97" s="41"/>
      <c r="D97" s="226" t="s">
        <v>140</v>
      </c>
      <c r="E97" s="41"/>
      <c r="F97" s="227" t="s">
        <v>202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140</v>
      </c>
      <c r="AU97" s="18" t="s">
        <v>80</v>
      </c>
    </row>
    <row r="98" s="2" customFormat="1">
      <c r="A98" s="39"/>
      <c r="B98" s="40"/>
      <c r="C98" s="41"/>
      <c r="D98" s="226" t="s">
        <v>142</v>
      </c>
      <c r="E98" s="41"/>
      <c r="F98" s="231" t="s">
        <v>203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142</v>
      </c>
      <c r="AU98" s="18" t="s">
        <v>80</v>
      </c>
    </row>
    <row r="99" s="13" customFormat="1">
      <c r="A99" s="13"/>
      <c r="B99" s="232"/>
      <c r="C99" s="233"/>
      <c r="D99" s="226" t="s">
        <v>144</v>
      </c>
      <c r="E99" s="234" t="s">
        <v>19</v>
      </c>
      <c r="F99" s="235" t="s">
        <v>204</v>
      </c>
      <c r="G99" s="233"/>
      <c r="H99" s="236">
        <v>1531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144</v>
      </c>
      <c r="AU99" s="242" t="s">
        <v>80</v>
      </c>
      <c r="AV99" s="13" t="s">
        <v>80</v>
      </c>
      <c r="AW99" s="13" t="s">
        <v>33</v>
      </c>
      <c r="AX99" s="13" t="s">
        <v>78</v>
      </c>
      <c r="AY99" s="242" t="s">
        <v>131</v>
      </c>
    </row>
    <row r="100" s="2" customFormat="1" ht="21.75" customHeight="1">
      <c r="A100" s="39"/>
      <c r="B100" s="40"/>
      <c r="C100" s="213" t="s">
        <v>152</v>
      </c>
      <c r="D100" s="213" t="s">
        <v>133</v>
      </c>
      <c r="E100" s="214" t="s">
        <v>205</v>
      </c>
      <c r="F100" s="215" t="s">
        <v>206</v>
      </c>
      <c r="G100" s="216" t="s">
        <v>200</v>
      </c>
      <c r="H100" s="217">
        <v>346</v>
      </c>
      <c r="I100" s="218"/>
      <c r="J100" s="219">
        <f>ROUND(I100*H100,2)</f>
        <v>0</v>
      </c>
      <c r="K100" s="215" t="s">
        <v>137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138</v>
      </c>
      <c r="AT100" s="224" t="s">
        <v>133</v>
      </c>
      <c r="AU100" s="224" t="s">
        <v>80</v>
      </c>
      <c r="AY100" s="18" t="s">
        <v>131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138</v>
      </c>
      <c r="BM100" s="224" t="s">
        <v>207</v>
      </c>
    </row>
    <row r="101" s="2" customFormat="1">
      <c r="A101" s="39"/>
      <c r="B101" s="40"/>
      <c r="C101" s="41"/>
      <c r="D101" s="226" t="s">
        <v>140</v>
      </c>
      <c r="E101" s="41"/>
      <c r="F101" s="227" t="s">
        <v>208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140</v>
      </c>
      <c r="AU101" s="18" t="s">
        <v>80</v>
      </c>
    </row>
    <row r="102" s="2" customFormat="1">
      <c r="A102" s="39"/>
      <c r="B102" s="40"/>
      <c r="C102" s="41"/>
      <c r="D102" s="226" t="s">
        <v>142</v>
      </c>
      <c r="E102" s="41"/>
      <c r="F102" s="231" t="s">
        <v>209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142</v>
      </c>
      <c r="AU102" s="18" t="s">
        <v>80</v>
      </c>
    </row>
    <row r="103" s="13" customFormat="1">
      <c r="A103" s="13"/>
      <c r="B103" s="232"/>
      <c r="C103" s="233"/>
      <c r="D103" s="226" t="s">
        <v>144</v>
      </c>
      <c r="E103" s="234" t="s">
        <v>19</v>
      </c>
      <c r="F103" s="235" t="s">
        <v>210</v>
      </c>
      <c r="G103" s="233"/>
      <c r="H103" s="236">
        <v>346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144</v>
      </c>
      <c r="AU103" s="242" t="s">
        <v>80</v>
      </c>
      <c r="AV103" s="13" t="s">
        <v>80</v>
      </c>
      <c r="AW103" s="13" t="s">
        <v>33</v>
      </c>
      <c r="AX103" s="13" t="s">
        <v>78</v>
      </c>
      <c r="AY103" s="242" t="s">
        <v>131</v>
      </c>
    </row>
    <row r="104" s="2" customFormat="1" ht="21.75" customHeight="1">
      <c r="A104" s="39"/>
      <c r="B104" s="40"/>
      <c r="C104" s="213" t="s">
        <v>138</v>
      </c>
      <c r="D104" s="213" t="s">
        <v>133</v>
      </c>
      <c r="E104" s="214" t="s">
        <v>211</v>
      </c>
      <c r="F104" s="215" t="s">
        <v>212</v>
      </c>
      <c r="G104" s="216" t="s">
        <v>200</v>
      </c>
      <c r="H104" s="217">
        <v>73</v>
      </c>
      <c r="I104" s="218"/>
      <c r="J104" s="219">
        <f>ROUND(I104*H104,2)</f>
        <v>0</v>
      </c>
      <c r="K104" s="215" t="s">
        <v>137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138</v>
      </c>
      <c r="AT104" s="224" t="s">
        <v>133</v>
      </c>
      <c r="AU104" s="224" t="s">
        <v>80</v>
      </c>
      <c r="AY104" s="18" t="s">
        <v>131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138</v>
      </c>
      <c r="BM104" s="224" t="s">
        <v>213</v>
      </c>
    </row>
    <row r="105" s="2" customFormat="1">
      <c r="A105" s="39"/>
      <c r="B105" s="40"/>
      <c r="C105" s="41"/>
      <c r="D105" s="226" t="s">
        <v>140</v>
      </c>
      <c r="E105" s="41"/>
      <c r="F105" s="227" t="s">
        <v>214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140</v>
      </c>
      <c r="AU105" s="18" t="s">
        <v>80</v>
      </c>
    </row>
    <row r="106" s="2" customFormat="1">
      <c r="A106" s="39"/>
      <c r="B106" s="40"/>
      <c r="C106" s="41"/>
      <c r="D106" s="226" t="s">
        <v>142</v>
      </c>
      <c r="E106" s="41"/>
      <c r="F106" s="231" t="s">
        <v>215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142</v>
      </c>
      <c r="AU106" s="18" t="s">
        <v>80</v>
      </c>
    </row>
    <row r="107" s="13" customFormat="1">
      <c r="A107" s="13"/>
      <c r="B107" s="232"/>
      <c r="C107" s="233"/>
      <c r="D107" s="226" t="s">
        <v>144</v>
      </c>
      <c r="E107" s="234" t="s">
        <v>19</v>
      </c>
      <c r="F107" s="235" t="s">
        <v>216</v>
      </c>
      <c r="G107" s="233"/>
      <c r="H107" s="236">
        <v>73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144</v>
      </c>
      <c r="AU107" s="242" t="s">
        <v>80</v>
      </c>
      <c r="AV107" s="13" t="s">
        <v>80</v>
      </c>
      <c r="AW107" s="13" t="s">
        <v>33</v>
      </c>
      <c r="AX107" s="13" t="s">
        <v>78</v>
      </c>
      <c r="AY107" s="242" t="s">
        <v>131</v>
      </c>
    </row>
    <row r="108" s="2" customFormat="1" ht="16.5" customHeight="1">
      <c r="A108" s="39"/>
      <c r="B108" s="40"/>
      <c r="C108" s="213" t="s">
        <v>165</v>
      </c>
      <c r="D108" s="213" t="s">
        <v>133</v>
      </c>
      <c r="E108" s="214" t="s">
        <v>217</v>
      </c>
      <c r="F108" s="215" t="s">
        <v>218</v>
      </c>
      <c r="G108" s="216" t="s">
        <v>136</v>
      </c>
      <c r="H108" s="217">
        <v>210</v>
      </c>
      <c r="I108" s="218"/>
      <c r="J108" s="219">
        <f>ROUND(I108*H108,2)</f>
        <v>0</v>
      </c>
      <c r="K108" s="215" t="s">
        <v>137</v>
      </c>
      <c r="L108" s="45"/>
      <c r="M108" s="220" t="s">
        <v>19</v>
      </c>
      <c r="N108" s="221" t="s">
        <v>42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138</v>
      </c>
      <c r="AT108" s="224" t="s">
        <v>133</v>
      </c>
      <c r="AU108" s="224" t="s">
        <v>80</v>
      </c>
      <c r="AY108" s="18" t="s">
        <v>131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78</v>
      </c>
      <c r="BK108" s="225">
        <f>ROUND(I108*H108,2)</f>
        <v>0</v>
      </c>
      <c r="BL108" s="18" t="s">
        <v>138</v>
      </c>
      <c r="BM108" s="224" t="s">
        <v>219</v>
      </c>
    </row>
    <row r="109" s="2" customFormat="1">
      <c r="A109" s="39"/>
      <c r="B109" s="40"/>
      <c r="C109" s="41"/>
      <c r="D109" s="226" t="s">
        <v>140</v>
      </c>
      <c r="E109" s="41"/>
      <c r="F109" s="227" t="s">
        <v>220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140</v>
      </c>
      <c r="AU109" s="18" t="s">
        <v>80</v>
      </c>
    </row>
    <row r="110" s="2" customFormat="1">
      <c r="A110" s="39"/>
      <c r="B110" s="40"/>
      <c r="C110" s="41"/>
      <c r="D110" s="226" t="s">
        <v>142</v>
      </c>
      <c r="E110" s="41"/>
      <c r="F110" s="231" t="s">
        <v>221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142</v>
      </c>
      <c r="AU110" s="18" t="s">
        <v>80</v>
      </c>
    </row>
    <row r="111" s="13" customFormat="1">
      <c r="A111" s="13"/>
      <c r="B111" s="232"/>
      <c r="C111" s="233"/>
      <c r="D111" s="226" t="s">
        <v>144</v>
      </c>
      <c r="E111" s="234" t="s">
        <v>19</v>
      </c>
      <c r="F111" s="235" t="s">
        <v>222</v>
      </c>
      <c r="G111" s="233"/>
      <c r="H111" s="236">
        <v>210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144</v>
      </c>
      <c r="AU111" s="242" t="s">
        <v>80</v>
      </c>
      <c r="AV111" s="13" t="s">
        <v>80</v>
      </c>
      <c r="AW111" s="13" t="s">
        <v>33</v>
      </c>
      <c r="AX111" s="13" t="s">
        <v>78</v>
      </c>
      <c r="AY111" s="242" t="s">
        <v>131</v>
      </c>
    </row>
    <row r="112" s="2" customFormat="1" ht="16.5" customHeight="1">
      <c r="A112" s="39"/>
      <c r="B112" s="40"/>
      <c r="C112" s="213" t="s">
        <v>171</v>
      </c>
      <c r="D112" s="213" t="s">
        <v>133</v>
      </c>
      <c r="E112" s="214" t="s">
        <v>223</v>
      </c>
      <c r="F112" s="215" t="s">
        <v>224</v>
      </c>
      <c r="G112" s="216" t="s">
        <v>136</v>
      </c>
      <c r="H112" s="217">
        <v>210</v>
      </c>
      <c r="I112" s="218"/>
      <c r="J112" s="219">
        <f>ROUND(I112*H112,2)</f>
        <v>0</v>
      </c>
      <c r="K112" s="215" t="s">
        <v>137</v>
      </c>
      <c r="L112" s="45"/>
      <c r="M112" s="220" t="s">
        <v>19</v>
      </c>
      <c r="N112" s="221" t="s">
        <v>42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138</v>
      </c>
      <c r="AT112" s="224" t="s">
        <v>133</v>
      </c>
      <c r="AU112" s="224" t="s">
        <v>80</v>
      </c>
      <c r="AY112" s="18" t="s">
        <v>131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78</v>
      </c>
      <c r="BK112" s="225">
        <f>ROUND(I112*H112,2)</f>
        <v>0</v>
      </c>
      <c r="BL112" s="18" t="s">
        <v>138</v>
      </c>
      <c r="BM112" s="224" t="s">
        <v>225</v>
      </c>
    </row>
    <row r="113" s="2" customFormat="1">
      <c r="A113" s="39"/>
      <c r="B113" s="40"/>
      <c r="C113" s="41"/>
      <c r="D113" s="226" t="s">
        <v>140</v>
      </c>
      <c r="E113" s="41"/>
      <c r="F113" s="227" t="s">
        <v>226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140</v>
      </c>
      <c r="AU113" s="18" t="s">
        <v>80</v>
      </c>
    </row>
    <row r="114" s="2" customFormat="1">
      <c r="A114" s="39"/>
      <c r="B114" s="40"/>
      <c r="C114" s="41"/>
      <c r="D114" s="226" t="s">
        <v>142</v>
      </c>
      <c r="E114" s="41"/>
      <c r="F114" s="231" t="s">
        <v>221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142</v>
      </c>
      <c r="AU114" s="18" t="s">
        <v>80</v>
      </c>
    </row>
    <row r="115" s="2" customFormat="1">
      <c r="A115" s="39"/>
      <c r="B115" s="40"/>
      <c r="C115" s="213" t="s">
        <v>177</v>
      </c>
      <c r="D115" s="213" t="s">
        <v>133</v>
      </c>
      <c r="E115" s="214" t="s">
        <v>227</v>
      </c>
      <c r="F115" s="215" t="s">
        <v>228</v>
      </c>
      <c r="G115" s="216" t="s">
        <v>200</v>
      </c>
      <c r="H115" s="217">
        <v>10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42</v>
      </c>
      <c r="O115" s="85"/>
      <c r="P115" s="222">
        <f>O115*H115</f>
        <v>0</v>
      </c>
      <c r="Q115" s="222">
        <v>0.0050000000000000001</v>
      </c>
      <c r="R115" s="222">
        <f>Q115*H115</f>
        <v>0.050000000000000003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138</v>
      </c>
      <c r="AT115" s="224" t="s">
        <v>133</v>
      </c>
      <c r="AU115" s="224" t="s">
        <v>80</v>
      </c>
      <c r="AY115" s="18" t="s">
        <v>131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78</v>
      </c>
      <c r="BK115" s="225">
        <f>ROUND(I115*H115,2)</f>
        <v>0</v>
      </c>
      <c r="BL115" s="18" t="s">
        <v>138</v>
      </c>
      <c r="BM115" s="224" t="s">
        <v>229</v>
      </c>
    </row>
    <row r="116" s="2" customFormat="1">
      <c r="A116" s="39"/>
      <c r="B116" s="40"/>
      <c r="C116" s="41"/>
      <c r="D116" s="226" t="s">
        <v>140</v>
      </c>
      <c r="E116" s="41"/>
      <c r="F116" s="227" t="s">
        <v>228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140</v>
      </c>
      <c r="AU116" s="18" t="s">
        <v>80</v>
      </c>
    </row>
    <row r="117" s="13" customFormat="1">
      <c r="A117" s="13"/>
      <c r="B117" s="232"/>
      <c r="C117" s="233"/>
      <c r="D117" s="226" t="s">
        <v>144</v>
      </c>
      <c r="E117" s="234" t="s">
        <v>19</v>
      </c>
      <c r="F117" s="235" t="s">
        <v>230</v>
      </c>
      <c r="G117" s="233"/>
      <c r="H117" s="236">
        <v>10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144</v>
      </c>
      <c r="AU117" s="242" t="s">
        <v>80</v>
      </c>
      <c r="AV117" s="13" t="s">
        <v>80</v>
      </c>
      <c r="AW117" s="13" t="s">
        <v>33</v>
      </c>
      <c r="AX117" s="13" t="s">
        <v>78</v>
      </c>
      <c r="AY117" s="242" t="s">
        <v>131</v>
      </c>
    </row>
    <row r="118" s="2" customFormat="1" ht="16.5" customHeight="1">
      <c r="A118" s="39"/>
      <c r="B118" s="40"/>
      <c r="C118" s="213" t="s">
        <v>157</v>
      </c>
      <c r="D118" s="213" t="s">
        <v>133</v>
      </c>
      <c r="E118" s="214" t="s">
        <v>231</v>
      </c>
      <c r="F118" s="215" t="s">
        <v>232</v>
      </c>
      <c r="G118" s="216" t="s">
        <v>200</v>
      </c>
      <c r="H118" s="217">
        <v>1531</v>
      </c>
      <c r="I118" s="218"/>
      <c r="J118" s="219">
        <f>ROUND(I118*H118,2)</f>
        <v>0</v>
      </c>
      <c r="K118" s="215" t="s">
        <v>137</v>
      </c>
      <c r="L118" s="45"/>
      <c r="M118" s="220" t="s">
        <v>19</v>
      </c>
      <c r="N118" s="221" t="s">
        <v>42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138</v>
      </c>
      <c r="AT118" s="224" t="s">
        <v>133</v>
      </c>
      <c r="AU118" s="224" t="s">
        <v>80</v>
      </c>
      <c r="AY118" s="18" t="s">
        <v>131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78</v>
      </c>
      <c r="BK118" s="225">
        <f>ROUND(I118*H118,2)</f>
        <v>0</v>
      </c>
      <c r="BL118" s="18" t="s">
        <v>138</v>
      </c>
      <c r="BM118" s="224" t="s">
        <v>233</v>
      </c>
    </row>
    <row r="119" s="2" customFormat="1">
      <c r="A119" s="39"/>
      <c r="B119" s="40"/>
      <c r="C119" s="41"/>
      <c r="D119" s="226" t="s">
        <v>140</v>
      </c>
      <c r="E119" s="41"/>
      <c r="F119" s="227" t="s">
        <v>234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140</v>
      </c>
      <c r="AU119" s="18" t="s">
        <v>80</v>
      </c>
    </row>
    <row r="120" s="2" customFormat="1">
      <c r="A120" s="39"/>
      <c r="B120" s="40"/>
      <c r="C120" s="41"/>
      <c r="D120" s="226" t="s">
        <v>142</v>
      </c>
      <c r="E120" s="41"/>
      <c r="F120" s="231" t="s">
        <v>235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142</v>
      </c>
      <c r="AU120" s="18" t="s">
        <v>80</v>
      </c>
    </row>
    <row r="121" s="2" customFormat="1" ht="16.5" customHeight="1">
      <c r="A121" s="39"/>
      <c r="B121" s="40"/>
      <c r="C121" s="213" t="s">
        <v>236</v>
      </c>
      <c r="D121" s="213" t="s">
        <v>133</v>
      </c>
      <c r="E121" s="214" t="s">
        <v>237</v>
      </c>
      <c r="F121" s="215" t="s">
        <v>238</v>
      </c>
      <c r="G121" s="216" t="s">
        <v>200</v>
      </c>
      <c r="H121" s="217">
        <v>346</v>
      </c>
      <c r="I121" s="218"/>
      <c r="J121" s="219">
        <f>ROUND(I121*H121,2)</f>
        <v>0</v>
      </c>
      <c r="K121" s="215" t="s">
        <v>137</v>
      </c>
      <c r="L121" s="45"/>
      <c r="M121" s="220" t="s">
        <v>19</v>
      </c>
      <c r="N121" s="221" t="s">
        <v>42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138</v>
      </c>
      <c r="AT121" s="224" t="s">
        <v>133</v>
      </c>
      <c r="AU121" s="224" t="s">
        <v>80</v>
      </c>
      <c r="AY121" s="18" t="s">
        <v>131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78</v>
      </c>
      <c r="BK121" s="225">
        <f>ROUND(I121*H121,2)</f>
        <v>0</v>
      </c>
      <c r="BL121" s="18" t="s">
        <v>138</v>
      </c>
      <c r="BM121" s="224" t="s">
        <v>239</v>
      </c>
    </row>
    <row r="122" s="2" customFormat="1">
      <c r="A122" s="39"/>
      <c r="B122" s="40"/>
      <c r="C122" s="41"/>
      <c r="D122" s="226" t="s">
        <v>140</v>
      </c>
      <c r="E122" s="41"/>
      <c r="F122" s="227" t="s">
        <v>240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140</v>
      </c>
      <c r="AU122" s="18" t="s">
        <v>80</v>
      </c>
    </row>
    <row r="123" s="2" customFormat="1">
      <c r="A123" s="39"/>
      <c r="B123" s="40"/>
      <c r="C123" s="41"/>
      <c r="D123" s="226" t="s">
        <v>142</v>
      </c>
      <c r="E123" s="41"/>
      <c r="F123" s="231" t="s">
        <v>241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142</v>
      </c>
      <c r="AU123" s="18" t="s">
        <v>80</v>
      </c>
    </row>
    <row r="124" s="2" customFormat="1" ht="16.5" customHeight="1">
      <c r="A124" s="39"/>
      <c r="B124" s="40"/>
      <c r="C124" s="213" t="s">
        <v>230</v>
      </c>
      <c r="D124" s="213" t="s">
        <v>133</v>
      </c>
      <c r="E124" s="214" t="s">
        <v>242</v>
      </c>
      <c r="F124" s="215" t="s">
        <v>243</v>
      </c>
      <c r="G124" s="216" t="s">
        <v>200</v>
      </c>
      <c r="H124" s="217">
        <v>73</v>
      </c>
      <c r="I124" s="218"/>
      <c r="J124" s="219">
        <f>ROUND(I124*H124,2)</f>
        <v>0</v>
      </c>
      <c r="K124" s="215" t="s">
        <v>244</v>
      </c>
      <c r="L124" s="45"/>
      <c r="M124" s="220" t="s">
        <v>19</v>
      </c>
      <c r="N124" s="221" t="s">
        <v>42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138</v>
      </c>
      <c r="AT124" s="224" t="s">
        <v>133</v>
      </c>
      <c r="AU124" s="224" t="s">
        <v>80</v>
      </c>
      <c r="AY124" s="18" t="s">
        <v>131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78</v>
      </c>
      <c r="BK124" s="225">
        <f>ROUND(I124*H124,2)</f>
        <v>0</v>
      </c>
      <c r="BL124" s="18" t="s">
        <v>138</v>
      </c>
      <c r="BM124" s="224" t="s">
        <v>245</v>
      </c>
    </row>
    <row r="125" s="2" customFormat="1">
      <c r="A125" s="39"/>
      <c r="B125" s="40"/>
      <c r="C125" s="41"/>
      <c r="D125" s="226" t="s">
        <v>140</v>
      </c>
      <c r="E125" s="41"/>
      <c r="F125" s="227" t="s">
        <v>246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140</v>
      </c>
      <c r="AU125" s="18" t="s">
        <v>80</v>
      </c>
    </row>
    <row r="126" s="2" customFormat="1">
      <c r="A126" s="39"/>
      <c r="B126" s="40"/>
      <c r="C126" s="41"/>
      <c r="D126" s="226" t="s">
        <v>142</v>
      </c>
      <c r="E126" s="41"/>
      <c r="F126" s="231" t="s">
        <v>247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142</v>
      </c>
      <c r="AU126" s="18" t="s">
        <v>80</v>
      </c>
    </row>
    <row r="127" s="2" customFormat="1" ht="21.75" customHeight="1">
      <c r="A127" s="39"/>
      <c r="B127" s="40"/>
      <c r="C127" s="243" t="s">
        <v>248</v>
      </c>
      <c r="D127" s="243" t="s">
        <v>153</v>
      </c>
      <c r="E127" s="244" t="s">
        <v>249</v>
      </c>
      <c r="F127" s="245" t="s">
        <v>250</v>
      </c>
      <c r="G127" s="246" t="s">
        <v>200</v>
      </c>
      <c r="H127" s="247">
        <v>18</v>
      </c>
      <c r="I127" s="248"/>
      <c r="J127" s="249">
        <f>ROUND(I127*H127,2)</f>
        <v>0</v>
      </c>
      <c r="K127" s="245" t="s">
        <v>19</v>
      </c>
      <c r="L127" s="250"/>
      <c r="M127" s="251" t="s">
        <v>19</v>
      </c>
      <c r="N127" s="252" t="s">
        <v>42</v>
      </c>
      <c r="O127" s="85"/>
      <c r="P127" s="222">
        <f>O127*H127</f>
        <v>0</v>
      </c>
      <c r="Q127" s="222">
        <v>0.025000000000000001</v>
      </c>
      <c r="R127" s="222">
        <f>Q127*H127</f>
        <v>0.45000000000000001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157</v>
      </c>
      <c r="AT127" s="224" t="s">
        <v>153</v>
      </c>
      <c r="AU127" s="224" t="s">
        <v>80</v>
      </c>
      <c r="AY127" s="18" t="s">
        <v>131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78</v>
      </c>
      <c r="BK127" s="225">
        <f>ROUND(I127*H127,2)</f>
        <v>0</v>
      </c>
      <c r="BL127" s="18" t="s">
        <v>138</v>
      </c>
      <c r="BM127" s="224" t="s">
        <v>251</v>
      </c>
    </row>
    <row r="128" s="2" customFormat="1">
      <c r="A128" s="39"/>
      <c r="B128" s="40"/>
      <c r="C128" s="41"/>
      <c r="D128" s="226" t="s">
        <v>140</v>
      </c>
      <c r="E128" s="41"/>
      <c r="F128" s="227" t="s">
        <v>250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140</v>
      </c>
      <c r="AU128" s="18" t="s">
        <v>80</v>
      </c>
    </row>
    <row r="129" s="2" customFormat="1">
      <c r="A129" s="39"/>
      <c r="B129" s="40"/>
      <c r="C129" s="41"/>
      <c r="D129" s="226" t="s">
        <v>142</v>
      </c>
      <c r="E129" s="41"/>
      <c r="F129" s="231" t="s">
        <v>252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142</v>
      </c>
      <c r="AU129" s="18" t="s">
        <v>80</v>
      </c>
    </row>
    <row r="130" s="13" customFormat="1">
      <c r="A130" s="13"/>
      <c r="B130" s="232"/>
      <c r="C130" s="233"/>
      <c r="D130" s="226" t="s">
        <v>144</v>
      </c>
      <c r="E130" s="234" t="s">
        <v>19</v>
      </c>
      <c r="F130" s="235" t="s">
        <v>253</v>
      </c>
      <c r="G130" s="233"/>
      <c r="H130" s="236">
        <v>18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144</v>
      </c>
      <c r="AU130" s="242" t="s">
        <v>80</v>
      </c>
      <c r="AV130" s="13" t="s">
        <v>80</v>
      </c>
      <c r="AW130" s="13" t="s">
        <v>33</v>
      </c>
      <c r="AX130" s="13" t="s">
        <v>78</v>
      </c>
      <c r="AY130" s="242" t="s">
        <v>131</v>
      </c>
    </row>
    <row r="131" s="2" customFormat="1" ht="16.5" customHeight="1">
      <c r="A131" s="39"/>
      <c r="B131" s="40"/>
      <c r="C131" s="243" t="s">
        <v>254</v>
      </c>
      <c r="D131" s="243" t="s">
        <v>153</v>
      </c>
      <c r="E131" s="244" t="s">
        <v>255</v>
      </c>
      <c r="F131" s="245" t="s">
        <v>256</v>
      </c>
      <c r="G131" s="246" t="s">
        <v>200</v>
      </c>
      <c r="H131" s="247">
        <v>10</v>
      </c>
      <c r="I131" s="248"/>
      <c r="J131" s="249">
        <f>ROUND(I131*H131,2)</f>
        <v>0</v>
      </c>
      <c r="K131" s="245" t="s">
        <v>19</v>
      </c>
      <c r="L131" s="250"/>
      <c r="M131" s="251" t="s">
        <v>19</v>
      </c>
      <c r="N131" s="252" t="s">
        <v>42</v>
      </c>
      <c r="O131" s="85"/>
      <c r="P131" s="222">
        <f>O131*H131</f>
        <v>0</v>
      </c>
      <c r="Q131" s="222">
        <v>0.025000000000000001</v>
      </c>
      <c r="R131" s="222">
        <f>Q131*H131</f>
        <v>0.25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157</v>
      </c>
      <c r="AT131" s="224" t="s">
        <v>153</v>
      </c>
      <c r="AU131" s="224" t="s">
        <v>80</v>
      </c>
      <c r="AY131" s="18" t="s">
        <v>131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78</v>
      </c>
      <c r="BK131" s="225">
        <f>ROUND(I131*H131,2)</f>
        <v>0</v>
      </c>
      <c r="BL131" s="18" t="s">
        <v>138</v>
      </c>
      <c r="BM131" s="224" t="s">
        <v>257</v>
      </c>
    </row>
    <row r="132" s="2" customFormat="1">
      <c r="A132" s="39"/>
      <c r="B132" s="40"/>
      <c r="C132" s="41"/>
      <c r="D132" s="226" t="s">
        <v>140</v>
      </c>
      <c r="E132" s="41"/>
      <c r="F132" s="227" t="s">
        <v>256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140</v>
      </c>
      <c r="AU132" s="18" t="s">
        <v>80</v>
      </c>
    </row>
    <row r="133" s="13" customFormat="1">
      <c r="A133" s="13"/>
      <c r="B133" s="232"/>
      <c r="C133" s="233"/>
      <c r="D133" s="226" t="s">
        <v>144</v>
      </c>
      <c r="E133" s="234" t="s">
        <v>19</v>
      </c>
      <c r="F133" s="235" t="s">
        <v>230</v>
      </c>
      <c r="G133" s="233"/>
      <c r="H133" s="236">
        <v>10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144</v>
      </c>
      <c r="AU133" s="242" t="s">
        <v>80</v>
      </c>
      <c r="AV133" s="13" t="s">
        <v>80</v>
      </c>
      <c r="AW133" s="13" t="s">
        <v>33</v>
      </c>
      <c r="AX133" s="13" t="s">
        <v>78</v>
      </c>
      <c r="AY133" s="242" t="s">
        <v>131</v>
      </c>
    </row>
    <row r="134" s="2" customFormat="1" ht="16.5" customHeight="1">
      <c r="A134" s="39"/>
      <c r="B134" s="40"/>
      <c r="C134" s="243" t="s">
        <v>258</v>
      </c>
      <c r="D134" s="243" t="s">
        <v>153</v>
      </c>
      <c r="E134" s="244" t="s">
        <v>259</v>
      </c>
      <c r="F134" s="245" t="s">
        <v>260</v>
      </c>
      <c r="G134" s="246" t="s">
        <v>200</v>
      </c>
      <c r="H134" s="247">
        <v>45</v>
      </c>
      <c r="I134" s="248"/>
      <c r="J134" s="249">
        <f>ROUND(I134*H134,2)</f>
        <v>0</v>
      </c>
      <c r="K134" s="245" t="s">
        <v>19</v>
      </c>
      <c r="L134" s="250"/>
      <c r="M134" s="251" t="s">
        <v>19</v>
      </c>
      <c r="N134" s="252" t="s">
        <v>42</v>
      </c>
      <c r="O134" s="85"/>
      <c r="P134" s="222">
        <f>O134*H134</f>
        <v>0</v>
      </c>
      <c r="Q134" s="222">
        <v>0.025000000000000001</v>
      </c>
      <c r="R134" s="222">
        <f>Q134*H134</f>
        <v>1.125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157</v>
      </c>
      <c r="AT134" s="224" t="s">
        <v>153</v>
      </c>
      <c r="AU134" s="224" t="s">
        <v>80</v>
      </c>
      <c r="AY134" s="18" t="s">
        <v>131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78</v>
      </c>
      <c r="BK134" s="225">
        <f>ROUND(I134*H134,2)</f>
        <v>0</v>
      </c>
      <c r="BL134" s="18" t="s">
        <v>138</v>
      </c>
      <c r="BM134" s="224" t="s">
        <v>261</v>
      </c>
    </row>
    <row r="135" s="2" customFormat="1">
      <c r="A135" s="39"/>
      <c r="B135" s="40"/>
      <c r="C135" s="41"/>
      <c r="D135" s="226" t="s">
        <v>140</v>
      </c>
      <c r="E135" s="41"/>
      <c r="F135" s="227" t="s">
        <v>260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140</v>
      </c>
      <c r="AU135" s="18" t="s">
        <v>80</v>
      </c>
    </row>
    <row r="136" s="2" customFormat="1">
      <c r="A136" s="39"/>
      <c r="B136" s="40"/>
      <c r="C136" s="41"/>
      <c r="D136" s="226" t="s">
        <v>142</v>
      </c>
      <c r="E136" s="41"/>
      <c r="F136" s="231" t="s">
        <v>262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142</v>
      </c>
      <c r="AU136" s="18" t="s">
        <v>80</v>
      </c>
    </row>
    <row r="137" s="13" customFormat="1">
      <c r="A137" s="13"/>
      <c r="B137" s="232"/>
      <c r="C137" s="233"/>
      <c r="D137" s="226" t="s">
        <v>144</v>
      </c>
      <c r="E137" s="234" t="s">
        <v>19</v>
      </c>
      <c r="F137" s="235" t="s">
        <v>263</v>
      </c>
      <c r="G137" s="233"/>
      <c r="H137" s="236">
        <v>45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144</v>
      </c>
      <c r="AU137" s="242" t="s">
        <v>80</v>
      </c>
      <c r="AV137" s="13" t="s">
        <v>80</v>
      </c>
      <c r="AW137" s="13" t="s">
        <v>33</v>
      </c>
      <c r="AX137" s="13" t="s">
        <v>78</v>
      </c>
      <c r="AY137" s="242" t="s">
        <v>131</v>
      </c>
    </row>
    <row r="138" s="2" customFormat="1" ht="16.5" customHeight="1">
      <c r="A138" s="39"/>
      <c r="B138" s="40"/>
      <c r="C138" s="243" t="s">
        <v>264</v>
      </c>
      <c r="D138" s="243" t="s">
        <v>153</v>
      </c>
      <c r="E138" s="244" t="s">
        <v>265</v>
      </c>
      <c r="F138" s="245" t="s">
        <v>266</v>
      </c>
      <c r="G138" s="246" t="s">
        <v>200</v>
      </c>
      <c r="H138" s="247">
        <v>143</v>
      </c>
      <c r="I138" s="248"/>
      <c r="J138" s="249">
        <f>ROUND(I138*H138,2)</f>
        <v>0</v>
      </c>
      <c r="K138" s="245" t="s">
        <v>19</v>
      </c>
      <c r="L138" s="250"/>
      <c r="M138" s="251" t="s">
        <v>19</v>
      </c>
      <c r="N138" s="252" t="s">
        <v>42</v>
      </c>
      <c r="O138" s="85"/>
      <c r="P138" s="222">
        <f>O138*H138</f>
        <v>0</v>
      </c>
      <c r="Q138" s="222">
        <v>0.025000000000000001</v>
      </c>
      <c r="R138" s="222">
        <f>Q138*H138</f>
        <v>3.5750000000000002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157</v>
      </c>
      <c r="AT138" s="224" t="s">
        <v>153</v>
      </c>
      <c r="AU138" s="224" t="s">
        <v>80</v>
      </c>
      <c r="AY138" s="18" t="s">
        <v>131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78</v>
      </c>
      <c r="BK138" s="225">
        <f>ROUND(I138*H138,2)</f>
        <v>0</v>
      </c>
      <c r="BL138" s="18" t="s">
        <v>138</v>
      </c>
      <c r="BM138" s="224" t="s">
        <v>267</v>
      </c>
    </row>
    <row r="139" s="2" customFormat="1">
      <c r="A139" s="39"/>
      <c r="B139" s="40"/>
      <c r="C139" s="41"/>
      <c r="D139" s="226" t="s">
        <v>140</v>
      </c>
      <c r="E139" s="41"/>
      <c r="F139" s="227" t="s">
        <v>266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140</v>
      </c>
      <c r="AU139" s="18" t="s">
        <v>80</v>
      </c>
    </row>
    <row r="140" s="2" customFormat="1" ht="16.5" customHeight="1">
      <c r="A140" s="39"/>
      <c r="B140" s="40"/>
      <c r="C140" s="243" t="s">
        <v>8</v>
      </c>
      <c r="D140" s="243" t="s">
        <v>153</v>
      </c>
      <c r="E140" s="244" t="s">
        <v>268</v>
      </c>
      <c r="F140" s="245" t="s">
        <v>269</v>
      </c>
      <c r="G140" s="246" t="s">
        <v>200</v>
      </c>
      <c r="H140" s="247">
        <v>19</v>
      </c>
      <c r="I140" s="248"/>
      <c r="J140" s="249">
        <f>ROUND(I140*H140,2)</f>
        <v>0</v>
      </c>
      <c r="K140" s="245" t="s">
        <v>19</v>
      </c>
      <c r="L140" s="250"/>
      <c r="M140" s="251" t="s">
        <v>19</v>
      </c>
      <c r="N140" s="252" t="s">
        <v>42</v>
      </c>
      <c r="O140" s="85"/>
      <c r="P140" s="222">
        <f>O140*H140</f>
        <v>0</v>
      </c>
      <c r="Q140" s="222">
        <v>0.025000000000000001</v>
      </c>
      <c r="R140" s="222">
        <f>Q140*H140</f>
        <v>0.47500000000000003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157</v>
      </c>
      <c r="AT140" s="224" t="s">
        <v>153</v>
      </c>
      <c r="AU140" s="224" t="s">
        <v>80</v>
      </c>
      <c r="AY140" s="18" t="s">
        <v>131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78</v>
      </c>
      <c r="BK140" s="225">
        <f>ROUND(I140*H140,2)</f>
        <v>0</v>
      </c>
      <c r="BL140" s="18" t="s">
        <v>138</v>
      </c>
      <c r="BM140" s="224" t="s">
        <v>270</v>
      </c>
    </row>
    <row r="141" s="2" customFormat="1">
      <c r="A141" s="39"/>
      <c r="B141" s="40"/>
      <c r="C141" s="41"/>
      <c r="D141" s="226" t="s">
        <v>140</v>
      </c>
      <c r="E141" s="41"/>
      <c r="F141" s="227" t="s">
        <v>269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140</v>
      </c>
      <c r="AU141" s="18" t="s">
        <v>80</v>
      </c>
    </row>
    <row r="142" s="2" customFormat="1" ht="16.5" customHeight="1">
      <c r="A142" s="39"/>
      <c r="B142" s="40"/>
      <c r="C142" s="243" t="s">
        <v>271</v>
      </c>
      <c r="D142" s="243" t="s">
        <v>153</v>
      </c>
      <c r="E142" s="244" t="s">
        <v>272</v>
      </c>
      <c r="F142" s="245" t="s">
        <v>273</v>
      </c>
      <c r="G142" s="246" t="s">
        <v>200</v>
      </c>
      <c r="H142" s="247">
        <v>18</v>
      </c>
      <c r="I142" s="248"/>
      <c r="J142" s="249">
        <f>ROUND(I142*H142,2)</f>
        <v>0</v>
      </c>
      <c r="K142" s="245" t="s">
        <v>19</v>
      </c>
      <c r="L142" s="250"/>
      <c r="M142" s="251" t="s">
        <v>19</v>
      </c>
      <c r="N142" s="252" t="s">
        <v>42</v>
      </c>
      <c r="O142" s="85"/>
      <c r="P142" s="222">
        <f>O142*H142</f>
        <v>0</v>
      </c>
      <c r="Q142" s="222">
        <v>0.025000000000000001</v>
      </c>
      <c r="R142" s="222">
        <f>Q142*H142</f>
        <v>0.45000000000000001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157</v>
      </c>
      <c r="AT142" s="224" t="s">
        <v>153</v>
      </c>
      <c r="AU142" s="224" t="s">
        <v>80</v>
      </c>
      <c r="AY142" s="18" t="s">
        <v>131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78</v>
      </c>
      <c r="BK142" s="225">
        <f>ROUND(I142*H142,2)</f>
        <v>0</v>
      </c>
      <c r="BL142" s="18" t="s">
        <v>138</v>
      </c>
      <c r="BM142" s="224" t="s">
        <v>274</v>
      </c>
    </row>
    <row r="143" s="2" customFormat="1">
      <c r="A143" s="39"/>
      <c r="B143" s="40"/>
      <c r="C143" s="41"/>
      <c r="D143" s="226" t="s">
        <v>140</v>
      </c>
      <c r="E143" s="41"/>
      <c r="F143" s="227" t="s">
        <v>273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140</v>
      </c>
      <c r="AU143" s="18" t="s">
        <v>80</v>
      </c>
    </row>
    <row r="144" s="2" customFormat="1" ht="16.5" customHeight="1">
      <c r="A144" s="39"/>
      <c r="B144" s="40"/>
      <c r="C144" s="243" t="s">
        <v>275</v>
      </c>
      <c r="D144" s="243" t="s">
        <v>153</v>
      </c>
      <c r="E144" s="244" t="s">
        <v>276</v>
      </c>
      <c r="F144" s="245" t="s">
        <v>277</v>
      </c>
      <c r="G144" s="246" t="s">
        <v>200</v>
      </c>
      <c r="H144" s="247">
        <v>19</v>
      </c>
      <c r="I144" s="248"/>
      <c r="J144" s="249">
        <f>ROUND(I144*H144,2)</f>
        <v>0</v>
      </c>
      <c r="K144" s="245" t="s">
        <v>19</v>
      </c>
      <c r="L144" s="250"/>
      <c r="M144" s="251" t="s">
        <v>19</v>
      </c>
      <c r="N144" s="252" t="s">
        <v>42</v>
      </c>
      <c r="O144" s="85"/>
      <c r="P144" s="222">
        <f>O144*H144</f>
        <v>0</v>
      </c>
      <c r="Q144" s="222">
        <v>0.025000000000000001</v>
      </c>
      <c r="R144" s="222">
        <f>Q144*H144</f>
        <v>0.47500000000000003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157</v>
      </c>
      <c r="AT144" s="224" t="s">
        <v>153</v>
      </c>
      <c r="AU144" s="224" t="s">
        <v>80</v>
      </c>
      <c r="AY144" s="18" t="s">
        <v>131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78</v>
      </c>
      <c r="BK144" s="225">
        <f>ROUND(I144*H144,2)</f>
        <v>0</v>
      </c>
      <c r="BL144" s="18" t="s">
        <v>138</v>
      </c>
      <c r="BM144" s="224" t="s">
        <v>278</v>
      </c>
    </row>
    <row r="145" s="2" customFormat="1">
      <c r="A145" s="39"/>
      <c r="B145" s="40"/>
      <c r="C145" s="41"/>
      <c r="D145" s="226" t="s">
        <v>140</v>
      </c>
      <c r="E145" s="41"/>
      <c r="F145" s="227" t="s">
        <v>277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140</v>
      </c>
      <c r="AU145" s="18" t="s">
        <v>80</v>
      </c>
    </row>
    <row r="146" s="2" customFormat="1" ht="16.5" customHeight="1">
      <c r="A146" s="39"/>
      <c r="B146" s="40"/>
      <c r="C146" s="243" t="s">
        <v>253</v>
      </c>
      <c r="D146" s="243" t="s">
        <v>153</v>
      </c>
      <c r="E146" s="244" t="s">
        <v>279</v>
      </c>
      <c r="F146" s="245" t="s">
        <v>280</v>
      </c>
      <c r="G146" s="246" t="s">
        <v>200</v>
      </c>
      <c r="H146" s="247">
        <v>18</v>
      </c>
      <c r="I146" s="248"/>
      <c r="J146" s="249">
        <f>ROUND(I146*H146,2)</f>
        <v>0</v>
      </c>
      <c r="K146" s="245" t="s">
        <v>19</v>
      </c>
      <c r="L146" s="250"/>
      <c r="M146" s="251" t="s">
        <v>19</v>
      </c>
      <c r="N146" s="252" t="s">
        <v>42</v>
      </c>
      <c r="O146" s="85"/>
      <c r="P146" s="222">
        <f>O146*H146</f>
        <v>0</v>
      </c>
      <c r="Q146" s="222">
        <v>0.025000000000000001</v>
      </c>
      <c r="R146" s="222">
        <f>Q146*H146</f>
        <v>0.45000000000000001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157</v>
      </c>
      <c r="AT146" s="224" t="s">
        <v>153</v>
      </c>
      <c r="AU146" s="224" t="s">
        <v>80</v>
      </c>
      <c r="AY146" s="18" t="s">
        <v>131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78</v>
      </c>
      <c r="BK146" s="225">
        <f>ROUND(I146*H146,2)</f>
        <v>0</v>
      </c>
      <c r="BL146" s="18" t="s">
        <v>138</v>
      </c>
      <c r="BM146" s="224" t="s">
        <v>281</v>
      </c>
    </row>
    <row r="147" s="2" customFormat="1">
      <c r="A147" s="39"/>
      <c r="B147" s="40"/>
      <c r="C147" s="41"/>
      <c r="D147" s="226" t="s">
        <v>140</v>
      </c>
      <c r="E147" s="41"/>
      <c r="F147" s="227" t="s">
        <v>280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140</v>
      </c>
      <c r="AU147" s="18" t="s">
        <v>80</v>
      </c>
    </row>
    <row r="148" s="2" customFormat="1" ht="16.5" customHeight="1">
      <c r="A148" s="39"/>
      <c r="B148" s="40"/>
      <c r="C148" s="243" t="s">
        <v>282</v>
      </c>
      <c r="D148" s="243" t="s">
        <v>153</v>
      </c>
      <c r="E148" s="244" t="s">
        <v>283</v>
      </c>
      <c r="F148" s="245" t="s">
        <v>284</v>
      </c>
      <c r="G148" s="246" t="s">
        <v>200</v>
      </c>
      <c r="H148" s="247">
        <v>18</v>
      </c>
      <c r="I148" s="248"/>
      <c r="J148" s="249">
        <f>ROUND(I148*H148,2)</f>
        <v>0</v>
      </c>
      <c r="K148" s="245" t="s">
        <v>19</v>
      </c>
      <c r="L148" s="250"/>
      <c r="M148" s="251" t="s">
        <v>19</v>
      </c>
      <c r="N148" s="252" t="s">
        <v>42</v>
      </c>
      <c r="O148" s="85"/>
      <c r="P148" s="222">
        <f>O148*H148</f>
        <v>0</v>
      </c>
      <c r="Q148" s="222">
        <v>0.025000000000000001</v>
      </c>
      <c r="R148" s="222">
        <f>Q148*H148</f>
        <v>0.45000000000000001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157</v>
      </c>
      <c r="AT148" s="224" t="s">
        <v>153</v>
      </c>
      <c r="AU148" s="224" t="s">
        <v>80</v>
      </c>
      <c r="AY148" s="18" t="s">
        <v>131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78</v>
      </c>
      <c r="BK148" s="225">
        <f>ROUND(I148*H148,2)</f>
        <v>0</v>
      </c>
      <c r="BL148" s="18" t="s">
        <v>138</v>
      </c>
      <c r="BM148" s="224" t="s">
        <v>285</v>
      </c>
    </row>
    <row r="149" s="2" customFormat="1">
      <c r="A149" s="39"/>
      <c r="B149" s="40"/>
      <c r="C149" s="41"/>
      <c r="D149" s="226" t="s">
        <v>140</v>
      </c>
      <c r="E149" s="41"/>
      <c r="F149" s="227" t="s">
        <v>284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140</v>
      </c>
      <c r="AU149" s="18" t="s">
        <v>80</v>
      </c>
    </row>
    <row r="150" s="2" customFormat="1" ht="16.5" customHeight="1">
      <c r="A150" s="39"/>
      <c r="B150" s="40"/>
      <c r="C150" s="243" t="s">
        <v>286</v>
      </c>
      <c r="D150" s="243" t="s">
        <v>153</v>
      </c>
      <c r="E150" s="244" t="s">
        <v>287</v>
      </c>
      <c r="F150" s="245" t="s">
        <v>288</v>
      </c>
      <c r="G150" s="246" t="s">
        <v>200</v>
      </c>
      <c r="H150" s="247">
        <v>73</v>
      </c>
      <c r="I150" s="248"/>
      <c r="J150" s="249">
        <f>ROUND(I150*H150,2)</f>
        <v>0</v>
      </c>
      <c r="K150" s="245" t="s">
        <v>19</v>
      </c>
      <c r="L150" s="250"/>
      <c r="M150" s="251" t="s">
        <v>19</v>
      </c>
      <c r="N150" s="252" t="s">
        <v>42</v>
      </c>
      <c r="O150" s="85"/>
      <c r="P150" s="222">
        <f>O150*H150</f>
        <v>0</v>
      </c>
      <c r="Q150" s="222">
        <v>0.025000000000000001</v>
      </c>
      <c r="R150" s="222">
        <f>Q150*H150</f>
        <v>1.8250000000000002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157</v>
      </c>
      <c r="AT150" s="224" t="s">
        <v>153</v>
      </c>
      <c r="AU150" s="224" t="s">
        <v>80</v>
      </c>
      <c r="AY150" s="18" t="s">
        <v>131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78</v>
      </c>
      <c r="BK150" s="225">
        <f>ROUND(I150*H150,2)</f>
        <v>0</v>
      </c>
      <c r="BL150" s="18" t="s">
        <v>138</v>
      </c>
      <c r="BM150" s="224" t="s">
        <v>289</v>
      </c>
    </row>
    <row r="151" s="2" customFormat="1">
      <c r="A151" s="39"/>
      <c r="B151" s="40"/>
      <c r="C151" s="41"/>
      <c r="D151" s="226" t="s">
        <v>140</v>
      </c>
      <c r="E151" s="41"/>
      <c r="F151" s="227" t="s">
        <v>288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140</v>
      </c>
      <c r="AU151" s="18" t="s">
        <v>80</v>
      </c>
    </row>
    <row r="152" s="2" customFormat="1" ht="16.5" customHeight="1">
      <c r="A152" s="39"/>
      <c r="B152" s="40"/>
      <c r="C152" s="243" t="s">
        <v>7</v>
      </c>
      <c r="D152" s="243" t="s">
        <v>153</v>
      </c>
      <c r="E152" s="244" t="s">
        <v>290</v>
      </c>
      <c r="F152" s="245" t="s">
        <v>291</v>
      </c>
      <c r="G152" s="246" t="s">
        <v>200</v>
      </c>
      <c r="H152" s="247">
        <v>19</v>
      </c>
      <c r="I152" s="248"/>
      <c r="J152" s="249">
        <f>ROUND(I152*H152,2)</f>
        <v>0</v>
      </c>
      <c r="K152" s="245" t="s">
        <v>19</v>
      </c>
      <c r="L152" s="250"/>
      <c r="M152" s="251" t="s">
        <v>19</v>
      </c>
      <c r="N152" s="252" t="s">
        <v>42</v>
      </c>
      <c r="O152" s="85"/>
      <c r="P152" s="222">
        <f>O152*H152</f>
        <v>0</v>
      </c>
      <c r="Q152" s="222">
        <v>0.025000000000000001</v>
      </c>
      <c r="R152" s="222">
        <f>Q152*H152</f>
        <v>0.47500000000000003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157</v>
      </c>
      <c r="AT152" s="224" t="s">
        <v>153</v>
      </c>
      <c r="AU152" s="224" t="s">
        <v>80</v>
      </c>
      <c r="AY152" s="18" t="s">
        <v>131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78</v>
      </c>
      <c r="BK152" s="225">
        <f>ROUND(I152*H152,2)</f>
        <v>0</v>
      </c>
      <c r="BL152" s="18" t="s">
        <v>138</v>
      </c>
      <c r="BM152" s="224" t="s">
        <v>292</v>
      </c>
    </row>
    <row r="153" s="2" customFormat="1">
      <c r="A153" s="39"/>
      <c r="B153" s="40"/>
      <c r="C153" s="41"/>
      <c r="D153" s="226" t="s">
        <v>140</v>
      </c>
      <c r="E153" s="41"/>
      <c r="F153" s="227" t="s">
        <v>291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140</v>
      </c>
      <c r="AU153" s="18" t="s">
        <v>80</v>
      </c>
    </row>
    <row r="154" s="13" customFormat="1">
      <c r="A154" s="13"/>
      <c r="B154" s="232"/>
      <c r="C154" s="233"/>
      <c r="D154" s="226" t="s">
        <v>144</v>
      </c>
      <c r="E154" s="234" t="s">
        <v>19</v>
      </c>
      <c r="F154" s="235" t="s">
        <v>282</v>
      </c>
      <c r="G154" s="233"/>
      <c r="H154" s="236">
        <v>19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144</v>
      </c>
      <c r="AU154" s="242" t="s">
        <v>80</v>
      </c>
      <c r="AV154" s="13" t="s">
        <v>80</v>
      </c>
      <c r="AW154" s="13" t="s">
        <v>33</v>
      </c>
      <c r="AX154" s="13" t="s">
        <v>78</v>
      </c>
      <c r="AY154" s="242" t="s">
        <v>131</v>
      </c>
    </row>
    <row r="155" s="2" customFormat="1" ht="16.5" customHeight="1">
      <c r="A155" s="39"/>
      <c r="B155" s="40"/>
      <c r="C155" s="243" t="s">
        <v>293</v>
      </c>
      <c r="D155" s="243" t="s">
        <v>153</v>
      </c>
      <c r="E155" s="244" t="s">
        <v>294</v>
      </c>
      <c r="F155" s="245" t="s">
        <v>295</v>
      </c>
      <c r="G155" s="246" t="s">
        <v>200</v>
      </c>
      <c r="H155" s="247">
        <v>19</v>
      </c>
      <c r="I155" s="248"/>
      <c r="J155" s="249">
        <f>ROUND(I155*H155,2)</f>
        <v>0</v>
      </c>
      <c r="K155" s="245" t="s">
        <v>19</v>
      </c>
      <c r="L155" s="250"/>
      <c r="M155" s="251" t="s">
        <v>19</v>
      </c>
      <c r="N155" s="252" t="s">
        <v>42</v>
      </c>
      <c r="O155" s="85"/>
      <c r="P155" s="222">
        <f>O155*H155</f>
        <v>0</v>
      </c>
      <c r="Q155" s="222">
        <v>0.025000000000000001</v>
      </c>
      <c r="R155" s="222">
        <f>Q155*H155</f>
        <v>0.47500000000000003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157</v>
      </c>
      <c r="AT155" s="224" t="s">
        <v>153</v>
      </c>
      <c r="AU155" s="224" t="s">
        <v>80</v>
      </c>
      <c r="AY155" s="18" t="s">
        <v>131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78</v>
      </c>
      <c r="BK155" s="225">
        <f>ROUND(I155*H155,2)</f>
        <v>0</v>
      </c>
      <c r="BL155" s="18" t="s">
        <v>138</v>
      </c>
      <c r="BM155" s="224" t="s">
        <v>296</v>
      </c>
    </row>
    <row r="156" s="2" customFormat="1">
      <c r="A156" s="39"/>
      <c r="B156" s="40"/>
      <c r="C156" s="41"/>
      <c r="D156" s="226" t="s">
        <v>140</v>
      </c>
      <c r="E156" s="41"/>
      <c r="F156" s="227" t="s">
        <v>295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140</v>
      </c>
      <c r="AU156" s="18" t="s">
        <v>80</v>
      </c>
    </row>
    <row r="157" s="13" customFormat="1">
      <c r="A157" s="13"/>
      <c r="B157" s="232"/>
      <c r="C157" s="233"/>
      <c r="D157" s="226" t="s">
        <v>144</v>
      </c>
      <c r="E157" s="234" t="s">
        <v>19</v>
      </c>
      <c r="F157" s="235" t="s">
        <v>282</v>
      </c>
      <c r="G157" s="233"/>
      <c r="H157" s="236">
        <v>19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144</v>
      </c>
      <c r="AU157" s="242" t="s">
        <v>80</v>
      </c>
      <c r="AV157" s="13" t="s">
        <v>80</v>
      </c>
      <c r="AW157" s="13" t="s">
        <v>33</v>
      </c>
      <c r="AX157" s="13" t="s">
        <v>78</v>
      </c>
      <c r="AY157" s="242" t="s">
        <v>131</v>
      </c>
    </row>
    <row r="158" s="2" customFormat="1" ht="16.5" customHeight="1">
      <c r="A158" s="39"/>
      <c r="B158" s="40"/>
      <c r="C158" s="243" t="s">
        <v>297</v>
      </c>
      <c r="D158" s="243" t="s">
        <v>153</v>
      </c>
      <c r="E158" s="244" t="s">
        <v>298</v>
      </c>
      <c r="F158" s="245" t="s">
        <v>299</v>
      </c>
      <c r="G158" s="246" t="s">
        <v>200</v>
      </c>
      <c r="H158" s="247">
        <v>516</v>
      </c>
      <c r="I158" s="248"/>
      <c r="J158" s="249">
        <f>ROUND(I158*H158,2)</f>
        <v>0</v>
      </c>
      <c r="K158" s="245" t="s">
        <v>19</v>
      </c>
      <c r="L158" s="250"/>
      <c r="M158" s="251" t="s">
        <v>19</v>
      </c>
      <c r="N158" s="252" t="s">
        <v>42</v>
      </c>
      <c r="O158" s="85"/>
      <c r="P158" s="222">
        <f>O158*H158</f>
        <v>0</v>
      </c>
      <c r="Q158" s="222">
        <v>0.025000000000000001</v>
      </c>
      <c r="R158" s="222">
        <f>Q158*H158</f>
        <v>12.9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157</v>
      </c>
      <c r="AT158" s="224" t="s">
        <v>153</v>
      </c>
      <c r="AU158" s="224" t="s">
        <v>80</v>
      </c>
      <c r="AY158" s="18" t="s">
        <v>131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78</v>
      </c>
      <c r="BK158" s="225">
        <f>ROUND(I158*H158,2)</f>
        <v>0</v>
      </c>
      <c r="BL158" s="18" t="s">
        <v>138</v>
      </c>
      <c r="BM158" s="224" t="s">
        <v>300</v>
      </c>
    </row>
    <row r="159" s="2" customFormat="1">
      <c r="A159" s="39"/>
      <c r="B159" s="40"/>
      <c r="C159" s="41"/>
      <c r="D159" s="226" t="s">
        <v>140</v>
      </c>
      <c r="E159" s="41"/>
      <c r="F159" s="227" t="s">
        <v>299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140</v>
      </c>
      <c r="AU159" s="18" t="s">
        <v>80</v>
      </c>
    </row>
    <row r="160" s="13" customFormat="1">
      <c r="A160" s="13"/>
      <c r="B160" s="232"/>
      <c r="C160" s="233"/>
      <c r="D160" s="226" t="s">
        <v>144</v>
      </c>
      <c r="E160" s="234" t="s">
        <v>19</v>
      </c>
      <c r="F160" s="235" t="s">
        <v>301</v>
      </c>
      <c r="G160" s="233"/>
      <c r="H160" s="236">
        <v>516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144</v>
      </c>
      <c r="AU160" s="242" t="s">
        <v>80</v>
      </c>
      <c r="AV160" s="13" t="s">
        <v>80</v>
      </c>
      <c r="AW160" s="13" t="s">
        <v>33</v>
      </c>
      <c r="AX160" s="13" t="s">
        <v>78</v>
      </c>
      <c r="AY160" s="242" t="s">
        <v>131</v>
      </c>
    </row>
    <row r="161" s="2" customFormat="1" ht="16.5" customHeight="1">
      <c r="A161" s="39"/>
      <c r="B161" s="40"/>
      <c r="C161" s="243" t="s">
        <v>302</v>
      </c>
      <c r="D161" s="243" t="s">
        <v>153</v>
      </c>
      <c r="E161" s="244" t="s">
        <v>303</v>
      </c>
      <c r="F161" s="245" t="s">
        <v>304</v>
      </c>
      <c r="G161" s="246" t="s">
        <v>200</v>
      </c>
      <c r="H161" s="247">
        <v>519</v>
      </c>
      <c r="I161" s="248"/>
      <c r="J161" s="249">
        <f>ROUND(I161*H161,2)</f>
        <v>0</v>
      </c>
      <c r="K161" s="245" t="s">
        <v>19</v>
      </c>
      <c r="L161" s="250"/>
      <c r="M161" s="251" t="s">
        <v>19</v>
      </c>
      <c r="N161" s="252" t="s">
        <v>42</v>
      </c>
      <c r="O161" s="85"/>
      <c r="P161" s="222">
        <f>O161*H161</f>
        <v>0</v>
      </c>
      <c r="Q161" s="222">
        <v>0.025000000000000001</v>
      </c>
      <c r="R161" s="222">
        <f>Q161*H161</f>
        <v>12.975000000000001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157</v>
      </c>
      <c r="AT161" s="224" t="s">
        <v>153</v>
      </c>
      <c r="AU161" s="224" t="s">
        <v>80</v>
      </c>
      <c r="AY161" s="18" t="s">
        <v>131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78</v>
      </c>
      <c r="BK161" s="225">
        <f>ROUND(I161*H161,2)</f>
        <v>0</v>
      </c>
      <c r="BL161" s="18" t="s">
        <v>138</v>
      </c>
      <c r="BM161" s="224" t="s">
        <v>305</v>
      </c>
    </row>
    <row r="162" s="2" customFormat="1">
      <c r="A162" s="39"/>
      <c r="B162" s="40"/>
      <c r="C162" s="41"/>
      <c r="D162" s="226" t="s">
        <v>140</v>
      </c>
      <c r="E162" s="41"/>
      <c r="F162" s="227" t="s">
        <v>304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140</v>
      </c>
      <c r="AU162" s="18" t="s">
        <v>80</v>
      </c>
    </row>
    <row r="163" s="13" customFormat="1">
      <c r="A163" s="13"/>
      <c r="B163" s="232"/>
      <c r="C163" s="233"/>
      <c r="D163" s="226" t="s">
        <v>144</v>
      </c>
      <c r="E163" s="234" t="s">
        <v>19</v>
      </c>
      <c r="F163" s="235" t="s">
        <v>306</v>
      </c>
      <c r="G163" s="233"/>
      <c r="H163" s="236">
        <v>519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144</v>
      </c>
      <c r="AU163" s="242" t="s">
        <v>80</v>
      </c>
      <c r="AV163" s="13" t="s">
        <v>80</v>
      </c>
      <c r="AW163" s="13" t="s">
        <v>33</v>
      </c>
      <c r="AX163" s="13" t="s">
        <v>78</v>
      </c>
      <c r="AY163" s="242" t="s">
        <v>131</v>
      </c>
    </row>
    <row r="164" s="2" customFormat="1" ht="16.5" customHeight="1">
      <c r="A164" s="39"/>
      <c r="B164" s="40"/>
      <c r="C164" s="243" t="s">
        <v>307</v>
      </c>
      <c r="D164" s="243" t="s">
        <v>153</v>
      </c>
      <c r="E164" s="244" t="s">
        <v>308</v>
      </c>
      <c r="F164" s="245" t="s">
        <v>309</v>
      </c>
      <c r="G164" s="246" t="s">
        <v>200</v>
      </c>
      <c r="H164" s="247">
        <v>496</v>
      </c>
      <c r="I164" s="248"/>
      <c r="J164" s="249">
        <f>ROUND(I164*H164,2)</f>
        <v>0</v>
      </c>
      <c r="K164" s="245" t="s">
        <v>19</v>
      </c>
      <c r="L164" s="250"/>
      <c r="M164" s="251" t="s">
        <v>19</v>
      </c>
      <c r="N164" s="252" t="s">
        <v>42</v>
      </c>
      <c r="O164" s="85"/>
      <c r="P164" s="222">
        <f>O164*H164</f>
        <v>0</v>
      </c>
      <c r="Q164" s="222">
        <v>0.025000000000000001</v>
      </c>
      <c r="R164" s="222">
        <f>Q164*H164</f>
        <v>12.4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157</v>
      </c>
      <c r="AT164" s="224" t="s">
        <v>153</v>
      </c>
      <c r="AU164" s="224" t="s">
        <v>80</v>
      </c>
      <c r="AY164" s="18" t="s">
        <v>131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78</v>
      </c>
      <c r="BK164" s="225">
        <f>ROUND(I164*H164,2)</f>
        <v>0</v>
      </c>
      <c r="BL164" s="18" t="s">
        <v>138</v>
      </c>
      <c r="BM164" s="224" t="s">
        <v>310</v>
      </c>
    </row>
    <row r="165" s="2" customFormat="1">
      <c r="A165" s="39"/>
      <c r="B165" s="40"/>
      <c r="C165" s="41"/>
      <c r="D165" s="226" t="s">
        <v>140</v>
      </c>
      <c r="E165" s="41"/>
      <c r="F165" s="227" t="s">
        <v>309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140</v>
      </c>
      <c r="AU165" s="18" t="s">
        <v>80</v>
      </c>
    </row>
    <row r="166" s="13" customFormat="1">
      <c r="A166" s="13"/>
      <c r="B166" s="232"/>
      <c r="C166" s="233"/>
      <c r="D166" s="226" t="s">
        <v>144</v>
      </c>
      <c r="E166" s="234" t="s">
        <v>19</v>
      </c>
      <c r="F166" s="235" t="s">
        <v>311</v>
      </c>
      <c r="G166" s="233"/>
      <c r="H166" s="236">
        <v>496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144</v>
      </c>
      <c r="AU166" s="242" t="s">
        <v>80</v>
      </c>
      <c r="AV166" s="13" t="s">
        <v>80</v>
      </c>
      <c r="AW166" s="13" t="s">
        <v>33</v>
      </c>
      <c r="AX166" s="13" t="s">
        <v>78</v>
      </c>
      <c r="AY166" s="242" t="s">
        <v>131</v>
      </c>
    </row>
    <row r="167" s="2" customFormat="1" ht="16.5" customHeight="1">
      <c r="A167" s="39"/>
      <c r="B167" s="40"/>
      <c r="C167" s="213" t="s">
        <v>312</v>
      </c>
      <c r="D167" s="213" t="s">
        <v>133</v>
      </c>
      <c r="E167" s="214" t="s">
        <v>313</v>
      </c>
      <c r="F167" s="215" t="s">
        <v>314</v>
      </c>
      <c r="G167" s="216" t="s">
        <v>200</v>
      </c>
      <c r="H167" s="217">
        <v>346</v>
      </c>
      <c r="I167" s="218"/>
      <c r="J167" s="219">
        <f>ROUND(I167*H167,2)</f>
        <v>0</v>
      </c>
      <c r="K167" s="215" t="s">
        <v>137</v>
      </c>
      <c r="L167" s="45"/>
      <c r="M167" s="220" t="s">
        <v>19</v>
      </c>
      <c r="N167" s="221" t="s">
        <v>42</v>
      </c>
      <c r="O167" s="85"/>
      <c r="P167" s="222">
        <f>O167*H167</f>
        <v>0</v>
      </c>
      <c r="Q167" s="222">
        <v>5.0000000000000002E-05</v>
      </c>
      <c r="R167" s="222">
        <f>Q167*H167</f>
        <v>0.017299999999999999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138</v>
      </c>
      <c r="AT167" s="224" t="s">
        <v>133</v>
      </c>
      <c r="AU167" s="224" t="s">
        <v>80</v>
      </c>
      <c r="AY167" s="18" t="s">
        <v>131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78</v>
      </c>
      <c r="BK167" s="225">
        <f>ROUND(I167*H167,2)</f>
        <v>0</v>
      </c>
      <c r="BL167" s="18" t="s">
        <v>138</v>
      </c>
      <c r="BM167" s="224" t="s">
        <v>315</v>
      </c>
    </row>
    <row r="168" s="2" customFormat="1">
      <c r="A168" s="39"/>
      <c r="B168" s="40"/>
      <c r="C168" s="41"/>
      <c r="D168" s="226" t="s">
        <v>140</v>
      </c>
      <c r="E168" s="41"/>
      <c r="F168" s="227" t="s">
        <v>316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140</v>
      </c>
      <c r="AU168" s="18" t="s">
        <v>80</v>
      </c>
    </row>
    <row r="169" s="2" customFormat="1">
      <c r="A169" s="39"/>
      <c r="B169" s="40"/>
      <c r="C169" s="41"/>
      <c r="D169" s="226" t="s">
        <v>142</v>
      </c>
      <c r="E169" s="41"/>
      <c r="F169" s="231" t="s">
        <v>317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142</v>
      </c>
      <c r="AU169" s="18" t="s">
        <v>80</v>
      </c>
    </row>
    <row r="170" s="13" customFormat="1">
      <c r="A170" s="13"/>
      <c r="B170" s="232"/>
      <c r="C170" s="233"/>
      <c r="D170" s="226" t="s">
        <v>144</v>
      </c>
      <c r="E170" s="234" t="s">
        <v>19</v>
      </c>
      <c r="F170" s="235" t="s">
        <v>210</v>
      </c>
      <c r="G170" s="233"/>
      <c r="H170" s="236">
        <v>346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144</v>
      </c>
      <c r="AU170" s="242" t="s">
        <v>80</v>
      </c>
      <c r="AV170" s="13" t="s">
        <v>80</v>
      </c>
      <c r="AW170" s="13" t="s">
        <v>33</v>
      </c>
      <c r="AX170" s="13" t="s">
        <v>78</v>
      </c>
      <c r="AY170" s="242" t="s">
        <v>131</v>
      </c>
    </row>
    <row r="171" s="2" customFormat="1" ht="16.5" customHeight="1">
      <c r="A171" s="39"/>
      <c r="B171" s="40"/>
      <c r="C171" s="213" t="s">
        <v>318</v>
      </c>
      <c r="D171" s="213" t="s">
        <v>133</v>
      </c>
      <c r="E171" s="214" t="s">
        <v>319</v>
      </c>
      <c r="F171" s="215" t="s">
        <v>320</v>
      </c>
      <c r="G171" s="216" t="s">
        <v>200</v>
      </c>
      <c r="H171" s="217">
        <v>73</v>
      </c>
      <c r="I171" s="218"/>
      <c r="J171" s="219">
        <f>ROUND(I171*H171,2)</f>
        <v>0</v>
      </c>
      <c r="K171" s="215" t="s">
        <v>244</v>
      </c>
      <c r="L171" s="45"/>
      <c r="M171" s="220" t="s">
        <v>19</v>
      </c>
      <c r="N171" s="221" t="s">
        <v>42</v>
      </c>
      <c r="O171" s="85"/>
      <c r="P171" s="222">
        <f>O171*H171</f>
        <v>0</v>
      </c>
      <c r="Q171" s="222">
        <v>6.0000000000000002E-05</v>
      </c>
      <c r="R171" s="222">
        <f>Q171*H171</f>
        <v>0.0043800000000000002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138</v>
      </c>
      <c r="AT171" s="224" t="s">
        <v>133</v>
      </c>
      <c r="AU171" s="224" t="s">
        <v>80</v>
      </c>
      <c r="AY171" s="18" t="s">
        <v>131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78</v>
      </c>
      <c r="BK171" s="225">
        <f>ROUND(I171*H171,2)</f>
        <v>0</v>
      </c>
      <c r="BL171" s="18" t="s">
        <v>138</v>
      </c>
      <c r="BM171" s="224" t="s">
        <v>321</v>
      </c>
    </row>
    <row r="172" s="2" customFormat="1">
      <c r="A172" s="39"/>
      <c r="B172" s="40"/>
      <c r="C172" s="41"/>
      <c r="D172" s="226" t="s">
        <v>140</v>
      </c>
      <c r="E172" s="41"/>
      <c r="F172" s="227" t="s">
        <v>322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140</v>
      </c>
      <c r="AU172" s="18" t="s">
        <v>80</v>
      </c>
    </row>
    <row r="173" s="2" customFormat="1">
      <c r="A173" s="39"/>
      <c r="B173" s="40"/>
      <c r="C173" s="41"/>
      <c r="D173" s="226" t="s">
        <v>142</v>
      </c>
      <c r="E173" s="41"/>
      <c r="F173" s="231" t="s">
        <v>323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142</v>
      </c>
      <c r="AU173" s="18" t="s">
        <v>80</v>
      </c>
    </row>
    <row r="174" s="13" customFormat="1">
      <c r="A174" s="13"/>
      <c r="B174" s="232"/>
      <c r="C174" s="233"/>
      <c r="D174" s="226" t="s">
        <v>144</v>
      </c>
      <c r="E174" s="234" t="s">
        <v>19</v>
      </c>
      <c r="F174" s="235" t="s">
        <v>216</v>
      </c>
      <c r="G174" s="233"/>
      <c r="H174" s="236">
        <v>73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144</v>
      </c>
      <c r="AU174" s="242" t="s">
        <v>80</v>
      </c>
      <c r="AV174" s="13" t="s">
        <v>80</v>
      </c>
      <c r="AW174" s="13" t="s">
        <v>33</v>
      </c>
      <c r="AX174" s="13" t="s">
        <v>78</v>
      </c>
      <c r="AY174" s="242" t="s">
        <v>131</v>
      </c>
    </row>
    <row r="175" s="2" customFormat="1" ht="16.5" customHeight="1">
      <c r="A175" s="39"/>
      <c r="B175" s="40"/>
      <c r="C175" s="243" t="s">
        <v>324</v>
      </c>
      <c r="D175" s="243" t="s">
        <v>153</v>
      </c>
      <c r="E175" s="244" t="s">
        <v>325</v>
      </c>
      <c r="F175" s="245" t="s">
        <v>326</v>
      </c>
      <c r="G175" s="246" t="s">
        <v>200</v>
      </c>
      <c r="H175" s="247">
        <v>346</v>
      </c>
      <c r="I175" s="248"/>
      <c r="J175" s="249">
        <f>ROUND(I175*H175,2)</f>
        <v>0</v>
      </c>
      <c r="K175" s="245" t="s">
        <v>19</v>
      </c>
      <c r="L175" s="250"/>
      <c r="M175" s="251" t="s">
        <v>19</v>
      </c>
      <c r="N175" s="252" t="s">
        <v>42</v>
      </c>
      <c r="O175" s="85"/>
      <c r="P175" s="222">
        <f>O175*H175</f>
        <v>0</v>
      </c>
      <c r="Q175" s="222">
        <v>0.0047200000000000002</v>
      </c>
      <c r="R175" s="222">
        <f>Q175*H175</f>
        <v>1.6331200000000001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157</v>
      </c>
      <c r="AT175" s="224" t="s">
        <v>153</v>
      </c>
      <c r="AU175" s="224" t="s">
        <v>80</v>
      </c>
      <c r="AY175" s="18" t="s">
        <v>131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78</v>
      </c>
      <c r="BK175" s="225">
        <f>ROUND(I175*H175,2)</f>
        <v>0</v>
      </c>
      <c r="BL175" s="18" t="s">
        <v>138</v>
      </c>
      <c r="BM175" s="224" t="s">
        <v>327</v>
      </c>
    </row>
    <row r="176" s="2" customFormat="1">
      <c r="A176" s="39"/>
      <c r="B176" s="40"/>
      <c r="C176" s="41"/>
      <c r="D176" s="226" t="s">
        <v>140</v>
      </c>
      <c r="E176" s="41"/>
      <c r="F176" s="227" t="s">
        <v>326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140</v>
      </c>
      <c r="AU176" s="18" t="s">
        <v>80</v>
      </c>
    </row>
    <row r="177" s="13" customFormat="1">
      <c r="A177" s="13"/>
      <c r="B177" s="232"/>
      <c r="C177" s="233"/>
      <c r="D177" s="226" t="s">
        <v>144</v>
      </c>
      <c r="E177" s="234" t="s">
        <v>19</v>
      </c>
      <c r="F177" s="235" t="s">
        <v>210</v>
      </c>
      <c r="G177" s="233"/>
      <c r="H177" s="236">
        <v>346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144</v>
      </c>
      <c r="AU177" s="242" t="s">
        <v>80</v>
      </c>
      <c r="AV177" s="13" t="s">
        <v>80</v>
      </c>
      <c r="AW177" s="13" t="s">
        <v>33</v>
      </c>
      <c r="AX177" s="13" t="s">
        <v>78</v>
      </c>
      <c r="AY177" s="242" t="s">
        <v>131</v>
      </c>
    </row>
    <row r="178" s="2" customFormat="1" ht="16.5" customHeight="1">
      <c r="A178" s="39"/>
      <c r="B178" s="40"/>
      <c r="C178" s="243" t="s">
        <v>328</v>
      </c>
      <c r="D178" s="243" t="s">
        <v>153</v>
      </c>
      <c r="E178" s="244" t="s">
        <v>329</v>
      </c>
      <c r="F178" s="245" t="s">
        <v>330</v>
      </c>
      <c r="G178" s="246" t="s">
        <v>200</v>
      </c>
      <c r="H178" s="247">
        <v>219</v>
      </c>
      <c r="I178" s="248"/>
      <c r="J178" s="249">
        <f>ROUND(I178*H178,2)</f>
        <v>0</v>
      </c>
      <c r="K178" s="245" t="s">
        <v>19</v>
      </c>
      <c r="L178" s="250"/>
      <c r="M178" s="251" t="s">
        <v>19</v>
      </c>
      <c r="N178" s="252" t="s">
        <v>42</v>
      </c>
      <c r="O178" s="85"/>
      <c r="P178" s="222">
        <f>O178*H178</f>
        <v>0</v>
      </c>
      <c r="Q178" s="222">
        <v>0.0058999999999999999</v>
      </c>
      <c r="R178" s="222">
        <f>Q178*H178</f>
        <v>1.2921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157</v>
      </c>
      <c r="AT178" s="224" t="s">
        <v>153</v>
      </c>
      <c r="AU178" s="224" t="s">
        <v>80</v>
      </c>
      <c r="AY178" s="18" t="s">
        <v>131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78</v>
      </c>
      <c r="BK178" s="225">
        <f>ROUND(I178*H178,2)</f>
        <v>0</v>
      </c>
      <c r="BL178" s="18" t="s">
        <v>138</v>
      </c>
      <c r="BM178" s="224" t="s">
        <v>331</v>
      </c>
    </row>
    <row r="179" s="2" customFormat="1">
      <c r="A179" s="39"/>
      <c r="B179" s="40"/>
      <c r="C179" s="41"/>
      <c r="D179" s="226" t="s">
        <v>140</v>
      </c>
      <c r="E179" s="41"/>
      <c r="F179" s="227" t="s">
        <v>330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140</v>
      </c>
      <c r="AU179" s="18" t="s">
        <v>80</v>
      </c>
    </row>
    <row r="180" s="13" customFormat="1">
      <c r="A180" s="13"/>
      <c r="B180" s="232"/>
      <c r="C180" s="233"/>
      <c r="D180" s="226" t="s">
        <v>144</v>
      </c>
      <c r="E180" s="234" t="s">
        <v>19</v>
      </c>
      <c r="F180" s="235" t="s">
        <v>332</v>
      </c>
      <c r="G180" s="233"/>
      <c r="H180" s="236">
        <v>219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144</v>
      </c>
      <c r="AU180" s="242" t="s">
        <v>80</v>
      </c>
      <c r="AV180" s="13" t="s">
        <v>80</v>
      </c>
      <c r="AW180" s="13" t="s">
        <v>33</v>
      </c>
      <c r="AX180" s="13" t="s">
        <v>78</v>
      </c>
      <c r="AY180" s="242" t="s">
        <v>131</v>
      </c>
    </row>
    <row r="181" s="2" customFormat="1" ht="16.5" customHeight="1">
      <c r="A181" s="39"/>
      <c r="B181" s="40"/>
      <c r="C181" s="243" t="s">
        <v>333</v>
      </c>
      <c r="D181" s="243" t="s">
        <v>153</v>
      </c>
      <c r="E181" s="244" t="s">
        <v>334</v>
      </c>
      <c r="F181" s="245" t="s">
        <v>335</v>
      </c>
      <c r="G181" s="246" t="s">
        <v>193</v>
      </c>
      <c r="H181" s="247">
        <v>314.25</v>
      </c>
      <c r="I181" s="248"/>
      <c r="J181" s="249">
        <f>ROUND(I181*H181,2)</f>
        <v>0</v>
      </c>
      <c r="K181" s="245" t="s">
        <v>19</v>
      </c>
      <c r="L181" s="250"/>
      <c r="M181" s="251" t="s">
        <v>19</v>
      </c>
      <c r="N181" s="252" t="s">
        <v>42</v>
      </c>
      <c r="O181" s="85"/>
      <c r="P181" s="222">
        <f>O181*H181</f>
        <v>0</v>
      </c>
      <c r="Q181" s="222">
        <v>0.00029999999999999997</v>
      </c>
      <c r="R181" s="222">
        <f>Q181*H181</f>
        <v>0.094274999999999998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157</v>
      </c>
      <c r="AT181" s="224" t="s">
        <v>153</v>
      </c>
      <c r="AU181" s="224" t="s">
        <v>80</v>
      </c>
      <c r="AY181" s="18" t="s">
        <v>131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78</v>
      </c>
      <c r="BK181" s="225">
        <f>ROUND(I181*H181,2)</f>
        <v>0</v>
      </c>
      <c r="BL181" s="18" t="s">
        <v>138</v>
      </c>
      <c r="BM181" s="224" t="s">
        <v>336</v>
      </c>
    </row>
    <row r="182" s="2" customFormat="1">
      <c r="A182" s="39"/>
      <c r="B182" s="40"/>
      <c r="C182" s="41"/>
      <c r="D182" s="226" t="s">
        <v>140</v>
      </c>
      <c r="E182" s="41"/>
      <c r="F182" s="227" t="s">
        <v>335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140</v>
      </c>
      <c r="AU182" s="18" t="s">
        <v>80</v>
      </c>
    </row>
    <row r="183" s="2" customFormat="1">
      <c r="A183" s="39"/>
      <c r="B183" s="40"/>
      <c r="C183" s="41"/>
      <c r="D183" s="226" t="s">
        <v>142</v>
      </c>
      <c r="E183" s="41"/>
      <c r="F183" s="231" t="s">
        <v>337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142</v>
      </c>
      <c r="AU183" s="18" t="s">
        <v>80</v>
      </c>
    </row>
    <row r="184" s="13" customFormat="1">
      <c r="A184" s="13"/>
      <c r="B184" s="232"/>
      <c r="C184" s="233"/>
      <c r="D184" s="226" t="s">
        <v>144</v>
      </c>
      <c r="E184" s="234" t="s">
        <v>19</v>
      </c>
      <c r="F184" s="235" t="s">
        <v>338</v>
      </c>
      <c r="G184" s="233"/>
      <c r="H184" s="236">
        <v>314.25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144</v>
      </c>
      <c r="AU184" s="242" t="s">
        <v>80</v>
      </c>
      <c r="AV184" s="13" t="s">
        <v>80</v>
      </c>
      <c r="AW184" s="13" t="s">
        <v>33</v>
      </c>
      <c r="AX184" s="13" t="s">
        <v>78</v>
      </c>
      <c r="AY184" s="242" t="s">
        <v>131</v>
      </c>
    </row>
    <row r="185" s="2" customFormat="1" ht="16.5" customHeight="1">
      <c r="A185" s="39"/>
      <c r="B185" s="40"/>
      <c r="C185" s="213" t="s">
        <v>339</v>
      </c>
      <c r="D185" s="213" t="s">
        <v>133</v>
      </c>
      <c r="E185" s="214" t="s">
        <v>340</v>
      </c>
      <c r="F185" s="215" t="s">
        <v>341</v>
      </c>
      <c r="G185" s="216" t="s">
        <v>200</v>
      </c>
      <c r="H185" s="217">
        <v>203</v>
      </c>
      <c r="I185" s="218"/>
      <c r="J185" s="219">
        <f>ROUND(I185*H185,2)</f>
        <v>0</v>
      </c>
      <c r="K185" s="215" t="s">
        <v>137</v>
      </c>
      <c r="L185" s="45"/>
      <c r="M185" s="220" t="s">
        <v>19</v>
      </c>
      <c r="N185" s="221" t="s">
        <v>42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138</v>
      </c>
      <c r="AT185" s="224" t="s">
        <v>133</v>
      </c>
      <c r="AU185" s="224" t="s">
        <v>80</v>
      </c>
      <c r="AY185" s="18" t="s">
        <v>131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78</v>
      </c>
      <c r="BK185" s="225">
        <f>ROUND(I185*H185,2)</f>
        <v>0</v>
      </c>
      <c r="BL185" s="18" t="s">
        <v>138</v>
      </c>
      <c r="BM185" s="224" t="s">
        <v>342</v>
      </c>
    </row>
    <row r="186" s="2" customFormat="1">
      <c r="A186" s="39"/>
      <c r="B186" s="40"/>
      <c r="C186" s="41"/>
      <c r="D186" s="226" t="s">
        <v>140</v>
      </c>
      <c r="E186" s="41"/>
      <c r="F186" s="227" t="s">
        <v>343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140</v>
      </c>
      <c r="AU186" s="18" t="s">
        <v>80</v>
      </c>
    </row>
    <row r="187" s="13" customFormat="1">
      <c r="A187" s="13"/>
      <c r="B187" s="232"/>
      <c r="C187" s="233"/>
      <c r="D187" s="226" t="s">
        <v>144</v>
      </c>
      <c r="E187" s="234" t="s">
        <v>19</v>
      </c>
      <c r="F187" s="235" t="s">
        <v>344</v>
      </c>
      <c r="G187" s="233"/>
      <c r="H187" s="236">
        <v>203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144</v>
      </c>
      <c r="AU187" s="242" t="s">
        <v>80</v>
      </c>
      <c r="AV187" s="13" t="s">
        <v>80</v>
      </c>
      <c r="AW187" s="13" t="s">
        <v>33</v>
      </c>
      <c r="AX187" s="13" t="s">
        <v>78</v>
      </c>
      <c r="AY187" s="242" t="s">
        <v>131</v>
      </c>
    </row>
    <row r="188" s="2" customFormat="1" ht="16.5" customHeight="1">
      <c r="A188" s="39"/>
      <c r="B188" s="40"/>
      <c r="C188" s="213" t="s">
        <v>345</v>
      </c>
      <c r="D188" s="213" t="s">
        <v>133</v>
      </c>
      <c r="E188" s="214" t="s">
        <v>346</v>
      </c>
      <c r="F188" s="215" t="s">
        <v>347</v>
      </c>
      <c r="G188" s="216" t="s">
        <v>348</v>
      </c>
      <c r="H188" s="217">
        <v>73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42</v>
      </c>
      <c r="O188" s="85"/>
      <c r="P188" s="222">
        <f>O188*H188</f>
        <v>0</v>
      </c>
      <c r="Q188" s="222">
        <v>3.0000000000000001E-05</v>
      </c>
      <c r="R188" s="222">
        <f>Q188*H188</f>
        <v>0.0021900000000000001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138</v>
      </c>
      <c r="AT188" s="224" t="s">
        <v>133</v>
      </c>
      <c r="AU188" s="224" t="s">
        <v>80</v>
      </c>
      <c r="AY188" s="18" t="s">
        <v>131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78</v>
      </c>
      <c r="BK188" s="225">
        <f>ROUND(I188*H188,2)</f>
        <v>0</v>
      </c>
      <c r="BL188" s="18" t="s">
        <v>138</v>
      </c>
      <c r="BM188" s="224" t="s">
        <v>349</v>
      </c>
    </row>
    <row r="189" s="2" customFormat="1">
      <c r="A189" s="39"/>
      <c r="B189" s="40"/>
      <c r="C189" s="41"/>
      <c r="D189" s="226" t="s">
        <v>140</v>
      </c>
      <c r="E189" s="41"/>
      <c r="F189" s="227" t="s">
        <v>347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140</v>
      </c>
      <c r="AU189" s="18" t="s">
        <v>80</v>
      </c>
    </row>
    <row r="190" s="2" customFormat="1">
      <c r="A190" s="39"/>
      <c r="B190" s="40"/>
      <c r="C190" s="243" t="s">
        <v>350</v>
      </c>
      <c r="D190" s="243" t="s">
        <v>153</v>
      </c>
      <c r="E190" s="244" t="s">
        <v>351</v>
      </c>
      <c r="F190" s="245" t="s">
        <v>352</v>
      </c>
      <c r="G190" s="246" t="s">
        <v>200</v>
      </c>
      <c r="H190" s="247">
        <v>10</v>
      </c>
      <c r="I190" s="248"/>
      <c r="J190" s="249">
        <f>ROUND(I190*H190,2)</f>
        <v>0</v>
      </c>
      <c r="K190" s="245" t="s">
        <v>19</v>
      </c>
      <c r="L190" s="250"/>
      <c r="M190" s="251" t="s">
        <v>19</v>
      </c>
      <c r="N190" s="252" t="s">
        <v>42</v>
      </c>
      <c r="O190" s="85"/>
      <c r="P190" s="222">
        <f>O190*H190</f>
        <v>0</v>
      </c>
      <c r="Q190" s="222">
        <v>0.0014</v>
      </c>
      <c r="R190" s="222">
        <f>Q190*H190</f>
        <v>0.014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157</v>
      </c>
      <c r="AT190" s="224" t="s">
        <v>153</v>
      </c>
      <c r="AU190" s="224" t="s">
        <v>80</v>
      </c>
      <c r="AY190" s="18" t="s">
        <v>131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78</v>
      </c>
      <c r="BK190" s="225">
        <f>ROUND(I190*H190,2)</f>
        <v>0</v>
      </c>
      <c r="BL190" s="18" t="s">
        <v>138</v>
      </c>
      <c r="BM190" s="224" t="s">
        <v>353</v>
      </c>
    </row>
    <row r="191" s="2" customFormat="1">
      <c r="A191" s="39"/>
      <c r="B191" s="40"/>
      <c r="C191" s="41"/>
      <c r="D191" s="226" t="s">
        <v>140</v>
      </c>
      <c r="E191" s="41"/>
      <c r="F191" s="227" t="s">
        <v>352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140</v>
      </c>
      <c r="AU191" s="18" t="s">
        <v>80</v>
      </c>
    </row>
    <row r="192" s="13" customFormat="1">
      <c r="A192" s="13"/>
      <c r="B192" s="232"/>
      <c r="C192" s="233"/>
      <c r="D192" s="226" t="s">
        <v>144</v>
      </c>
      <c r="E192" s="234" t="s">
        <v>19</v>
      </c>
      <c r="F192" s="235" t="s">
        <v>230</v>
      </c>
      <c r="G192" s="233"/>
      <c r="H192" s="236">
        <v>10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144</v>
      </c>
      <c r="AU192" s="242" t="s">
        <v>80</v>
      </c>
      <c r="AV192" s="13" t="s">
        <v>80</v>
      </c>
      <c r="AW192" s="13" t="s">
        <v>33</v>
      </c>
      <c r="AX192" s="13" t="s">
        <v>78</v>
      </c>
      <c r="AY192" s="242" t="s">
        <v>131</v>
      </c>
    </row>
    <row r="193" s="2" customFormat="1">
      <c r="A193" s="39"/>
      <c r="B193" s="40"/>
      <c r="C193" s="243" t="s">
        <v>354</v>
      </c>
      <c r="D193" s="243" t="s">
        <v>153</v>
      </c>
      <c r="E193" s="244" t="s">
        <v>355</v>
      </c>
      <c r="F193" s="245" t="s">
        <v>356</v>
      </c>
      <c r="G193" s="246" t="s">
        <v>200</v>
      </c>
      <c r="H193" s="247">
        <v>63</v>
      </c>
      <c r="I193" s="248"/>
      <c r="J193" s="249">
        <f>ROUND(I193*H193,2)</f>
        <v>0</v>
      </c>
      <c r="K193" s="245" t="s">
        <v>19</v>
      </c>
      <c r="L193" s="250"/>
      <c r="M193" s="251" t="s">
        <v>19</v>
      </c>
      <c r="N193" s="252" t="s">
        <v>42</v>
      </c>
      <c r="O193" s="85"/>
      <c r="P193" s="222">
        <f>O193*H193</f>
        <v>0</v>
      </c>
      <c r="Q193" s="222">
        <v>0.0014</v>
      </c>
      <c r="R193" s="222">
        <f>Q193*H193</f>
        <v>0.088200000000000001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157</v>
      </c>
      <c r="AT193" s="224" t="s">
        <v>153</v>
      </c>
      <c r="AU193" s="224" t="s">
        <v>80</v>
      </c>
      <c r="AY193" s="18" t="s">
        <v>131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78</v>
      </c>
      <c r="BK193" s="225">
        <f>ROUND(I193*H193,2)</f>
        <v>0</v>
      </c>
      <c r="BL193" s="18" t="s">
        <v>138</v>
      </c>
      <c r="BM193" s="224" t="s">
        <v>357</v>
      </c>
    </row>
    <row r="194" s="2" customFormat="1">
      <c r="A194" s="39"/>
      <c r="B194" s="40"/>
      <c r="C194" s="41"/>
      <c r="D194" s="226" t="s">
        <v>140</v>
      </c>
      <c r="E194" s="41"/>
      <c r="F194" s="227" t="s">
        <v>356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140</v>
      </c>
      <c r="AU194" s="18" t="s">
        <v>80</v>
      </c>
    </row>
    <row r="195" s="13" customFormat="1">
      <c r="A195" s="13"/>
      <c r="B195" s="232"/>
      <c r="C195" s="233"/>
      <c r="D195" s="226" t="s">
        <v>144</v>
      </c>
      <c r="E195" s="234" t="s">
        <v>19</v>
      </c>
      <c r="F195" s="235" t="s">
        <v>358</v>
      </c>
      <c r="G195" s="233"/>
      <c r="H195" s="236">
        <v>63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144</v>
      </c>
      <c r="AU195" s="242" t="s">
        <v>80</v>
      </c>
      <c r="AV195" s="13" t="s">
        <v>80</v>
      </c>
      <c r="AW195" s="13" t="s">
        <v>33</v>
      </c>
      <c r="AX195" s="13" t="s">
        <v>78</v>
      </c>
      <c r="AY195" s="242" t="s">
        <v>131</v>
      </c>
    </row>
    <row r="196" s="2" customFormat="1" ht="16.5" customHeight="1">
      <c r="A196" s="39"/>
      <c r="B196" s="40"/>
      <c r="C196" s="213" t="s">
        <v>359</v>
      </c>
      <c r="D196" s="213" t="s">
        <v>133</v>
      </c>
      <c r="E196" s="214" t="s">
        <v>360</v>
      </c>
      <c r="F196" s="215" t="s">
        <v>361</v>
      </c>
      <c r="G196" s="216" t="s">
        <v>200</v>
      </c>
      <c r="H196" s="217">
        <v>158</v>
      </c>
      <c r="I196" s="218"/>
      <c r="J196" s="219">
        <f>ROUND(I196*H196,2)</f>
        <v>0</v>
      </c>
      <c r="K196" s="215" t="s">
        <v>137</v>
      </c>
      <c r="L196" s="45"/>
      <c r="M196" s="220" t="s">
        <v>19</v>
      </c>
      <c r="N196" s="221" t="s">
        <v>42</v>
      </c>
      <c r="O196" s="85"/>
      <c r="P196" s="222">
        <f>O196*H196</f>
        <v>0</v>
      </c>
      <c r="Q196" s="222">
        <v>0.0020799999999999998</v>
      </c>
      <c r="R196" s="222">
        <f>Q196*H196</f>
        <v>0.32863999999999999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138</v>
      </c>
      <c r="AT196" s="224" t="s">
        <v>133</v>
      </c>
      <c r="AU196" s="224" t="s">
        <v>80</v>
      </c>
      <c r="AY196" s="18" t="s">
        <v>131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78</v>
      </c>
      <c r="BK196" s="225">
        <f>ROUND(I196*H196,2)</f>
        <v>0</v>
      </c>
      <c r="BL196" s="18" t="s">
        <v>138</v>
      </c>
      <c r="BM196" s="224" t="s">
        <v>362</v>
      </c>
    </row>
    <row r="197" s="2" customFormat="1">
      <c r="A197" s="39"/>
      <c r="B197" s="40"/>
      <c r="C197" s="41"/>
      <c r="D197" s="226" t="s">
        <v>140</v>
      </c>
      <c r="E197" s="41"/>
      <c r="F197" s="227" t="s">
        <v>363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140</v>
      </c>
      <c r="AU197" s="18" t="s">
        <v>80</v>
      </c>
    </row>
    <row r="198" s="2" customFormat="1">
      <c r="A198" s="39"/>
      <c r="B198" s="40"/>
      <c r="C198" s="41"/>
      <c r="D198" s="226" t="s">
        <v>142</v>
      </c>
      <c r="E198" s="41"/>
      <c r="F198" s="231" t="s">
        <v>364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142</v>
      </c>
      <c r="AU198" s="18" t="s">
        <v>80</v>
      </c>
    </row>
    <row r="199" s="13" customFormat="1">
      <c r="A199" s="13"/>
      <c r="B199" s="232"/>
      <c r="C199" s="233"/>
      <c r="D199" s="226" t="s">
        <v>144</v>
      </c>
      <c r="E199" s="234" t="s">
        <v>19</v>
      </c>
      <c r="F199" s="235" t="s">
        <v>365</v>
      </c>
      <c r="G199" s="233"/>
      <c r="H199" s="236">
        <v>158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144</v>
      </c>
      <c r="AU199" s="242" t="s">
        <v>80</v>
      </c>
      <c r="AV199" s="13" t="s">
        <v>80</v>
      </c>
      <c r="AW199" s="13" t="s">
        <v>33</v>
      </c>
      <c r="AX199" s="13" t="s">
        <v>78</v>
      </c>
      <c r="AY199" s="242" t="s">
        <v>131</v>
      </c>
    </row>
    <row r="200" s="2" customFormat="1" ht="16.5" customHeight="1">
      <c r="A200" s="39"/>
      <c r="B200" s="40"/>
      <c r="C200" s="243" t="s">
        <v>366</v>
      </c>
      <c r="D200" s="243" t="s">
        <v>153</v>
      </c>
      <c r="E200" s="244" t="s">
        <v>367</v>
      </c>
      <c r="F200" s="245" t="s">
        <v>368</v>
      </c>
      <c r="G200" s="246" t="s">
        <v>200</v>
      </c>
      <c r="H200" s="247">
        <v>189.59999999999999</v>
      </c>
      <c r="I200" s="248"/>
      <c r="J200" s="249">
        <f>ROUND(I200*H200,2)</f>
        <v>0</v>
      </c>
      <c r="K200" s="245" t="s">
        <v>19</v>
      </c>
      <c r="L200" s="250"/>
      <c r="M200" s="251" t="s">
        <v>19</v>
      </c>
      <c r="N200" s="252" t="s">
        <v>42</v>
      </c>
      <c r="O200" s="85"/>
      <c r="P200" s="222">
        <f>O200*H200</f>
        <v>0</v>
      </c>
      <c r="Q200" s="222">
        <v>0.0014</v>
      </c>
      <c r="R200" s="222">
        <f>Q200*H200</f>
        <v>0.26544000000000001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157</v>
      </c>
      <c r="AT200" s="224" t="s">
        <v>153</v>
      </c>
      <c r="AU200" s="224" t="s">
        <v>80</v>
      </c>
      <c r="AY200" s="18" t="s">
        <v>131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78</v>
      </c>
      <c r="BK200" s="225">
        <f>ROUND(I200*H200,2)</f>
        <v>0</v>
      </c>
      <c r="BL200" s="18" t="s">
        <v>138</v>
      </c>
      <c r="BM200" s="224" t="s">
        <v>369</v>
      </c>
    </row>
    <row r="201" s="2" customFormat="1">
      <c r="A201" s="39"/>
      <c r="B201" s="40"/>
      <c r="C201" s="41"/>
      <c r="D201" s="226" t="s">
        <v>140</v>
      </c>
      <c r="E201" s="41"/>
      <c r="F201" s="227" t="s">
        <v>368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140</v>
      </c>
      <c r="AU201" s="18" t="s">
        <v>80</v>
      </c>
    </row>
    <row r="202" s="13" customFormat="1">
      <c r="A202" s="13"/>
      <c r="B202" s="232"/>
      <c r="C202" s="233"/>
      <c r="D202" s="226" t="s">
        <v>144</v>
      </c>
      <c r="E202" s="233"/>
      <c r="F202" s="235" t="s">
        <v>370</v>
      </c>
      <c r="G202" s="233"/>
      <c r="H202" s="236">
        <v>189.59999999999999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144</v>
      </c>
      <c r="AU202" s="242" t="s">
        <v>80</v>
      </c>
      <c r="AV202" s="13" t="s">
        <v>80</v>
      </c>
      <c r="AW202" s="13" t="s">
        <v>4</v>
      </c>
      <c r="AX202" s="13" t="s">
        <v>78</v>
      </c>
      <c r="AY202" s="242" t="s">
        <v>131</v>
      </c>
    </row>
    <row r="203" s="2" customFormat="1">
      <c r="A203" s="39"/>
      <c r="B203" s="40"/>
      <c r="C203" s="213" t="s">
        <v>371</v>
      </c>
      <c r="D203" s="213" t="s">
        <v>133</v>
      </c>
      <c r="E203" s="214" t="s">
        <v>372</v>
      </c>
      <c r="F203" s="215" t="s">
        <v>373</v>
      </c>
      <c r="G203" s="216" t="s">
        <v>374</v>
      </c>
      <c r="H203" s="217">
        <v>18.77</v>
      </c>
      <c r="I203" s="218"/>
      <c r="J203" s="219">
        <f>ROUND(I203*H203,2)</f>
        <v>0</v>
      </c>
      <c r="K203" s="215" t="s">
        <v>137</v>
      </c>
      <c r="L203" s="45"/>
      <c r="M203" s="220" t="s">
        <v>19</v>
      </c>
      <c r="N203" s="221" t="s">
        <v>42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138</v>
      </c>
      <c r="AT203" s="224" t="s">
        <v>133</v>
      </c>
      <c r="AU203" s="224" t="s">
        <v>80</v>
      </c>
      <c r="AY203" s="18" t="s">
        <v>131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78</v>
      </c>
      <c r="BK203" s="225">
        <f>ROUND(I203*H203,2)</f>
        <v>0</v>
      </c>
      <c r="BL203" s="18" t="s">
        <v>138</v>
      </c>
      <c r="BM203" s="224" t="s">
        <v>375</v>
      </c>
    </row>
    <row r="204" s="2" customFormat="1">
      <c r="A204" s="39"/>
      <c r="B204" s="40"/>
      <c r="C204" s="41"/>
      <c r="D204" s="226" t="s">
        <v>140</v>
      </c>
      <c r="E204" s="41"/>
      <c r="F204" s="227" t="s">
        <v>376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140</v>
      </c>
      <c r="AU204" s="18" t="s">
        <v>80</v>
      </c>
    </row>
    <row r="205" s="2" customFormat="1">
      <c r="A205" s="39"/>
      <c r="B205" s="40"/>
      <c r="C205" s="41"/>
      <c r="D205" s="226" t="s">
        <v>142</v>
      </c>
      <c r="E205" s="41"/>
      <c r="F205" s="231" t="s">
        <v>377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142</v>
      </c>
      <c r="AU205" s="18" t="s">
        <v>80</v>
      </c>
    </row>
    <row r="206" s="13" customFormat="1">
      <c r="A206" s="13"/>
      <c r="B206" s="232"/>
      <c r="C206" s="233"/>
      <c r="D206" s="226" t="s">
        <v>144</v>
      </c>
      <c r="E206" s="234" t="s">
        <v>19</v>
      </c>
      <c r="F206" s="235" t="s">
        <v>378</v>
      </c>
      <c r="G206" s="233"/>
      <c r="H206" s="236">
        <v>18.77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144</v>
      </c>
      <c r="AU206" s="242" t="s">
        <v>80</v>
      </c>
      <c r="AV206" s="13" t="s">
        <v>80</v>
      </c>
      <c r="AW206" s="13" t="s">
        <v>33</v>
      </c>
      <c r="AX206" s="13" t="s">
        <v>78</v>
      </c>
      <c r="AY206" s="242" t="s">
        <v>131</v>
      </c>
    </row>
    <row r="207" s="2" customFormat="1" ht="16.5" customHeight="1">
      <c r="A207" s="39"/>
      <c r="B207" s="40"/>
      <c r="C207" s="243" t="s">
        <v>379</v>
      </c>
      <c r="D207" s="243" t="s">
        <v>153</v>
      </c>
      <c r="E207" s="244" t="s">
        <v>380</v>
      </c>
      <c r="F207" s="245" t="s">
        <v>381</v>
      </c>
      <c r="G207" s="246" t="s">
        <v>156</v>
      </c>
      <c r="H207" s="247">
        <v>11.262000000000001</v>
      </c>
      <c r="I207" s="248"/>
      <c r="J207" s="249">
        <f>ROUND(I207*H207,2)</f>
        <v>0</v>
      </c>
      <c r="K207" s="245" t="s">
        <v>19</v>
      </c>
      <c r="L207" s="250"/>
      <c r="M207" s="251" t="s">
        <v>19</v>
      </c>
      <c r="N207" s="252" t="s">
        <v>42</v>
      </c>
      <c r="O207" s="85"/>
      <c r="P207" s="222">
        <f>O207*H207</f>
        <v>0</v>
      </c>
      <c r="Q207" s="222">
        <v>0.001</v>
      </c>
      <c r="R207" s="222">
        <f>Q207*H207</f>
        <v>0.011262000000000001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157</v>
      </c>
      <c r="AT207" s="224" t="s">
        <v>153</v>
      </c>
      <c r="AU207" s="224" t="s">
        <v>80</v>
      </c>
      <c r="AY207" s="18" t="s">
        <v>131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78</v>
      </c>
      <c r="BK207" s="225">
        <f>ROUND(I207*H207,2)</f>
        <v>0</v>
      </c>
      <c r="BL207" s="18" t="s">
        <v>138</v>
      </c>
      <c r="BM207" s="224" t="s">
        <v>382</v>
      </c>
    </row>
    <row r="208" s="2" customFormat="1">
      <c r="A208" s="39"/>
      <c r="B208" s="40"/>
      <c r="C208" s="41"/>
      <c r="D208" s="226" t="s">
        <v>140</v>
      </c>
      <c r="E208" s="41"/>
      <c r="F208" s="227" t="s">
        <v>381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140</v>
      </c>
      <c r="AU208" s="18" t="s">
        <v>80</v>
      </c>
    </row>
    <row r="209" s="2" customFormat="1">
      <c r="A209" s="39"/>
      <c r="B209" s="40"/>
      <c r="C209" s="41"/>
      <c r="D209" s="226" t="s">
        <v>142</v>
      </c>
      <c r="E209" s="41"/>
      <c r="F209" s="231" t="s">
        <v>383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142</v>
      </c>
      <c r="AU209" s="18" t="s">
        <v>80</v>
      </c>
    </row>
    <row r="210" s="13" customFormat="1">
      <c r="A210" s="13"/>
      <c r="B210" s="232"/>
      <c r="C210" s="233"/>
      <c r="D210" s="226" t="s">
        <v>144</v>
      </c>
      <c r="E210" s="233"/>
      <c r="F210" s="235" t="s">
        <v>384</v>
      </c>
      <c r="G210" s="233"/>
      <c r="H210" s="236">
        <v>11.262000000000001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144</v>
      </c>
      <c r="AU210" s="242" t="s">
        <v>80</v>
      </c>
      <c r="AV210" s="13" t="s">
        <v>80</v>
      </c>
      <c r="AW210" s="13" t="s">
        <v>4</v>
      </c>
      <c r="AX210" s="13" t="s">
        <v>78</v>
      </c>
      <c r="AY210" s="242" t="s">
        <v>131</v>
      </c>
    </row>
    <row r="211" s="2" customFormat="1" ht="16.5" customHeight="1">
      <c r="A211" s="39"/>
      <c r="B211" s="40"/>
      <c r="C211" s="213" t="s">
        <v>385</v>
      </c>
      <c r="D211" s="213" t="s">
        <v>133</v>
      </c>
      <c r="E211" s="214" t="s">
        <v>386</v>
      </c>
      <c r="F211" s="215" t="s">
        <v>387</v>
      </c>
      <c r="G211" s="216" t="s">
        <v>200</v>
      </c>
      <c r="H211" s="217">
        <v>73</v>
      </c>
      <c r="I211" s="218"/>
      <c r="J211" s="219">
        <f>ROUND(I211*H211,2)</f>
        <v>0</v>
      </c>
      <c r="K211" s="215" t="s">
        <v>19</v>
      </c>
      <c r="L211" s="45"/>
      <c r="M211" s="220" t="s">
        <v>19</v>
      </c>
      <c r="N211" s="221" t="s">
        <v>42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138</v>
      </c>
      <c r="AT211" s="224" t="s">
        <v>133</v>
      </c>
      <c r="AU211" s="224" t="s">
        <v>80</v>
      </c>
      <c r="AY211" s="18" t="s">
        <v>131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78</v>
      </c>
      <c r="BK211" s="225">
        <f>ROUND(I211*H211,2)</f>
        <v>0</v>
      </c>
      <c r="BL211" s="18" t="s">
        <v>138</v>
      </c>
      <c r="BM211" s="224" t="s">
        <v>388</v>
      </c>
    </row>
    <row r="212" s="2" customFormat="1">
      <c r="A212" s="39"/>
      <c r="B212" s="40"/>
      <c r="C212" s="41"/>
      <c r="D212" s="226" t="s">
        <v>140</v>
      </c>
      <c r="E212" s="41"/>
      <c r="F212" s="227" t="s">
        <v>387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140</v>
      </c>
      <c r="AU212" s="18" t="s">
        <v>80</v>
      </c>
    </row>
    <row r="213" s="2" customFormat="1">
      <c r="A213" s="39"/>
      <c r="B213" s="40"/>
      <c r="C213" s="41"/>
      <c r="D213" s="226" t="s">
        <v>142</v>
      </c>
      <c r="E213" s="41"/>
      <c r="F213" s="231" t="s">
        <v>323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142</v>
      </c>
      <c r="AU213" s="18" t="s">
        <v>80</v>
      </c>
    </row>
    <row r="214" s="13" customFormat="1">
      <c r="A214" s="13"/>
      <c r="B214" s="232"/>
      <c r="C214" s="233"/>
      <c r="D214" s="226" t="s">
        <v>144</v>
      </c>
      <c r="E214" s="234" t="s">
        <v>19</v>
      </c>
      <c r="F214" s="235" t="s">
        <v>216</v>
      </c>
      <c r="G214" s="233"/>
      <c r="H214" s="236">
        <v>73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144</v>
      </c>
      <c r="AU214" s="242" t="s">
        <v>80</v>
      </c>
      <c r="AV214" s="13" t="s">
        <v>80</v>
      </c>
      <c r="AW214" s="13" t="s">
        <v>33</v>
      </c>
      <c r="AX214" s="13" t="s">
        <v>78</v>
      </c>
      <c r="AY214" s="242" t="s">
        <v>131</v>
      </c>
    </row>
    <row r="215" s="2" customFormat="1" ht="16.5" customHeight="1">
      <c r="A215" s="39"/>
      <c r="B215" s="40"/>
      <c r="C215" s="213" t="s">
        <v>389</v>
      </c>
      <c r="D215" s="213" t="s">
        <v>133</v>
      </c>
      <c r="E215" s="214" t="s">
        <v>390</v>
      </c>
      <c r="F215" s="215" t="s">
        <v>391</v>
      </c>
      <c r="G215" s="216" t="s">
        <v>200</v>
      </c>
      <c r="H215" s="217">
        <v>1661</v>
      </c>
      <c r="I215" s="218"/>
      <c r="J215" s="219">
        <f>ROUND(I215*H215,2)</f>
        <v>0</v>
      </c>
      <c r="K215" s="215" t="s">
        <v>19</v>
      </c>
      <c r="L215" s="45"/>
      <c r="M215" s="220" t="s">
        <v>19</v>
      </c>
      <c r="N215" s="221" t="s">
        <v>42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138</v>
      </c>
      <c r="AT215" s="224" t="s">
        <v>133</v>
      </c>
      <c r="AU215" s="224" t="s">
        <v>80</v>
      </c>
      <c r="AY215" s="18" t="s">
        <v>131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78</v>
      </c>
      <c r="BK215" s="225">
        <f>ROUND(I215*H215,2)</f>
        <v>0</v>
      </c>
      <c r="BL215" s="18" t="s">
        <v>138</v>
      </c>
      <c r="BM215" s="224" t="s">
        <v>392</v>
      </c>
    </row>
    <row r="216" s="2" customFormat="1">
      <c r="A216" s="39"/>
      <c r="B216" s="40"/>
      <c r="C216" s="41"/>
      <c r="D216" s="226" t="s">
        <v>140</v>
      </c>
      <c r="E216" s="41"/>
      <c r="F216" s="227" t="s">
        <v>393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140</v>
      </c>
      <c r="AU216" s="18" t="s">
        <v>80</v>
      </c>
    </row>
    <row r="217" s="2" customFormat="1">
      <c r="A217" s="39"/>
      <c r="B217" s="40"/>
      <c r="C217" s="41"/>
      <c r="D217" s="226" t="s">
        <v>142</v>
      </c>
      <c r="E217" s="41"/>
      <c r="F217" s="231" t="s">
        <v>394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142</v>
      </c>
      <c r="AU217" s="18" t="s">
        <v>80</v>
      </c>
    </row>
    <row r="218" s="13" customFormat="1">
      <c r="A218" s="13"/>
      <c r="B218" s="232"/>
      <c r="C218" s="233"/>
      <c r="D218" s="226" t="s">
        <v>144</v>
      </c>
      <c r="E218" s="234" t="s">
        <v>19</v>
      </c>
      <c r="F218" s="235" t="s">
        <v>395</v>
      </c>
      <c r="G218" s="233"/>
      <c r="H218" s="236">
        <v>1661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144</v>
      </c>
      <c r="AU218" s="242" t="s">
        <v>80</v>
      </c>
      <c r="AV218" s="13" t="s">
        <v>80</v>
      </c>
      <c r="AW218" s="13" t="s">
        <v>33</v>
      </c>
      <c r="AX218" s="13" t="s">
        <v>78</v>
      </c>
      <c r="AY218" s="242" t="s">
        <v>131</v>
      </c>
    </row>
    <row r="219" s="2" customFormat="1" ht="16.5" customHeight="1">
      <c r="A219" s="39"/>
      <c r="B219" s="40"/>
      <c r="C219" s="213" t="s">
        <v>396</v>
      </c>
      <c r="D219" s="213" t="s">
        <v>133</v>
      </c>
      <c r="E219" s="214" t="s">
        <v>397</v>
      </c>
      <c r="F219" s="215" t="s">
        <v>398</v>
      </c>
      <c r="G219" s="216" t="s">
        <v>136</v>
      </c>
      <c r="H219" s="217">
        <v>413</v>
      </c>
      <c r="I219" s="218"/>
      <c r="J219" s="219">
        <f>ROUND(I219*H219,2)</f>
        <v>0</v>
      </c>
      <c r="K219" s="215" t="s">
        <v>137</v>
      </c>
      <c r="L219" s="45"/>
      <c r="M219" s="220" t="s">
        <v>19</v>
      </c>
      <c r="N219" s="221" t="s">
        <v>42</v>
      </c>
      <c r="O219" s="85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138</v>
      </c>
      <c r="AT219" s="224" t="s">
        <v>133</v>
      </c>
      <c r="AU219" s="224" t="s">
        <v>80</v>
      </c>
      <c r="AY219" s="18" t="s">
        <v>131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78</v>
      </c>
      <c r="BK219" s="225">
        <f>ROUND(I219*H219,2)</f>
        <v>0</v>
      </c>
      <c r="BL219" s="18" t="s">
        <v>138</v>
      </c>
      <c r="BM219" s="224" t="s">
        <v>399</v>
      </c>
    </row>
    <row r="220" s="2" customFormat="1">
      <c r="A220" s="39"/>
      <c r="B220" s="40"/>
      <c r="C220" s="41"/>
      <c r="D220" s="226" t="s">
        <v>140</v>
      </c>
      <c r="E220" s="41"/>
      <c r="F220" s="227" t="s">
        <v>400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140</v>
      </c>
      <c r="AU220" s="18" t="s">
        <v>80</v>
      </c>
    </row>
    <row r="221" s="2" customFormat="1">
      <c r="A221" s="39"/>
      <c r="B221" s="40"/>
      <c r="C221" s="41"/>
      <c r="D221" s="226" t="s">
        <v>142</v>
      </c>
      <c r="E221" s="41"/>
      <c r="F221" s="231" t="s">
        <v>401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142</v>
      </c>
      <c r="AU221" s="18" t="s">
        <v>80</v>
      </c>
    </row>
    <row r="222" s="13" customFormat="1">
      <c r="A222" s="13"/>
      <c r="B222" s="232"/>
      <c r="C222" s="233"/>
      <c r="D222" s="226" t="s">
        <v>144</v>
      </c>
      <c r="E222" s="234" t="s">
        <v>19</v>
      </c>
      <c r="F222" s="235" t="s">
        <v>402</v>
      </c>
      <c r="G222" s="233"/>
      <c r="H222" s="236">
        <v>413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144</v>
      </c>
      <c r="AU222" s="242" t="s">
        <v>80</v>
      </c>
      <c r="AV222" s="13" t="s">
        <v>80</v>
      </c>
      <c r="AW222" s="13" t="s">
        <v>33</v>
      </c>
      <c r="AX222" s="13" t="s">
        <v>78</v>
      </c>
      <c r="AY222" s="242" t="s">
        <v>131</v>
      </c>
    </row>
    <row r="223" s="2" customFormat="1" ht="16.5" customHeight="1">
      <c r="A223" s="39"/>
      <c r="B223" s="40"/>
      <c r="C223" s="243" t="s">
        <v>403</v>
      </c>
      <c r="D223" s="243" t="s">
        <v>153</v>
      </c>
      <c r="E223" s="244" t="s">
        <v>404</v>
      </c>
      <c r="F223" s="245" t="s">
        <v>405</v>
      </c>
      <c r="G223" s="246" t="s">
        <v>406</v>
      </c>
      <c r="H223" s="247">
        <v>41.299999999999997</v>
      </c>
      <c r="I223" s="248"/>
      <c r="J223" s="249">
        <f>ROUND(I223*H223,2)</f>
        <v>0</v>
      </c>
      <c r="K223" s="245" t="s">
        <v>19</v>
      </c>
      <c r="L223" s="250"/>
      <c r="M223" s="251" t="s">
        <v>19</v>
      </c>
      <c r="N223" s="252" t="s">
        <v>42</v>
      </c>
      <c r="O223" s="85"/>
      <c r="P223" s="222">
        <f>O223*H223</f>
        <v>0</v>
      </c>
      <c r="Q223" s="222">
        <v>0.20000000000000001</v>
      </c>
      <c r="R223" s="222">
        <f>Q223*H223</f>
        <v>8.2599999999999998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157</v>
      </c>
      <c r="AT223" s="224" t="s">
        <v>153</v>
      </c>
      <c r="AU223" s="224" t="s">
        <v>80</v>
      </c>
      <c r="AY223" s="18" t="s">
        <v>131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78</v>
      </c>
      <c r="BK223" s="225">
        <f>ROUND(I223*H223,2)</f>
        <v>0</v>
      </c>
      <c r="BL223" s="18" t="s">
        <v>138</v>
      </c>
      <c r="BM223" s="224" t="s">
        <v>407</v>
      </c>
    </row>
    <row r="224" s="2" customFormat="1">
      <c r="A224" s="39"/>
      <c r="B224" s="40"/>
      <c r="C224" s="41"/>
      <c r="D224" s="226" t="s">
        <v>140</v>
      </c>
      <c r="E224" s="41"/>
      <c r="F224" s="227" t="s">
        <v>405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140</v>
      </c>
      <c r="AU224" s="18" t="s">
        <v>80</v>
      </c>
    </row>
    <row r="225" s="13" customFormat="1">
      <c r="A225" s="13"/>
      <c r="B225" s="232"/>
      <c r="C225" s="233"/>
      <c r="D225" s="226" t="s">
        <v>144</v>
      </c>
      <c r="E225" s="233"/>
      <c r="F225" s="235" t="s">
        <v>408</v>
      </c>
      <c r="G225" s="233"/>
      <c r="H225" s="236">
        <v>41.299999999999997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144</v>
      </c>
      <c r="AU225" s="242" t="s">
        <v>80</v>
      </c>
      <c r="AV225" s="13" t="s">
        <v>80</v>
      </c>
      <c r="AW225" s="13" t="s">
        <v>4</v>
      </c>
      <c r="AX225" s="13" t="s">
        <v>78</v>
      </c>
      <c r="AY225" s="242" t="s">
        <v>131</v>
      </c>
    </row>
    <row r="226" s="2" customFormat="1" ht="16.5" customHeight="1">
      <c r="A226" s="39"/>
      <c r="B226" s="40"/>
      <c r="C226" s="213" t="s">
        <v>409</v>
      </c>
      <c r="D226" s="213" t="s">
        <v>133</v>
      </c>
      <c r="E226" s="214" t="s">
        <v>410</v>
      </c>
      <c r="F226" s="215" t="s">
        <v>411</v>
      </c>
      <c r="G226" s="216" t="s">
        <v>184</v>
      </c>
      <c r="H226" s="217">
        <v>0.26100000000000001</v>
      </c>
      <c r="I226" s="218"/>
      <c r="J226" s="219">
        <f>ROUND(I226*H226,2)</f>
        <v>0</v>
      </c>
      <c r="K226" s="215" t="s">
        <v>137</v>
      </c>
      <c r="L226" s="45"/>
      <c r="M226" s="220" t="s">
        <v>19</v>
      </c>
      <c r="N226" s="221" t="s">
        <v>42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138</v>
      </c>
      <c r="AT226" s="224" t="s">
        <v>133</v>
      </c>
      <c r="AU226" s="224" t="s">
        <v>80</v>
      </c>
      <c r="AY226" s="18" t="s">
        <v>131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78</v>
      </c>
      <c r="BK226" s="225">
        <f>ROUND(I226*H226,2)</f>
        <v>0</v>
      </c>
      <c r="BL226" s="18" t="s">
        <v>138</v>
      </c>
      <c r="BM226" s="224" t="s">
        <v>412</v>
      </c>
    </row>
    <row r="227" s="2" customFormat="1">
      <c r="A227" s="39"/>
      <c r="B227" s="40"/>
      <c r="C227" s="41"/>
      <c r="D227" s="226" t="s">
        <v>140</v>
      </c>
      <c r="E227" s="41"/>
      <c r="F227" s="227" t="s">
        <v>413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140</v>
      </c>
      <c r="AU227" s="18" t="s">
        <v>80</v>
      </c>
    </row>
    <row r="228" s="2" customFormat="1">
      <c r="A228" s="39"/>
      <c r="B228" s="40"/>
      <c r="C228" s="41"/>
      <c r="D228" s="226" t="s">
        <v>142</v>
      </c>
      <c r="E228" s="41"/>
      <c r="F228" s="231" t="s">
        <v>414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142</v>
      </c>
      <c r="AU228" s="18" t="s">
        <v>80</v>
      </c>
    </row>
    <row r="229" s="13" customFormat="1">
      <c r="A229" s="13"/>
      <c r="B229" s="232"/>
      <c r="C229" s="233"/>
      <c r="D229" s="226" t="s">
        <v>144</v>
      </c>
      <c r="E229" s="234" t="s">
        <v>19</v>
      </c>
      <c r="F229" s="235" t="s">
        <v>415</v>
      </c>
      <c r="G229" s="233"/>
      <c r="H229" s="236">
        <v>0.002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144</v>
      </c>
      <c r="AU229" s="242" t="s">
        <v>80</v>
      </c>
      <c r="AV229" s="13" t="s">
        <v>80</v>
      </c>
      <c r="AW229" s="13" t="s">
        <v>33</v>
      </c>
      <c r="AX229" s="13" t="s">
        <v>71</v>
      </c>
      <c r="AY229" s="242" t="s">
        <v>131</v>
      </c>
    </row>
    <row r="230" s="13" customFormat="1">
      <c r="A230" s="13"/>
      <c r="B230" s="232"/>
      <c r="C230" s="233"/>
      <c r="D230" s="226" t="s">
        <v>144</v>
      </c>
      <c r="E230" s="234" t="s">
        <v>19</v>
      </c>
      <c r="F230" s="235" t="s">
        <v>416</v>
      </c>
      <c r="G230" s="233"/>
      <c r="H230" s="236">
        <v>0.0070000000000000001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144</v>
      </c>
      <c r="AU230" s="242" t="s">
        <v>80</v>
      </c>
      <c r="AV230" s="13" t="s">
        <v>80</v>
      </c>
      <c r="AW230" s="13" t="s">
        <v>33</v>
      </c>
      <c r="AX230" s="13" t="s">
        <v>71</v>
      </c>
      <c r="AY230" s="242" t="s">
        <v>131</v>
      </c>
    </row>
    <row r="231" s="13" customFormat="1">
      <c r="A231" s="13"/>
      <c r="B231" s="232"/>
      <c r="C231" s="233"/>
      <c r="D231" s="226" t="s">
        <v>144</v>
      </c>
      <c r="E231" s="234" t="s">
        <v>19</v>
      </c>
      <c r="F231" s="235" t="s">
        <v>417</v>
      </c>
      <c r="G231" s="233"/>
      <c r="H231" s="236">
        <v>0.014999999999999999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144</v>
      </c>
      <c r="AU231" s="242" t="s">
        <v>80</v>
      </c>
      <c r="AV231" s="13" t="s">
        <v>80</v>
      </c>
      <c r="AW231" s="13" t="s">
        <v>33</v>
      </c>
      <c r="AX231" s="13" t="s">
        <v>71</v>
      </c>
      <c r="AY231" s="242" t="s">
        <v>131</v>
      </c>
    </row>
    <row r="232" s="14" customFormat="1">
      <c r="A232" s="14"/>
      <c r="B232" s="256"/>
      <c r="C232" s="257"/>
      <c r="D232" s="226" t="s">
        <v>144</v>
      </c>
      <c r="E232" s="258" t="s">
        <v>19</v>
      </c>
      <c r="F232" s="259" t="s">
        <v>418</v>
      </c>
      <c r="G232" s="257"/>
      <c r="H232" s="260">
        <v>0.024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6" t="s">
        <v>144</v>
      </c>
      <c r="AU232" s="266" t="s">
        <v>80</v>
      </c>
      <c r="AV232" s="14" t="s">
        <v>152</v>
      </c>
      <c r="AW232" s="14" t="s">
        <v>33</v>
      </c>
      <c r="AX232" s="14" t="s">
        <v>71</v>
      </c>
      <c r="AY232" s="266" t="s">
        <v>131</v>
      </c>
    </row>
    <row r="233" s="13" customFormat="1">
      <c r="A233" s="13"/>
      <c r="B233" s="232"/>
      <c r="C233" s="233"/>
      <c r="D233" s="226" t="s">
        <v>144</v>
      </c>
      <c r="E233" s="234" t="s">
        <v>19</v>
      </c>
      <c r="F233" s="235" t="s">
        <v>419</v>
      </c>
      <c r="G233" s="233"/>
      <c r="H233" s="236">
        <v>0.084000000000000005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144</v>
      </c>
      <c r="AU233" s="242" t="s">
        <v>80</v>
      </c>
      <c r="AV233" s="13" t="s">
        <v>80</v>
      </c>
      <c r="AW233" s="13" t="s">
        <v>33</v>
      </c>
      <c r="AX233" s="13" t="s">
        <v>71</v>
      </c>
      <c r="AY233" s="242" t="s">
        <v>131</v>
      </c>
    </row>
    <row r="234" s="13" customFormat="1">
      <c r="A234" s="13"/>
      <c r="B234" s="232"/>
      <c r="C234" s="233"/>
      <c r="D234" s="226" t="s">
        <v>144</v>
      </c>
      <c r="E234" s="234" t="s">
        <v>19</v>
      </c>
      <c r="F234" s="235" t="s">
        <v>420</v>
      </c>
      <c r="G234" s="233"/>
      <c r="H234" s="236">
        <v>0.153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144</v>
      </c>
      <c r="AU234" s="242" t="s">
        <v>80</v>
      </c>
      <c r="AV234" s="13" t="s">
        <v>80</v>
      </c>
      <c r="AW234" s="13" t="s">
        <v>33</v>
      </c>
      <c r="AX234" s="13" t="s">
        <v>71</v>
      </c>
      <c r="AY234" s="242" t="s">
        <v>131</v>
      </c>
    </row>
    <row r="235" s="15" customFormat="1">
      <c r="A235" s="15"/>
      <c r="B235" s="267"/>
      <c r="C235" s="268"/>
      <c r="D235" s="226" t="s">
        <v>144</v>
      </c>
      <c r="E235" s="269" t="s">
        <v>19</v>
      </c>
      <c r="F235" s="270" t="s">
        <v>421</v>
      </c>
      <c r="G235" s="268"/>
      <c r="H235" s="271">
        <v>0.26100000000000001</v>
      </c>
      <c r="I235" s="272"/>
      <c r="J235" s="268"/>
      <c r="K235" s="268"/>
      <c r="L235" s="273"/>
      <c r="M235" s="274"/>
      <c r="N235" s="275"/>
      <c r="O235" s="275"/>
      <c r="P235" s="275"/>
      <c r="Q235" s="275"/>
      <c r="R235" s="275"/>
      <c r="S235" s="275"/>
      <c r="T235" s="27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7" t="s">
        <v>144</v>
      </c>
      <c r="AU235" s="277" t="s">
        <v>80</v>
      </c>
      <c r="AV235" s="15" t="s">
        <v>138</v>
      </c>
      <c r="AW235" s="15" t="s">
        <v>33</v>
      </c>
      <c r="AX235" s="15" t="s">
        <v>78</v>
      </c>
      <c r="AY235" s="277" t="s">
        <v>131</v>
      </c>
    </row>
    <row r="236" s="2" customFormat="1" ht="16.5" customHeight="1">
      <c r="A236" s="39"/>
      <c r="B236" s="40"/>
      <c r="C236" s="243" t="s">
        <v>422</v>
      </c>
      <c r="D236" s="243" t="s">
        <v>153</v>
      </c>
      <c r="E236" s="244" t="s">
        <v>423</v>
      </c>
      <c r="F236" s="245" t="s">
        <v>424</v>
      </c>
      <c r="G236" s="246" t="s">
        <v>156</v>
      </c>
      <c r="H236" s="247">
        <v>24.420000000000002</v>
      </c>
      <c r="I236" s="248"/>
      <c r="J236" s="249">
        <f>ROUND(I236*H236,2)</f>
        <v>0</v>
      </c>
      <c r="K236" s="245" t="s">
        <v>19</v>
      </c>
      <c r="L236" s="250"/>
      <c r="M236" s="251" t="s">
        <v>19</v>
      </c>
      <c r="N236" s="252" t="s">
        <v>42</v>
      </c>
      <c r="O236" s="85"/>
      <c r="P236" s="222">
        <f>O236*H236</f>
        <v>0</v>
      </c>
      <c r="Q236" s="222">
        <v>0.001</v>
      </c>
      <c r="R236" s="222">
        <f>Q236*H236</f>
        <v>0.024420000000000001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157</v>
      </c>
      <c r="AT236" s="224" t="s">
        <v>153</v>
      </c>
      <c r="AU236" s="224" t="s">
        <v>80</v>
      </c>
      <c r="AY236" s="18" t="s">
        <v>131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78</v>
      </c>
      <c r="BK236" s="225">
        <f>ROUND(I236*H236,2)</f>
        <v>0</v>
      </c>
      <c r="BL236" s="18" t="s">
        <v>138</v>
      </c>
      <c r="BM236" s="224" t="s">
        <v>425</v>
      </c>
    </row>
    <row r="237" s="2" customFormat="1">
      <c r="A237" s="39"/>
      <c r="B237" s="40"/>
      <c r="C237" s="41"/>
      <c r="D237" s="226" t="s">
        <v>140</v>
      </c>
      <c r="E237" s="41"/>
      <c r="F237" s="227" t="s">
        <v>424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140</v>
      </c>
      <c r="AU237" s="18" t="s">
        <v>80</v>
      </c>
    </row>
    <row r="238" s="13" customFormat="1">
      <c r="A238" s="13"/>
      <c r="B238" s="232"/>
      <c r="C238" s="233"/>
      <c r="D238" s="226" t="s">
        <v>144</v>
      </c>
      <c r="E238" s="234" t="s">
        <v>19</v>
      </c>
      <c r="F238" s="235" t="s">
        <v>426</v>
      </c>
      <c r="G238" s="233"/>
      <c r="H238" s="236">
        <v>2.1899999999999999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144</v>
      </c>
      <c r="AU238" s="242" t="s">
        <v>80</v>
      </c>
      <c r="AV238" s="13" t="s">
        <v>80</v>
      </c>
      <c r="AW238" s="13" t="s">
        <v>33</v>
      </c>
      <c r="AX238" s="13" t="s">
        <v>71</v>
      </c>
      <c r="AY238" s="242" t="s">
        <v>131</v>
      </c>
    </row>
    <row r="239" s="13" customFormat="1">
      <c r="A239" s="13"/>
      <c r="B239" s="232"/>
      <c r="C239" s="233"/>
      <c r="D239" s="226" t="s">
        <v>144</v>
      </c>
      <c r="E239" s="234" t="s">
        <v>19</v>
      </c>
      <c r="F239" s="235" t="s">
        <v>427</v>
      </c>
      <c r="G239" s="233"/>
      <c r="H239" s="236">
        <v>6.9199999999999999</v>
      </c>
      <c r="I239" s="237"/>
      <c r="J239" s="233"/>
      <c r="K239" s="233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144</v>
      </c>
      <c r="AU239" s="242" t="s">
        <v>80</v>
      </c>
      <c r="AV239" s="13" t="s">
        <v>80</v>
      </c>
      <c r="AW239" s="13" t="s">
        <v>33</v>
      </c>
      <c r="AX239" s="13" t="s">
        <v>71</v>
      </c>
      <c r="AY239" s="242" t="s">
        <v>131</v>
      </c>
    </row>
    <row r="240" s="13" customFormat="1">
      <c r="A240" s="13"/>
      <c r="B240" s="232"/>
      <c r="C240" s="233"/>
      <c r="D240" s="226" t="s">
        <v>144</v>
      </c>
      <c r="E240" s="234" t="s">
        <v>19</v>
      </c>
      <c r="F240" s="235" t="s">
        <v>428</v>
      </c>
      <c r="G240" s="233"/>
      <c r="H240" s="236">
        <v>15.310000000000001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144</v>
      </c>
      <c r="AU240" s="242" t="s">
        <v>80</v>
      </c>
      <c r="AV240" s="13" t="s">
        <v>80</v>
      </c>
      <c r="AW240" s="13" t="s">
        <v>33</v>
      </c>
      <c r="AX240" s="13" t="s">
        <v>71</v>
      </c>
      <c r="AY240" s="242" t="s">
        <v>131</v>
      </c>
    </row>
    <row r="241" s="15" customFormat="1">
      <c r="A241" s="15"/>
      <c r="B241" s="267"/>
      <c r="C241" s="268"/>
      <c r="D241" s="226" t="s">
        <v>144</v>
      </c>
      <c r="E241" s="269" t="s">
        <v>19</v>
      </c>
      <c r="F241" s="270" t="s">
        <v>421</v>
      </c>
      <c r="G241" s="268"/>
      <c r="H241" s="271">
        <v>24.420000000000002</v>
      </c>
      <c r="I241" s="272"/>
      <c r="J241" s="268"/>
      <c r="K241" s="268"/>
      <c r="L241" s="273"/>
      <c r="M241" s="274"/>
      <c r="N241" s="275"/>
      <c r="O241" s="275"/>
      <c r="P241" s="275"/>
      <c r="Q241" s="275"/>
      <c r="R241" s="275"/>
      <c r="S241" s="275"/>
      <c r="T241" s="27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7" t="s">
        <v>144</v>
      </c>
      <c r="AU241" s="277" t="s">
        <v>80</v>
      </c>
      <c r="AV241" s="15" t="s">
        <v>138</v>
      </c>
      <c r="AW241" s="15" t="s">
        <v>33</v>
      </c>
      <c r="AX241" s="15" t="s">
        <v>78</v>
      </c>
      <c r="AY241" s="277" t="s">
        <v>131</v>
      </c>
    </row>
    <row r="242" s="2" customFormat="1" ht="16.5" customHeight="1">
      <c r="A242" s="39"/>
      <c r="B242" s="40"/>
      <c r="C242" s="243" t="s">
        <v>263</v>
      </c>
      <c r="D242" s="243" t="s">
        <v>153</v>
      </c>
      <c r="E242" s="244" t="s">
        <v>429</v>
      </c>
      <c r="F242" s="245" t="s">
        <v>430</v>
      </c>
      <c r="G242" s="246" t="s">
        <v>156</v>
      </c>
      <c r="H242" s="247">
        <v>236.90000000000001</v>
      </c>
      <c r="I242" s="248"/>
      <c r="J242" s="249">
        <f>ROUND(I242*H242,2)</f>
        <v>0</v>
      </c>
      <c r="K242" s="245" t="s">
        <v>19</v>
      </c>
      <c r="L242" s="250"/>
      <c r="M242" s="251" t="s">
        <v>19</v>
      </c>
      <c r="N242" s="252" t="s">
        <v>42</v>
      </c>
      <c r="O242" s="85"/>
      <c r="P242" s="222">
        <f>O242*H242</f>
        <v>0</v>
      </c>
      <c r="Q242" s="222">
        <v>0.001</v>
      </c>
      <c r="R242" s="222">
        <f>Q242*H242</f>
        <v>0.2369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157</v>
      </c>
      <c r="AT242" s="224" t="s">
        <v>153</v>
      </c>
      <c r="AU242" s="224" t="s">
        <v>80</v>
      </c>
      <c r="AY242" s="18" t="s">
        <v>131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78</v>
      </c>
      <c r="BK242" s="225">
        <f>ROUND(I242*H242,2)</f>
        <v>0</v>
      </c>
      <c r="BL242" s="18" t="s">
        <v>138</v>
      </c>
      <c r="BM242" s="224" t="s">
        <v>431</v>
      </c>
    </row>
    <row r="243" s="2" customFormat="1">
      <c r="A243" s="39"/>
      <c r="B243" s="40"/>
      <c r="C243" s="41"/>
      <c r="D243" s="226" t="s">
        <v>140</v>
      </c>
      <c r="E243" s="41"/>
      <c r="F243" s="227" t="s">
        <v>430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140</v>
      </c>
      <c r="AU243" s="18" t="s">
        <v>80</v>
      </c>
    </row>
    <row r="244" s="13" customFormat="1">
      <c r="A244" s="13"/>
      <c r="B244" s="232"/>
      <c r="C244" s="233"/>
      <c r="D244" s="226" t="s">
        <v>144</v>
      </c>
      <c r="E244" s="234" t="s">
        <v>19</v>
      </c>
      <c r="F244" s="235" t="s">
        <v>432</v>
      </c>
      <c r="G244" s="233"/>
      <c r="H244" s="236">
        <v>83.799999999999997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144</v>
      </c>
      <c r="AU244" s="242" t="s">
        <v>80</v>
      </c>
      <c r="AV244" s="13" t="s">
        <v>80</v>
      </c>
      <c r="AW244" s="13" t="s">
        <v>33</v>
      </c>
      <c r="AX244" s="13" t="s">
        <v>71</v>
      </c>
      <c r="AY244" s="242" t="s">
        <v>131</v>
      </c>
    </row>
    <row r="245" s="13" customFormat="1">
      <c r="A245" s="13"/>
      <c r="B245" s="232"/>
      <c r="C245" s="233"/>
      <c r="D245" s="226" t="s">
        <v>144</v>
      </c>
      <c r="E245" s="234" t="s">
        <v>19</v>
      </c>
      <c r="F245" s="235" t="s">
        <v>433</v>
      </c>
      <c r="G245" s="233"/>
      <c r="H245" s="236">
        <v>153.09999999999999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144</v>
      </c>
      <c r="AU245" s="242" t="s">
        <v>80</v>
      </c>
      <c r="AV245" s="13" t="s">
        <v>80</v>
      </c>
      <c r="AW245" s="13" t="s">
        <v>33</v>
      </c>
      <c r="AX245" s="13" t="s">
        <v>71</v>
      </c>
      <c r="AY245" s="242" t="s">
        <v>131</v>
      </c>
    </row>
    <row r="246" s="15" customFormat="1">
      <c r="A246" s="15"/>
      <c r="B246" s="267"/>
      <c r="C246" s="268"/>
      <c r="D246" s="226" t="s">
        <v>144</v>
      </c>
      <c r="E246" s="269" t="s">
        <v>19</v>
      </c>
      <c r="F246" s="270" t="s">
        <v>421</v>
      </c>
      <c r="G246" s="268"/>
      <c r="H246" s="271">
        <v>236.90000000000001</v>
      </c>
      <c r="I246" s="272"/>
      <c r="J246" s="268"/>
      <c r="K246" s="268"/>
      <c r="L246" s="273"/>
      <c r="M246" s="274"/>
      <c r="N246" s="275"/>
      <c r="O246" s="275"/>
      <c r="P246" s="275"/>
      <c r="Q246" s="275"/>
      <c r="R246" s="275"/>
      <c r="S246" s="275"/>
      <c r="T246" s="27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7" t="s">
        <v>144</v>
      </c>
      <c r="AU246" s="277" t="s">
        <v>80</v>
      </c>
      <c r="AV246" s="15" t="s">
        <v>138</v>
      </c>
      <c r="AW246" s="15" t="s">
        <v>33</v>
      </c>
      <c r="AX246" s="15" t="s">
        <v>78</v>
      </c>
      <c r="AY246" s="277" t="s">
        <v>131</v>
      </c>
    </row>
    <row r="247" s="2" customFormat="1" ht="16.5" customHeight="1">
      <c r="A247" s="39"/>
      <c r="B247" s="40"/>
      <c r="C247" s="213" t="s">
        <v>434</v>
      </c>
      <c r="D247" s="213" t="s">
        <v>133</v>
      </c>
      <c r="E247" s="214" t="s">
        <v>435</v>
      </c>
      <c r="F247" s="215" t="s">
        <v>436</v>
      </c>
      <c r="G247" s="216" t="s">
        <v>406</v>
      </c>
      <c r="H247" s="217">
        <v>25.149999999999999</v>
      </c>
      <c r="I247" s="218"/>
      <c r="J247" s="219">
        <f>ROUND(I247*H247,2)</f>
        <v>0</v>
      </c>
      <c r="K247" s="215" t="s">
        <v>137</v>
      </c>
      <c r="L247" s="45"/>
      <c r="M247" s="220" t="s">
        <v>19</v>
      </c>
      <c r="N247" s="221" t="s">
        <v>42</v>
      </c>
      <c r="O247" s="85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138</v>
      </c>
      <c r="AT247" s="224" t="s">
        <v>133</v>
      </c>
      <c r="AU247" s="224" t="s">
        <v>80</v>
      </c>
      <c r="AY247" s="18" t="s">
        <v>131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78</v>
      </c>
      <c r="BK247" s="225">
        <f>ROUND(I247*H247,2)</f>
        <v>0</v>
      </c>
      <c r="BL247" s="18" t="s">
        <v>138</v>
      </c>
      <c r="BM247" s="224" t="s">
        <v>437</v>
      </c>
    </row>
    <row r="248" s="2" customFormat="1">
      <c r="A248" s="39"/>
      <c r="B248" s="40"/>
      <c r="C248" s="41"/>
      <c r="D248" s="226" t="s">
        <v>140</v>
      </c>
      <c r="E248" s="41"/>
      <c r="F248" s="227" t="s">
        <v>438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140</v>
      </c>
      <c r="AU248" s="18" t="s">
        <v>80</v>
      </c>
    </row>
    <row r="249" s="2" customFormat="1">
      <c r="A249" s="39"/>
      <c r="B249" s="40"/>
      <c r="C249" s="41"/>
      <c r="D249" s="226" t="s">
        <v>142</v>
      </c>
      <c r="E249" s="41"/>
      <c r="F249" s="231" t="s">
        <v>439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142</v>
      </c>
      <c r="AU249" s="18" t="s">
        <v>80</v>
      </c>
    </row>
    <row r="250" s="13" customFormat="1">
      <c r="A250" s="13"/>
      <c r="B250" s="232"/>
      <c r="C250" s="233"/>
      <c r="D250" s="226" t="s">
        <v>144</v>
      </c>
      <c r="E250" s="234" t="s">
        <v>19</v>
      </c>
      <c r="F250" s="235" t="s">
        <v>440</v>
      </c>
      <c r="G250" s="233"/>
      <c r="H250" s="236">
        <v>2.9199999999999999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144</v>
      </c>
      <c r="AU250" s="242" t="s">
        <v>80</v>
      </c>
      <c r="AV250" s="13" t="s">
        <v>80</v>
      </c>
      <c r="AW250" s="13" t="s">
        <v>33</v>
      </c>
      <c r="AX250" s="13" t="s">
        <v>71</v>
      </c>
      <c r="AY250" s="242" t="s">
        <v>131</v>
      </c>
    </row>
    <row r="251" s="13" customFormat="1">
      <c r="A251" s="13"/>
      <c r="B251" s="232"/>
      <c r="C251" s="233"/>
      <c r="D251" s="226" t="s">
        <v>144</v>
      </c>
      <c r="E251" s="234" t="s">
        <v>19</v>
      </c>
      <c r="F251" s="235" t="s">
        <v>427</v>
      </c>
      <c r="G251" s="233"/>
      <c r="H251" s="236">
        <v>6.9199999999999999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144</v>
      </c>
      <c r="AU251" s="242" t="s">
        <v>80</v>
      </c>
      <c r="AV251" s="13" t="s">
        <v>80</v>
      </c>
      <c r="AW251" s="13" t="s">
        <v>33</v>
      </c>
      <c r="AX251" s="13" t="s">
        <v>71</v>
      </c>
      <c r="AY251" s="242" t="s">
        <v>131</v>
      </c>
    </row>
    <row r="252" s="13" customFormat="1">
      <c r="A252" s="13"/>
      <c r="B252" s="232"/>
      <c r="C252" s="233"/>
      <c r="D252" s="226" t="s">
        <v>144</v>
      </c>
      <c r="E252" s="234" t="s">
        <v>19</v>
      </c>
      <c r="F252" s="235" t="s">
        <v>428</v>
      </c>
      <c r="G252" s="233"/>
      <c r="H252" s="236">
        <v>15.310000000000001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144</v>
      </c>
      <c r="AU252" s="242" t="s">
        <v>80</v>
      </c>
      <c r="AV252" s="13" t="s">
        <v>80</v>
      </c>
      <c r="AW252" s="13" t="s">
        <v>33</v>
      </c>
      <c r="AX252" s="13" t="s">
        <v>71</v>
      </c>
      <c r="AY252" s="242" t="s">
        <v>131</v>
      </c>
    </row>
    <row r="253" s="15" customFormat="1">
      <c r="A253" s="15"/>
      <c r="B253" s="267"/>
      <c r="C253" s="268"/>
      <c r="D253" s="226" t="s">
        <v>144</v>
      </c>
      <c r="E253" s="269" t="s">
        <v>19</v>
      </c>
      <c r="F253" s="270" t="s">
        <v>421</v>
      </c>
      <c r="G253" s="268"/>
      <c r="H253" s="271">
        <v>25.149999999999999</v>
      </c>
      <c r="I253" s="272"/>
      <c r="J253" s="268"/>
      <c r="K253" s="268"/>
      <c r="L253" s="273"/>
      <c r="M253" s="274"/>
      <c r="N253" s="275"/>
      <c r="O253" s="275"/>
      <c r="P253" s="275"/>
      <c r="Q253" s="275"/>
      <c r="R253" s="275"/>
      <c r="S253" s="275"/>
      <c r="T253" s="27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7" t="s">
        <v>144</v>
      </c>
      <c r="AU253" s="277" t="s">
        <v>80</v>
      </c>
      <c r="AV253" s="15" t="s">
        <v>138</v>
      </c>
      <c r="AW253" s="15" t="s">
        <v>33</v>
      </c>
      <c r="AX253" s="15" t="s">
        <v>78</v>
      </c>
      <c r="AY253" s="277" t="s">
        <v>131</v>
      </c>
    </row>
    <row r="254" s="2" customFormat="1" ht="16.5" customHeight="1">
      <c r="A254" s="39"/>
      <c r="B254" s="40"/>
      <c r="C254" s="213" t="s">
        <v>441</v>
      </c>
      <c r="D254" s="213" t="s">
        <v>133</v>
      </c>
      <c r="E254" s="214" t="s">
        <v>442</v>
      </c>
      <c r="F254" s="215" t="s">
        <v>443</v>
      </c>
      <c r="G254" s="216" t="s">
        <v>406</v>
      </c>
      <c r="H254" s="217">
        <v>25.149999999999999</v>
      </c>
      <c r="I254" s="218"/>
      <c r="J254" s="219">
        <f>ROUND(I254*H254,2)</f>
        <v>0</v>
      </c>
      <c r="K254" s="215" t="s">
        <v>137</v>
      </c>
      <c r="L254" s="45"/>
      <c r="M254" s="220" t="s">
        <v>19</v>
      </c>
      <c r="N254" s="221" t="s">
        <v>42</v>
      </c>
      <c r="O254" s="85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138</v>
      </c>
      <c r="AT254" s="224" t="s">
        <v>133</v>
      </c>
      <c r="AU254" s="224" t="s">
        <v>80</v>
      </c>
      <c r="AY254" s="18" t="s">
        <v>131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78</v>
      </c>
      <c r="BK254" s="225">
        <f>ROUND(I254*H254,2)</f>
        <v>0</v>
      </c>
      <c r="BL254" s="18" t="s">
        <v>138</v>
      </c>
      <c r="BM254" s="224" t="s">
        <v>444</v>
      </c>
    </row>
    <row r="255" s="2" customFormat="1">
      <c r="A255" s="39"/>
      <c r="B255" s="40"/>
      <c r="C255" s="41"/>
      <c r="D255" s="226" t="s">
        <v>140</v>
      </c>
      <c r="E255" s="41"/>
      <c r="F255" s="227" t="s">
        <v>445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140</v>
      </c>
      <c r="AU255" s="18" t="s">
        <v>80</v>
      </c>
    </row>
    <row r="256" s="2" customFormat="1">
      <c r="A256" s="39"/>
      <c r="B256" s="40"/>
      <c r="C256" s="41"/>
      <c r="D256" s="226" t="s">
        <v>142</v>
      </c>
      <c r="E256" s="41"/>
      <c r="F256" s="231" t="s">
        <v>446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142</v>
      </c>
      <c r="AU256" s="18" t="s">
        <v>80</v>
      </c>
    </row>
    <row r="257" s="2" customFormat="1" ht="16.5" customHeight="1">
      <c r="A257" s="39"/>
      <c r="B257" s="40"/>
      <c r="C257" s="213" t="s">
        <v>447</v>
      </c>
      <c r="D257" s="213" t="s">
        <v>133</v>
      </c>
      <c r="E257" s="214" t="s">
        <v>448</v>
      </c>
      <c r="F257" s="215" t="s">
        <v>449</v>
      </c>
      <c r="G257" s="216" t="s">
        <v>406</v>
      </c>
      <c r="H257" s="217">
        <v>125.75</v>
      </c>
      <c r="I257" s="218"/>
      <c r="J257" s="219">
        <f>ROUND(I257*H257,2)</f>
        <v>0</v>
      </c>
      <c r="K257" s="215" t="s">
        <v>137</v>
      </c>
      <c r="L257" s="45"/>
      <c r="M257" s="220" t="s">
        <v>19</v>
      </c>
      <c r="N257" s="221" t="s">
        <v>42</v>
      </c>
      <c r="O257" s="85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138</v>
      </c>
      <c r="AT257" s="224" t="s">
        <v>133</v>
      </c>
      <c r="AU257" s="224" t="s">
        <v>80</v>
      </c>
      <c r="AY257" s="18" t="s">
        <v>131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78</v>
      </c>
      <c r="BK257" s="225">
        <f>ROUND(I257*H257,2)</f>
        <v>0</v>
      </c>
      <c r="BL257" s="18" t="s">
        <v>138</v>
      </c>
      <c r="BM257" s="224" t="s">
        <v>450</v>
      </c>
    </row>
    <row r="258" s="2" customFormat="1">
      <c r="A258" s="39"/>
      <c r="B258" s="40"/>
      <c r="C258" s="41"/>
      <c r="D258" s="226" t="s">
        <v>140</v>
      </c>
      <c r="E258" s="41"/>
      <c r="F258" s="227" t="s">
        <v>451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140</v>
      </c>
      <c r="AU258" s="18" t="s">
        <v>80</v>
      </c>
    </row>
    <row r="259" s="2" customFormat="1">
      <c r="A259" s="39"/>
      <c r="B259" s="40"/>
      <c r="C259" s="41"/>
      <c r="D259" s="226" t="s">
        <v>142</v>
      </c>
      <c r="E259" s="41"/>
      <c r="F259" s="231" t="s">
        <v>446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142</v>
      </c>
      <c r="AU259" s="18" t="s">
        <v>80</v>
      </c>
    </row>
    <row r="260" s="13" customFormat="1">
      <c r="A260" s="13"/>
      <c r="B260" s="232"/>
      <c r="C260" s="233"/>
      <c r="D260" s="226" t="s">
        <v>144</v>
      </c>
      <c r="E260" s="233"/>
      <c r="F260" s="235" t="s">
        <v>452</v>
      </c>
      <c r="G260" s="233"/>
      <c r="H260" s="236">
        <v>125.75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144</v>
      </c>
      <c r="AU260" s="242" t="s">
        <v>80</v>
      </c>
      <c r="AV260" s="13" t="s">
        <v>80</v>
      </c>
      <c r="AW260" s="13" t="s">
        <v>4</v>
      </c>
      <c r="AX260" s="13" t="s">
        <v>78</v>
      </c>
      <c r="AY260" s="242" t="s">
        <v>131</v>
      </c>
    </row>
    <row r="261" s="2" customFormat="1" ht="16.5" customHeight="1">
      <c r="A261" s="39"/>
      <c r="B261" s="40"/>
      <c r="C261" s="243" t="s">
        <v>453</v>
      </c>
      <c r="D261" s="243" t="s">
        <v>153</v>
      </c>
      <c r="E261" s="244" t="s">
        <v>454</v>
      </c>
      <c r="F261" s="245" t="s">
        <v>455</v>
      </c>
      <c r="G261" s="246" t="s">
        <v>406</v>
      </c>
      <c r="H261" s="247">
        <v>25.149999999999999</v>
      </c>
      <c r="I261" s="248"/>
      <c r="J261" s="249">
        <f>ROUND(I261*H261,2)</f>
        <v>0</v>
      </c>
      <c r="K261" s="245" t="s">
        <v>137</v>
      </c>
      <c r="L261" s="250"/>
      <c r="M261" s="251" t="s">
        <v>19</v>
      </c>
      <c r="N261" s="252" t="s">
        <v>42</v>
      </c>
      <c r="O261" s="85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157</v>
      </c>
      <c r="AT261" s="224" t="s">
        <v>153</v>
      </c>
      <c r="AU261" s="224" t="s">
        <v>80</v>
      </c>
      <c r="AY261" s="18" t="s">
        <v>131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78</v>
      </c>
      <c r="BK261" s="225">
        <f>ROUND(I261*H261,2)</f>
        <v>0</v>
      </c>
      <c r="BL261" s="18" t="s">
        <v>138</v>
      </c>
      <c r="BM261" s="224" t="s">
        <v>456</v>
      </c>
    </row>
    <row r="262" s="2" customFormat="1">
      <c r="A262" s="39"/>
      <c r="B262" s="40"/>
      <c r="C262" s="41"/>
      <c r="D262" s="226" t="s">
        <v>140</v>
      </c>
      <c r="E262" s="41"/>
      <c r="F262" s="227" t="s">
        <v>455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140</v>
      </c>
      <c r="AU262" s="18" t="s">
        <v>80</v>
      </c>
    </row>
    <row r="263" s="12" customFormat="1" ht="22.8" customHeight="1">
      <c r="A263" s="12"/>
      <c r="B263" s="197"/>
      <c r="C263" s="198"/>
      <c r="D263" s="199" t="s">
        <v>70</v>
      </c>
      <c r="E263" s="211" t="s">
        <v>152</v>
      </c>
      <c r="F263" s="211" t="s">
        <v>457</v>
      </c>
      <c r="G263" s="198"/>
      <c r="H263" s="198"/>
      <c r="I263" s="201"/>
      <c r="J263" s="212">
        <f>BK263</f>
        <v>0</v>
      </c>
      <c r="K263" s="198"/>
      <c r="L263" s="203"/>
      <c r="M263" s="204"/>
      <c r="N263" s="205"/>
      <c r="O263" s="205"/>
      <c r="P263" s="206">
        <f>SUM(P264:P277)</f>
        <v>0</v>
      </c>
      <c r="Q263" s="205"/>
      <c r="R263" s="206">
        <f>SUM(R264:R277)</f>
        <v>19.23434</v>
      </c>
      <c r="S263" s="205"/>
      <c r="T263" s="207">
        <f>SUM(T264:T277)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8" t="s">
        <v>78</v>
      </c>
      <c r="AT263" s="209" t="s">
        <v>70</v>
      </c>
      <c r="AU263" s="209" t="s">
        <v>78</v>
      </c>
      <c r="AY263" s="208" t="s">
        <v>131</v>
      </c>
      <c r="BK263" s="210">
        <f>SUM(BK264:BK277)</f>
        <v>0</v>
      </c>
    </row>
    <row r="264" s="2" customFormat="1" ht="21.75" customHeight="1">
      <c r="A264" s="39"/>
      <c r="B264" s="40"/>
      <c r="C264" s="213" t="s">
        <v>458</v>
      </c>
      <c r="D264" s="213" t="s">
        <v>133</v>
      </c>
      <c r="E264" s="214" t="s">
        <v>459</v>
      </c>
      <c r="F264" s="215" t="s">
        <v>460</v>
      </c>
      <c r="G264" s="216" t="s">
        <v>200</v>
      </c>
      <c r="H264" s="217">
        <v>10</v>
      </c>
      <c r="I264" s="218"/>
      <c r="J264" s="219">
        <f>ROUND(I264*H264,2)</f>
        <v>0</v>
      </c>
      <c r="K264" s="215" t="s">
        <v>137</v>
      </c>
      <c r="L264" s="45"/>
      <c r="M264" s="220" t="s">
        <v>19</v>
      </c>
      <c r="N264" s="221" t="s">
        <v>42</v>
      </c>
      <c r="O264" s="85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138</v>
      </c>
      <c r="AT264" s="224" t="s">
        <v>133</v>
      </c>
      <c r="AU264" s="224" t="s">
        <v>80</v>
      </c>
      <c r="AY264" s="18" t="s">
        <v>131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78</v>
      </c>
      <c r="BK264" s="225">
        <f>ROUND(I264*H264,2)</f>
        <v>0</v>
      </c>
      <c r="BL264" s="18" t="s">
        <v>138</v>
      </c>
      <c r="BM264" s="224" t="s">
        <v>461</v>
      </c>
    </row>
    <row r="265" s="2" customFormat="1">
      <c r="A265" s="39"/>
      <c r="B265" s="40"/>
      <c r="C265" s="41"/>
      <c r="D265" s="226" t="s">
        <v>140</v>
      </c>
      <c r="E265" s="41"/>
      <c r="F265" s="227" t="s">
        <v>462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140</v>
      </c>
      <c r="AU265" s="18" t="s">
        <v>80</v>
      </c>
    </row>
    <row r="266" s="2" customFormat="1">
      <c r="A266" s="39"/>
      <c r="B266" s="40"/>
      <c r="C266" s="41"/>
      <c r="D266" s="226" t="s">
        <v>142</v>
      </c>
      <c r="E266" s="41"/>
      <c r="F266" s="231" t="s">
        <v>463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142</v>
      </c>
      <c r="AU266" s="18" t="s">
        <v>80</v>
      </c>
    </row>
    <row r="267" s="13" customFormat="1">
      <c r="A267" s="13"/>
      <c r="B267" s="232"/>
      <c r="C267" s="233"/>
      <c r="D267" s="226" t="s">
        <v>144</v>
      </c>
      <c r="E267" s="234" t="s">
        <v>19</v>
      </c>
      <c r="F267" s="235" t="s">
        <v>230</v>
      </c>
      <c r="G267" s="233"/>
      <c r="H267" s="236">
        <v>10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144</v>
      </c>
      <c r="AU267" s="242" t="s">
        <v>80</v>
      </c>
      <c r="AV267" s="13" t="s">
        <v>80</v>
      </c>
      <c r="AW267" s="13" t="s">
        <v>33</v>
      </c>
      <c r="AX267" s="13" t="s">
        <v>78</v>
      </c>
      <c r="AY267" s="242" t="s">
        <v>131</v>
      </c>
    </row>
    <row r="268" s="2" customFormat="1" ht="16.5" customHeight="1">
      <c r="A268" s="39"/>
      <c r="B268" s="40"/>
      <c r="C268" s="243" t="s">
        <v>464</v>
      </c>
      <c r="D268" s="243" t="s">
        <v>153</v>
      </c>
      <c r="E268" s="244" t="s">
        <v>465</v>
      </c>
      <c r="F268" s="245" t="s">
        <v>466</v>
      </c>
      <c r="G268" s="246" t="s">
        <v>348</v>
      </c>
      <c r="H268" s="247">
        <v>10</v>
      </c>
      <c r="I268" s="248"/>
      <c r="J268" s="249">
        <f>ROUND(I268*H268,2)</f>
        <v>0</v>
      </c>
      <c r="K268" s="245" t="s">
        <v>19</v>
      </c>
      <c r="L268" s="250"/>
      <c r="M268" s="251" t="s">
        <v>19</v>
      </c>
      <c r="N268" s="252" t="s">
        <v>42</v>
      </c>
      <c r="O268" s="85"/>
      <c r="P268" s="222">
        <f>O268*H268</f>
        <v>0</v>
      </c>
      <c r="Q268" s="222">
        <v>0.65000000000000002</v>
      </c>
      <c r="R268" s="222">
        <f>Q268*H268</f>
        <v>6.5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157</v>
      </c>
      <c r="AT268" s="224" t="s">
        <v>153</v>
      </c>
      <c r="AU268" s="224" t="s">
        <v>80</v>
      </c>
      <c r="AY268" s="18" t="s">
        <v>131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78</v>
      </c>
      <c r="BK268" s="225">
        <f>ROUND(I268*H268,2)</f>
        <v>0</v>
      </c>
      <c r="BL268" s="18" t="s">
        <v>138</v>
      </c>
      <c r="BM268" s="224" t="s">
        <v>467</v>
      </c>
    </row>
    <row r="269" s="2" customFormat="1">
      <c r="A269" s="39"/>
      <c r="B269" s="40"/>
      <c r="C269" s="41"/>
      <c r="D269" s="226" t="s">
        <v>140</v>
      </c>
      <c r="E269" s="41"/>
      <c r="F269" s="227" t="s">
        <v>466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140</v>
      </c>
      <c r="AU269" s="18" t="s">
        <v>80</v>
      </c>
    </row>
    <row r="270" s="2" customFormat="1">
      <c r="A270" s="39"/>
      <c r="B270" s="40"/>
      <c r="C270" s="41"/>
      <c r="D270" s="226" t="s">
        <v>142</v>
      </c>
      <c r="E270" s="41"/>
      <c r="F270" s="231" t="s">
        <v>463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142</v>
      </c>
      <c r="AU270" s="18" t="s">
        <v>80</v>
      </c>
    </row>
    <row r="271" s="2" customFormat="1">
      <c r="A271" s="39"/>
      <c r="B271" s="40"/>
      <c r="C271" s="213" t="s">
        <v>468</v>
      </c>
      <c r="D271" s="213" t="s">
        <v>133</v>
      </c>
      <c r="E271" s="214" t="s">
        <v>469</v>
      </c>
      <c r="F271" s="215" t="s">
        <v>470</v>
      </c>
      <c r="G271" s="216" t="s">
        <v>193</v>
      </c>
      <c r="H271" s="217">
        <v>1788</v>
      </c>
      <c r="I271" s="218"/>
      <c r="J271" s="219">
        <f>ROUND(I271*H271,2)</f>
        <v>0</v>
      </c>
      <c r="K271" s="215" t="s">
        <v>19</v>
      </c>
      <c r="L271" s="45"/>
      <c r="M271" s="220" t="s">
        <v>19</v>
      </c>
      <c r="N271" s="221" t="s">
        <v>42</v>
      </c>
      <c r="O271" s="85"/>
      <c r="P271" s="222">
        <f>O271*H271</f>
        <v>0</v>
      </c>
      <c r="Q271" s="222">
        <v>0.0068199999999999997</v>
      </c>
      <c r="R271" s="222">
        <f>Q271*H271</f>
        <v>12.19416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138</v>
      </c>
      <c r="AT271" s="224" t="s">
        <v>133</v>
      </c>
      <c r="AU271" s="224" t="s">
        <v>80</v>
      </c>
      <c r="AY271" s="18" t="s">
        <v>131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78</v>
      </c>
      <c r="BK271" s="225">
        <f>ROUND(I271*H271,2)</f>
        <v>0</v>
      </c>
      <c r="BL271" s="18" t="s">
        <v>138</v>
      </c>
      <c r="BM271" s="224" t="s">
        <v>471</v>
      </c>
    </row>
    <row r="272" s="2" customFormat="1">
      <c r="A272" s="39"/>
      <c r="B272" s="40"/>
      <c r="C272" s="41"/>
      <c r="D272" s="226" t="s">
        <v>140</v>
      </c>
      <c r="E272" s="41"/>
      <c r="F272" s="227" t="s">
        <v>472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140</v>
      </c>
      <c r="AU272" s="18" t="s">
        <v>80</v>
      </c>
    </row>
    <row r="273" s="13" customFormat="1">
      <c r="A273" s="13"/>
      <c r="B273" s="232"/>
      <c r="C273" s="233"/>
      <c r="D273" s="226" t="s">
        <v>144</v>
      </c>
      <c r="E273" s="234" t="s">
        <v>19</v>
      </c>
      <c r="F273" s="235" t="s">
        <v>473</v>
      </c>
      <c r="G273" s="233"/>
      <c r="H273" s="236">
        <v>1788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144</v>
      </c>
      <c r="AU273" s="242" t="s">
        <v>80</v>
      </c>
      <c r="AV273" s="13" t="s">
        <v>80</v>
      </c>
      <c r="AW273" s="13" t="s">
        <v>33</v>
      </c>
      <c r="AX273" s="13" t="s">
        <v>78</v>
      </c>
      <c r="AY273" s="242" t="s">
        <v>131</v>
      </c>
    </row>
    <row r="274" s="2" customFormat="1" ht="16.5" customHeight="1">
      <c r="A274" s="39"/>
      <c r="B274" s="40"/>
      <c r="C274" s="213" t="s">
        <v>474</v>
      </c>
      <c r="D274" s="213" t="s">
        <v>133</v>
      </c>
      <c r="E274" s="214" t="s">
        <v>475</v>
      </c>
      <c r="F274" s="215" t="s">
        <v>476</v>
      </c>
      <c r="G274" s="216" t="s">
        <v>193</v>
      </c>
      <c r="H274" s="217">
        <v>9</v>
      </c>
      <c r="I274" s="218"/>
      <c r="J274" s="219">
        <f>ROUND(I274*H274,2)</f>
        <v>0</v>
      </c>
      <c r="K274" s="215" t="s">
        <v>244</v>
      </c>
      <c r="L274" s="45"/>
      <c r="M274" s="220" t="s">
        <v>19</v>
      </c>
      <c r="N274" s="221" t="s">
        <v>42</v>
      </c>
      <c r="O274" s="85"/>
      <c r="P274" s="222">
        <f>O274*H274</f>
        <v>0</v>
      </c>
      <c r="Q274" s="222">
        <v>0.060019999999999997</v>
      </c>
      <c r="R274" s="222">
        <f>Q274*H274</f>
        <v>0.54017999999999999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138</v>
      </c>
      <c r="AT274" s="224" t="s">
        <v>133</v>
      </c>
      <c r="AU274" s="224" t="s">
        <v>80</v>
      </c>
      <c r="AY274" s="18" t="s">
        <v>131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78</v>
      </c>
      <c r="BK274" s="225">
        <f>ROUND(I274*H274,2)</f>
        <v>0</v>
      </c>
      <c r="BL274" s="18" t="s">
        <v>138</v>
      </c>
      <c r="BM274" s="224" t="s">
        <v>477</v>
      </c>
    </row>
    <row r="275" s="2" customFormat="1">
      <c r="A275" s="39"/>
      <c r="B275" s="40"/>
      <c r="C275" s="41"/>
      <c r="D275" s="226" t="s">
        <v>140</v>
      </c>
      <c r="E275" s="41"/>
      <c r="F275" s="227" t="s">
        <v>478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140</v>
      </c>
      <c r="AU275" s="18" t="s">
        <v>80</v>
      </c>
    </row>
    <row r="276" s="2" customFormat="1">
      <c r="A276" s="39"/>
      <c r="B276" s="40"/>
      <c r="C276" s="41"/>
      <c r="D276" s="226" t="s">
        <v>142</v>
      </c>
      <c r="E276" s="41"/>
      <c r="F276" s="231" t="s">
        <v>479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142</v>
      </c>
      <c r="AU276" s="18" t="s">
        <v>80</v>
      </c>
    </row>
    <row r="277" s="13" customFormat="1">
      <c r="A277" s="13"/>
      <c r="B277" s="232"/>
      <c r="C277" s="233"/>
      <c r="D277" s="226" t="s">
        <v>144</v>
      </c>
      <c r="E277" s="234" t="s">
        <v>19</v>
      </c>
      <c r="F277" s="235" t="s">
        <v>480</v>
      </c>
      <c r="G277" s="233"/>
      <c r="H277" s="236">
        <v>9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144</v>
      </c>
      <c r="AU277" s="242" t="s">
        <v>80</v>
      </c>
      <c r="AV277" s="13" t="s">
        <v>80</v>
      </c>
      <c r="AW277" s="13" t="s">
        <v>33</v>
      </c>
      <c r="AX277" s="13" t="s">
        <v>78</v>
      </c>
      <c r="AY277" s="242" t="s">
        <v>131</v>
      </c>
    </row>
    <row r="278" s="12" customFormat="1" ht="22.8" customHeight="1">
      <c r="A278" s="12"/>
      <c r="B278" s="197"/>
      <c r="C278" s="198"/>
      <c r="D278" s="199" t="s">
        <v>70</v>
      </c>
      <c r="E278" s="211" t="s">
        <v>481</v>
      </c>
      <c r="F278" s="211" t="s">
        <v>482</v>
      </c>
      <c r="G278" s="198"/>
      <c r="H278" s="198"/>
      <c r="I278" s="201"/>
      <c r="J278" s="212">
        <f>BK278</f>
        <v>0</v>
      </c>
      <c r="K278" s="198"/>
      <c r="L278" s="203"/>
      <c r="M278" s="204"/>
      <c r="N278" s="205"/>
      <c r="O278" s="205"/>
      <c r="P278" s="206">
        <f>SUM(P279:P280)</f>
        <v>0</v>
      </c>
      <c r="Q278" s="205"/>
      <c r="R278" s="206">
        <f>SUM(R279:R280)</f>
        <v>0</v>
      </c>
      <c r="S278" s="205"/>
      <c r="T278" s="207">
        <f>SUM(T279:T280)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8" t="s">
        <v>78</v>
      </c>
      <c r="AT278" s="209" t="s">
        <v>70</v>
      </c>
      <c r="AU278" s="209" t="s">
        <v>78</v>
      </c>
      <c r="AY278" s="208" t="s">
        <v>131</v>
      </c>
      <c r="BK278" s="210">
        <f>SUM(BK279:BK280)</f>
        <v>0</v>
      </c>
    </row>
    <row r="279" s="2" customFormat="1" ht="16.5" customHeight="1">
      <c r="A279" s="39"/>
      <c r="B279" s="40"/>
      <c r="C279" s="213" t="s">
        <v>483</v>
      </c>
      <c r="D279" s="213" t="s">
        <v>133</v>
      </c>
      <c r="E279" s="214" t="s">
        <v>484</v>
      </c>
      <c r="F279" s="215" t="s">
        <v>485</v>
      </c>
      <c r="G279" s="216" t="s">
        <v>184</v>
      </c>
      <c r="H279" s="217">
        <v>80.307000000000002</v>
      </c>
      <c r="I279" s="218"/>
      <c r="J279" s="219">
        <f>ROUND(I279*H279,2)</f>
        <v>0</v>
      </c>
      <c r="K279" s="215" t="s">
        <v>137</v>
      </c>
      <c r="L279" s="45"/>
      <c r="M279" s="220" t="s">
        <v>19</v>
      </c>
      <c r="N279" s="221" t="s">
        <v>42</v>
      </c>
      <c r="O279" s="85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4" t="s">
        <v>138</v>
      </c>
      <c r="AT279" s="224" t="s">
        <v>133</v>
      </c>
      <c r="AU279" s="224" t="s">
        <v>80</v>
      </c>
      <c r="AY279" s="18" t="s">
        <v>131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8" t="s">
        <v>78</v>
      </c>
      <c r="BK279" s="225">
        <f>ROUND(I279*H279,2)</f>
        <v>0</v>
      </c>
      <c r="BL279" s="18" t="s">
        <v>138</v>
      </c>
      <c r="BM279" s="224" t="s">
        <v>486</v>
      </c>
    </row>
    <row r="280" s="2" customFormat="1">
      <c r="A280" s="39"/>
      <c r="B280" s="40"/>
      <c r="C280" s="41"/>
      <c r="D280" s="226" t="s">
        <v>140</v>
      </c>
      <c r="E280" s="41"/>
      <c r="F280" s="227" t="s">
        <v>487</v>
      </c>
      <c r="G280" s="41"/>
      <c r="H280" s="41"/>
      <c r="I280" s="228"/>
      <c r="J280" s="41"/>
      <c r="K280" s="41"/>
      <c r="L280" s="45"/>
      <c r="M280" s="278"/>
      <c r="N280" s="279"/>
      <c r="O280" s="280"/>
      <c r="P280" s="280"/>
      <c r="Q280" s="280"/>
      <c r="R280" s="280"/>
      <c r="S280" s="280"/>
      <c r="T280" s="281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140</v>
      </c>
      <c r="AU280" s="18" t="s">
        <v>80</v>
      </c>
    </row>
    <row r="281" s="2" customFormat="1" ht="6.96" customHeight="1">
      <c r="A281" s="39"/>
      <c r="B281" s="60"/>
      <c r="C281" s="61"/>
      <c r="D281" s="61"/>
      <c r="E281" s="61"/>
      <c r="F281" s="61"/>
      <c r="G281" s="61"/>
      <c r="H281" s="61"/>
      <c r="I281" s="61"/>
      <c r="J281" s="61"/>
      <c r="K281" s="61"/>
      <c r="L281" s="45"/>
      <c r="M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</sheetData>
  <sheetProtection sheet="1" autoFilter="0" formatColumns="0" formatRows="0" objects="1" scenarios="1" spinCount="100000" saltValue="xeGEG5WbNLEryIytRYWmpAVBfYX8Y0bZqkurzIr7O0nuBjAa5liCKotdSaxQhyQMq9THE72pxOI7QffxPrq94A==" hashValue="nWcrmNcz9yIemeN05nRZeiSEhJ9F0PPT0AM9d4TKnFEXN6lx+8Z9DkzUoH4IvMrPVkLOOEOGv5MZNyTyr3KP6A==" algorithmName="SHA-512" password="CC35"/>
  <autoFilter ref="C88:K28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104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Větrolamy VTL1 a VTL2 v k.ú. Sinutec a Jablonec u Libčevsi</v>
      </c>
      <c r="F7" s="143"/>
      <c r="G7" s="143"/>
      <c r="H7" s="143"/>
      <c r="L7" s="21"/>
    </row>
    <row r="8" s="1" customFormat="1" ht="12" customHeight="1">
      <c r="B8" s="21"/>
      <c r="D8" s="143" t="s">
        <v>105</v>
      </c>
      <c r="L8" s="21"/>
    </row>
    <row r="9" s="2" customFormat="1" ht="16.5" customHeight="1">
      <c r="A9" s="39"/>
      <c r="B9" s="45"/>
      <c r="C9" s="39"/>
      <c r="D9" s="39"/>
      <c r="E9" s="144" t="s">
        <v>106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107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488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15. 11. 2021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8"/>
      <c r="B29" s="149"/>
      <c r="C29" s="148"/>
      <c r="D29" s="148"/>
      <c r="E29" s="150" t="s">
        <v>109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ROUND((SUM(BE90:BE107)),  2)</f>
        <v>0</v>
      </c>
      <c r="G35" s="39"/>
      <c r="H35" s="39"/>
      <c r="I35" s="158">
        <v>0.20999999999999999</v>
      </c>
      <c r="J35" s="157">
        <f>ROUND(((SUM(BE90:BE107))*I35),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ROUND((SUM(BF90:BF107)),  2)</f>
        <v>0</v>
      </c>
      <c r="G36" s="39"/>
      <c r="H36" s="39"/>
      <c r="I36" s="158">
        <v>0.14999999999999999</v>
      </c>
      <c r="J36" s="157">
        <f>ROUND(((SUM(BF90:BF107))*I36),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ROUND((SUM(BG90:BG107)),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ROUND((SUM(BH90:BH107)),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ROUND((SUM(BI90:BI107)),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Větrolamy VTL1 a VTL2 v k.ú. Sinutec a Jablonec u Libčevsi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105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106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107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Sin0-1-3 - Vedlejší rozpočtové náklady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Sinutec</v>
      </c>
      <c r="G56" s="41"/>
      <c r="H56" s="41"/>
      <c r="I56" s="33" t="s">
        <v>23</v>
      </c>
      <c r="J56" s="73" t="str">
        <f>IF(J14="","",J14)</f>
        <v>15. 11. 2021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ČR SPÚ, KPÚ pro Ústecký kraj</v>
      </c>
      <c r="G58" s="41"/>
      <c r="H58" s="41"/>
      <c r="I58" s="33" t="s">
        <v>31</v>
      </c>
      <c r="J58" s="37" t="str">
        <f>E23</f>
        <v>Ing. Alena Burešová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Ing. Alena Burešová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111</v>
      </c>
      <c r="D61" s="172"/>
      <c r="E61" s="172"/>
      <c r="F61" s="172"/>
      <c r="G61" s="172"/>
      <c r="H61" s="172"/>
      <c r="I61" s="172"/>
      <c r="J61" s="173" t="s">
        <v>112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113</v>
      </c>
    </row>
    <row r="64" s="9" customFormat="1" ht="24.96" customHeight="1">
      <c r="A64" s="9"/>
      <c r="B64" s="175"/>
      <c r="C64" s="176"/>
      <c r="D64" s="177" t="s">
        <v>489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490</v>
      </c>
      <c r="E65" s="183"/>
      <c r="F65" s="183"/>
      <c r="G65" s="183"/>
      <c r="H65" s="183"/>
      <c r="I65" s="183"/>
      <c r="J65" s="184">
        <f>J92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491</v>
      </c>
      <c r="E66" s="183"/>
      <c r="F66" s="183"/>
      <c r="G66" s="183"/>
      <c r="H66" s="183"/>
      <c r="I66" s="183"/>
      <c r="J66" s="184">
        <f>J96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492</v>
      </c>
      <c r="E67" s="183"/>
      <c r="F67" s="183"/>
      <c r="G67" s="183"/>
      <c r="H67" s="183"/>
      <c r="I67" s="183"/>
      <c r="J67" s="184">
        <f>J100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493</v>
      </c>
      <c r="E68" s="183"/>
      <c r="F68" s="183"/>
      <c r="G68" s="183"/>
      <c r="H68" s="183"/>
      <c r="I68" s="183"/>
      <c r="J68" s="184">
        <f>J104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Větrolamy VTL1 a VTL2 v k.ú. Sinutec a Jablonec u Libčevsi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105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106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107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Sin0-1-3 - Vedlejší rozpočtové náklady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Sinutec</v>
      </c>
      <c r="G84" s="41"/>
      <c r="H84" s="41"/>
      <c r="I84" s="33" t="s">
        <v>23</v>
      </c>
      <c r="J84" s="73" t="str">
        <f>IF(J14="","",J14)</f>
        <v>15. 11. 2021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ČR SPÚ, KPÚ pro Ústecký kraj</v>
      </c>
      <c r="G86" s="41"/>
      <c r="H86" s="41"/>
      <c r="I86" s="33" t="s">
        <v>31</v>
      </c>
      <c r="J86" s="37" t="str">
        <f>E23</f>
        <v>Ing. Alena Burešová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IF(E20="","",E20)</f>
        <v>Vyplň údaj</v>
      </c>
      <c r="G87" s="41"/>
      <c r="H87" s="41"/>
      <c r="I87" s="33" t="s">
        <v>34</v>
      </c>
      <c r="J87" s="37" t="str">
        <f>E26</f>
        <v>Ing. Alena Burešová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117</v>
      </c>
      <c r="D89" s="189" t="s">
        <v>56</v>
      </c>
      <c r="E89" s="189" t="s">
        <v>52</v>
      </c>
      <c r="F89" s="189" t="s">
        <v>53</v>
      </c>
      <c r="G89" s="189" t="s">
        <v>118</v>
      </c>
      <c r="H89" s="189" t="s">
        <v>119</v>
      </c>
      <c r="I89" s="189" t="s">
        <v>120</v>
      </c>
      <c r="J89" s="189" t="s">
        <v>112</v>
      </c>
      <c r="K89" s="190" t="s">
        <v>121</v>
      </c>
      <c r="L89" s="191"/>
      <c r="M89" s="93" t="s">
        <v>19</v>
      </c>
      <c r="N89" s="94" t="s">
        <v>41</v>
      </c>
      <c r="O89" s="94" t="s">
        <v>122</v>
      </c>
      <c r="P89" s="94" t="s">
        <v>123</v>
      </c>
      <c r="Q89" s="94" t="s">
        <v>124</v>
      </c>
      <c r="R89" s="94" t="s">
        <v>125</v>
      </c>
      <c r="S89" s="94" t="s">
        <v>126</v>
      </c>
      <c r="T89" s="95" t="s">
        <v>127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128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</f>
        <v>0</v>
      </c>
      <c r="Q90" s="97"/>
      <c r="R90" s="194">
        <f>R91</f>
        <v>0</v>
      </c>
      <c r="S90" s="97"/>
      <c r="T90" s="195">
        <f>T91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70</v>
      </c>
      <c r="AU90" s="18" t="s">
        <v>113</v>
      </c>
      <c r="BK90" s="196">
        <f>BK91</f>
        <v>0</v>
      </c>
    </row>
    <row r="91" s="12" customFormat="1" ht="25.92" customHeight="1">
      <c r="A91" s="12"/>
      <c r="B91" s="197"/>
      <c r="C91" s="198"/>
      <c r="D91" s="199" t="s">
        <v>70</v>
      </c>
      <c r="E91" s="200" t="s">
        <v>494</v>
      </c>
      <c r="F91" s="200" t="s">
        <v>90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P92+P96+P100+P104</f>
        <v>0</v>
      </c>
      <c r="Q91" s="205"/>
      <c r="R91" s="206">
        <f>R92+R96+R100+R104</f>
        <v>0</v>
      </c>
      <c r="S91" s="205"/>
      <c r="T91" s="207">
        <f>T92+T96+T100+T104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165</v>
      </c>
      <c r="AT91" s="209" t="s">
        <v>70</v>
      </c>
      <c r="AU91" s="209" t="s">
        <v>71</v>
      </c>
      <c r="AY91" s="208" t="s">
        <v>131</v>
      </c>
      <c r="BK91" s="210">
        <f>BK92+BK96+BK100+BK104</f>
        <v>0</v>
      </c>
    </row>
    <row r="92" s="12" customFormat="1" ht="22.8" customHeight="1">
      <c r="A92" s="12"/>
      <c r="B92" s="197"/>
      <c r="C92" s="198"/>
      <c r="D92" s="199" t="s">
        <v>70</v>
      </c>
      <c r="E92" s="211" t="s">
        <v>495</v>
      </c>
      <c r="F92" s="211" t="s">
        <v>496</v>
      </c>
      <c r="G92" s="198"/>
      <c r="H92" s="198"/>
      <c r="I92" s="201"/>
      <c r="J92" s="212">
        <f>BK92</f>
        <v>0</v>
      </c>
      <c r="K92" s="198"/>
      <c r="L92" s="203"/>
      <c r="M92" s="204"/>
      <c r="N92" s="205"/>
      <c r="O92" s="205"/>
      <c r="P92" s="206">
        <f>SUM(P93:P95)</f>
        <v>0</v>
      </c>
      <c r="Q92" s="205"/>
      <c r="R92" s="206">
        <f>SUM(R93:R95)</f>
        <v>0</v>
      </c>
      <c r="S92" s="205"/>
      <c r="T92" s="207">
        <f>SUM(T93:T95)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165</v>
      </c>
      <c r="AT92" s="209" t="s">
        <v>70</v>
      </c>
      <c r="AU92" s="209" t="s">
        <v>78</v>
      </c>
      <c r="AY92" s="208" t="s">
        <v>131</v>
      </c>
      <c r="BK92" s="210">
        <f>SUM(BK93:BK95)</f>
        <v>0</v>
      </c>
    </row>
    <row r="93" s="2" customFormat="1" ht="16.5" customHeight="1">
      <c r="A93" s="39"/>
      <c r="B93" s="40"/>
      <c r="C93" s="213" t="s">
        <v>78</v>
      </c>
      <c r="D93" s="213" t="s">
        <v>133</v>
      </c>
      <c r="E93" s="214" t="s">
        <v>497</v>
      </c>
      <c r="F93" s="215" t="s">
        <v>498</v>
      </c>
      <c r="G93" s="216" t="s">
        <v>499</v>
      </c>
      <c r="H93" s="217">
        <v>1</v>
      </c>
      <c r="I93" s="218"/>
      <c r="J93" s="219">
        <f>ROUND(I93*H93,2)</f>
        <v>0</v>
      </c>
      <c r="K93" s="215" t="s">
        <v>244</v>
      </c>
      <c r="L93" s="45"/>
      <c r="M93" s="220" t="s">
        <v>19</v>
      </c>
      <c r="N93" s="221" t="s">
        <v>42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500</v>
      </c>
      <c r="AT93" s="224" t="s">
        <v>133</v>
      </c>
      <c r="AU93" s="224" t="s">
        <v>80</v>
      </c>
      <c r="AY93" s="18" t="s">
        <v>131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78</v>
      </c>
      <c r="BK93" s="225">
        <f>ROUND(I93*H93,2)</f>
        <v>0</v>
      </c>
      <c r="BL93" s="18" t="s">
        <v>500</v>
      </c>
      <c r="BM93" s="224" t="s">
        <v>501</v>
      </c>
    </row>
    <row r="94" s="2" customFormat="1">
      <c r="A94" s="39"/>
      <c r="B94" s="40"/>
      <c r="C94" s="41"/>
      <c r="D94" s="226" t="s">
        <v>140</v>
      </c>
      <c r="E94" s="41"/>
      <c r="F94" s="227" t="s">
        <v>498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140</v>
      </c>
      <c r="AU94" s="18" t="s">
        <v>80</v>
      </c>
    </row>
    <row r="95" s="2" customFormat="1">
      <c r="A95" s="39"/>
      <c r="B95" s="40"/>
      <c r="C95" s="41"/>
      <c r="D95" s="226" t="s">
        <v>142</v>
      </c>
      <c r="E95" s="41"/>
      <c r="F95" s="231" t="s">
        <v>502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142</v>
      </c>
      <c r="AU95" s="18" t="s">
        <v>80</v>
      </c>
    </row>
    <row r="96" s="12" customFormat="1" ht="22.8" customHeight="1">
      <c r="A96" s="12"/>
      <c r="B96" s="197"/>
      <c r="C96" s="198"/>
      <c r="D96" s="199" t="s">
        <v>70</v>
      </c>
      <c r="E96" s="211" t="s">
        <v>503</v>
      </c>
      <c r="F96" s="211" t="s">
        <v>504</v>
      </c>
      <c r="G96" s="198"/>
      <c r="H96" s="198"/>
      <c r="I96" s="201"/>
      <c r="J96" s="212">
        <f>BK96</f>
        <v>0</v>
      </c>
      <c r="K96" s="198"/>
      <c r="L96" s="203"/>
      <c r="M96" s="204"/>
      <c r="N96" s="205"/>
      <c r="O96" s="205"/>
      <c r="P96" s="206">
        <f>SUM(P97:P99)</f>
        <v>0</v>
      </c>
      <c r="Q96" s="205"/>
      <c r="R96" s="206">
        <f>SUM(R97:R99)</f>
        <v>0</v>
      </c>
      <c r="S96" s="205"/>
      <c r="T96" s="207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165</v>
      </c>
      <c r="AT96" s="209" t="s">
        <v>70</v>
      </c>
      <c r="AU96" s="209" t="s">
        <v>78</v>
      </c>
      <c r="AY96" s="208" t="s">
        <v>131</v>
      </c>
      <c r="BK96" s="210">
        <f>SUM(BK97:BK99)</f>
        <v>0</v>
      </c>
    </row>
    <row r="97" s="2" customFormat="1" ht="16.5" customHeight="1">
      <c r="A97" s="39"/>
      <c r="B97" s="40"/>
      <c r="C97" s="213" t="s">
        <v>80</v>
      </c>
      <c r="D97" s="213" t="s">
        <v>133</v>
      </c>
      <c r="E97" s="214" t="s">
        <v>505</v>
      </c>
      <c r="F97" s="215" t="s">
        <v>504</v>
      </c>
      <c r="G97" s="216" t="s">
        <v>499</v>
      </c>
      <c r="H97" s="217">
        <v>1</v>
      </c>
      <c r="I97" s="218"/>
      <c r="J97" s="219">
        <f>ROUND(I97*H97,2)</f>
        <v>0</v>
      </c>
      <c r="K97" s="215" t="s">
        <v>506</v>
      </c>
      <c r="L97" s="45"/>
      <c r="M97" s="220" t="s">
        <v>19</v>
      </c>
      <c r="N97" s="221" t="s">
        <v>42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500</v>
      </c>
      <c r="AT97" s="224" t="s">
        <v>133</v>
      </c>
      <c r="AU97" s="224" t="s">
        <v>80</v>
      </c>
      <c r="AY97" s="18" t="s">
        <v>131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500</v>
      </c>
      <c r="BM97" s="224" t="s">
        <v>507</v>
      </c>
    </row>
    <row r="98" s="2" customFormat="1">
      <c r="A98" s="39"/>
      <c r="B98" s="40"/>
      <c r="C98" s="41"/>
      <c r="D98" s="226" t="s">
        <v>140</v>
      </c>
      <c r="E98" s="41"/>
      <c r="F98" s="227" t="s">
        <v>504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140</v>
      </c>
      <c r="AU98" s="18" t="s">
        <v>80</v>
      </c>
    </row>
    <row r="99" s="2" customFormat="1">
      <c r="A99" s="39"/>
      <c r="B99" s="40"/>
      <c r="C99" s="41"/>
      <c r="D99" s="226" t="s">
        <v>142</v>
      </c>
      <c r="E99" s="41"/>
      <c r="F99" s="231" t="s">
        <v>508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142</v>
      </c>
      <c r="AU99" s="18" t="s">
        <v>80</v>
      </c>
    </row>
    <row r="100" s="12" customFormat="1" ht="22.8" customHeight="1">
      <c r="A100" s="12"/>
      <c r="B100" s="197"/>
      <c r="C100" s="198"/>
      <c r="D100" s="199" t="s">
        <v>70</v>
      </c>
      <c r="E100" s="211" t="s">
        <v>509</v>
      </c>
      <c r="F100" s="211" t="s">
        <v>510</v>
      </c>
      <c r="G100" s="198"/>
      <c r="H100" s="198"/>
      <c r="I100" s="201"/>
      <c r="J100" s="212">
        <f>BK100</f>
        <v>0</v>
      </c>
      <c r="K100" s="198"/>
      <c r="L100" s="203"/>
      <c r="M100" s="204"/>
      <c r="N100" s="205"/>
      <c r="O100" s="205"/>
      <c r="P100" s="206">
        <f>SUM(P101:P103)</f>
        <v>0</v>
      </c>
      <c r="Q100" s="205"/>
      <c r="R100" s="206">
        <f>SUM(R101:R103)</f>
        <v>0</v>
      </c>
      <c r="S100" s="205"/>
      <c r="T100" s="207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8" t="s">
        <v>165</v>
      </c>
      <c r="AT100" s="209" t="s">
        <v>70</v>
      </c>
      <c r="AU100" s="209" t="s">
        <v>78</v>
      </c>
      <c r="AY100" s="208" t="s">
        <v>131</v>
      </c>
      <c r="BK100" s="210">
        <f>SUM(BK101:BK103)</f>
        <v>0</v>
      </c>
    </row>
    <row r="101" s="2" customFormat="1" ht="16.5" customHeight="1">
      <c r="A101" s="39"/>
      <c r="B101" s="40"/>
      <c r="C101" s="213" t="s">
        <v>152</v>
      </c>
      <c r="D101" s="213" t="s">
        <v>133</v>
      </c>
      <c r="E101" s="214" t="s">
        <v>511</v>
      </c>
      <c r="F101" s="215" t="s">
        <v>510</v>
      </c>
      <c r="G101" s="216" t="s">
        <v>499</v>
      </c>
      <c r="H101" s="217">
        <v>2</v>
      </c>
      <c r="I101" s="218"/>
      <c r="J101" s="219">
        <f>ROUND(I101*H101,2)</f>
        <v>0</v>
      </c>
      <c r="K101" s="215" t="s">
        <v>244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500</v>
      </c>
      <c r="AT101" s="224" t="s">
        <v>133</v>
      </c>
      <c r="AU101" s="224" t="s">
        <v>80</v>
      </c>
      <c r="AY101" s="18" t="s">
        <v>131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500</v>
      </c>
      <c r="BM101" s="224" t="s">
        <v>512</v>
      </c>
    </row>
    <row r="102" s="2" customFormat="1">
      <c r="A102" s="39"/>
      <c r="B102" s="40"/>
      <c r="C102" s="41"/>
      <c r="D102" s="226" t="s">
        <v>140</v>
      </c>
      <c r="E102" s="41"/>
      <c r="F102" s="227" t="s">
        <v>510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140</v>
      </c>
      <c r="AU102" s="18" t="s">
        <v>80</v>
      </c>
    </row>
    <row r="103" s="2" customFormat="1">
      <c r="A103" s="39"/>
      <c r="B103" s="40"/>
      <c r="C103" s="41"/>
      <c r="D103" s="226" t="s">
        <v>142</v>
      </c>
      <c r="E103" s="41"/>
      <c r="F103" s="231" t="s">
        <v>513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142</v>
      </c>
      <c r="AU103" s="18" t="s">
        <v>80</v>
      </c>
    </row>
    <row r="104" s="12" customFormat="1" ht="22.8" customHeight="1">
      <c r="A104" s="12"/>
      <c r="B104" s="197"/>
      <c r="C104" s="198"/>
      <c r="D104" s="199" t="s">
        <v>70</v>
      </c>
      <c r="E104" s="211" t="s">
        <v>514</v>
      </c>
      <c r="F104" s="211" t="s">
        <v>515</v>
      </c>
      <c r="G104" s="198"/>
      <c r="H104" s="198"/>
      <c r="I104" s="201"/>
      <c r="J104" s="212">
        <f>BK104</f>
        <v>0</v>
      </c>
      <c r="K104" s="198"/>
      <c r="L104" s="203"/>
      <c r="M104" s="204"/>
      <c r="N104" s="205"/>
      <c r="O104" s="205"/>
      <c r="P104" s="206">
        <f>SUM(P105:P107)</f>
        <v>0</v>
      </c>
      <c r="Q104" s="205"/>
      <c r="R104" s="206">
        <f>SUM(R105:R107)</f>
        <v>0</v>
      </c>
      <c r="S104" s="205"/>
      <c r="T104" s="207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165</v>
      </c>
      <c r="AT104" s="209" t="s">
        <v>70</v>
      </c>
      <c r="AU104" s="209" t="s">
        <v>78</v>
      </c>
      <c r="AY104" s="208" t="s">
        <v>131</v>
      </c>
      <c r="BK104" s="210">
        <f>SUM(BK105:BK107)</f>
        <v>0</v>
      </c>
    </row>
    <row r="105" s="2" customFormat="1" ht="16.5" customHeight="1">
      <c r="A105" s="39"/>
      <c r="B105" s="40"/>
      <c r="C105" s="213" t="s">
        <v>138</v>
      </c>
      <c r="D105" s="213" t="s">
        <v>133</v>
      </c>
      <c r="E105" s="214" t="s">
        <v>516</v>
      </c>
      <c r="F105" s="215" t="s">
        <v>515</v>
      </c>
      <c r="G105" s="216" t="s">
        <v>499</v>
      </c>
      <c r="H105" s="217">
        <v>1</v>
      </c>
      <c r="I105" s="218"/>
      <c r="J105" s="219">
        <f>ROUND(I105*H105,2)</f>
        <v>0</v>
      </c>
      <c r="K105" s="215" t="s">
        <v>244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500</v>
      </c>
      <c r="AT105" s="224" t="s">
        <v>133</v>
      </c>
      <c r="AU105" s="224" t="s">
        <v>80</v>
      </c>
      <c r="AY105" s="18" t="s">
        <v>131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500</v>
      </c>
      <c r="BM105" s="224" t="s">
        <v>517</v>
      </c>
    </row>
    <row r="106" s="2" customFormat="1">
      <c r="A106" s="39"/>
      <c r="B106" s="40"/>
      <c r="C106" s="41"/>
      <c r="D106" s="226" t="s">
        <v>140</v>
      </c>
      <c r="E106" s="41"/>
      <c r="F106" s="227" t="s">
        <v>515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140</v>
      </c>
      <c r="AU106" s="18" t="s">
        <v>80</v>
      </c>
    </row>
    <row r="107" s="2" customFormat="1">
      <c r="A107" s="39"/>
      <c r="B107" s="40"/>
      <c r="C107" s="41"/>
      <c r="D107" s="226" t="s">
        <v>142</v>
      </c>
      <c r="E107" s="41"/>
      <c r="F107" s="231" t="s">
        <v>518</v>
      </c>
      <c r="G107" s="41"/>
      <c r="H107" s="41"/>
      <c r="I107" s="228"/>
      <c r="J107" s="41"/>
      <c r="K107" s="41"/>
      <c r="L107" s="45"/>
      <c r="M107" s="278"/>
      <c r="N107" s="279"/>
      <c r="O107" s="280"/>
      <c r="P107" s="280"/>
      <c r="Q107" s="280"/>
      <c r="R107" s="280"/>
      <c r="S107" s="280"/>
      <c r="T107" s="281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142</v>
      </c>
      <c r="AU107" s="18" t="s">
        <v>80</v>
      </c>
    </row>
    <row r="108" s="2" customFormat="1" ht="6.96" customHeight="1">
      <c r="A108" s="39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45"/>
      <c r="M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</sheetData>
  <sheetProtection sheet="1" autoFilter="0" formatColumns="0" formatRows="0" objects="1" scenarios="1" spinCount="100000" saltValue="5S24PLvhg2lqOmICslwIB/dc7MWYH7K8tHFtxUCRCG4wsYFo3syOuOR9sJw1BAqgTzV2Arm47avyQZsUUFiAuw==" hashValue="Vb7IWVf9d7/VawBUnwcJMfNa2jDN4IBsaEGo+4kMEzPPLfsBZPxVb8Mq+aCrzMqlQ27Rej+2egGoREl9bdBA6w==" algorithmName="SHA-512" password="CC35"/>
  <autoFilter ref="C89:K1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104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Větrolamy VTL1 a VTL2 v k.ú. Sinutec a Jablonec u Libčevsi</v>
      </c>
      <c r="F7" s="143"/>
      <c r="G7" s="143"/>
      <c r="H7" s="143"/>
      <c r="L7" s="21"/>
    </row>
    <row r="8" s="1" customFormat="1" ht="12" customHeight="1">
      <c r="B8" s="21"/>
      <c r="D8" s="143" t="s">
        <v>105</v>
      </c>
      <c r="L8" s="21"/>
    </row>
    <row r="9" s="2" customFormat="1" ht="16.5" customHeight="1">
      <c r="A9" s="39"/>
      <c r="B9" s="45"/>
      <c r="C9" s="39"/>
      <c r="D9" s="39"/>
      <c r="E9" s="144" t="s">
        <v>519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107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520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15. 11. 2021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8"/>
      <c r="B29" s="149"/>
      <c r="C29" s="148"/>
      <c r="D29" s="148"/>
      <c r="E29" s="150" t="s">
        <v>109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ROUND((SUM(BE87:BE168)),  2)</f>
        <v>0</v>
      </c>
      <c r="G35" s="39"/>
      <c r="H35" s="39"/>
      <c r="I35" s="158">
        <v>0.20999999999999999</v>
      </c>
      <c r="J35" s="157">
        <f>ROUND(((SUM(BE87:BE168))*I35),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ROUND((SUM(BF87:BF168)),  2)</f>
        <v>0</v>
      </c>
      <c r="G36" s="39"/>
      <c r="H36" s="39"/>
      <c r="I36" s="158">
        <v>0.14999999999999999</v>
      </c>
      <c r="J36" s="157">
        <f>ROUND(((SUM(BF87:BF168))*I36),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ROUND((SUM(BG87:BG168)),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ROUND((SUM(BH87:BH168)),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ROUND((SUM(BI87:BI168)),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Větrolamy VTL1 a VTL2 v k.ú. Sinutec a Jablonec u Libčevsi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105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519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107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Sin0-2-1 - Rozvojová péče - 1. rok po výsadbě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Sinutec</v>
      </c>
      <c r="G56" s="41"/>
      <c r="H56" s="41"/>
      <c r="I56" s="33" t="s">
        <v>23</v>
      </c>
      <c r="J56" s="73" t="str">
        <f>IF(J14="","",J14)</f>
        <v>15. 11. 2021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ČR SPÚ, KPÚ pro Ústecký kraj</v>
      </c>
      <c r="G58" s="41"/>
      <c r="H58" s="41"/>
      <c r="I58" s="33" t="s">
        <v>31</v>
      </c>
      <c r="J58" s="37" t="str">
        <f>E23</f>
        <v>Ing. Alena Burešová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Ing. Alena Burešová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111</v>
      </c>
      <c r="D61" s="172"/>
      <c r="E61" s="172"/>
      <c r="F61" s="172"/>
      <c r="G61" s="172"/>
      <c r="H61" s="172"/>
      <c r="I61" s="172"/>
      <c r="J61" s="173" t="s">
        <v>112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113</v>
      </c>
    </row>
    <row r="64" s="9" customFormat="1" ht="24.96" customHeight="1">
      <c r="A64" s="9"/>
      <c r="B64" s="175"/>
      <c r="C64" s="176"/>
      <c r="D64" s="177" t="s">
        <v>114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115</v>
      </c>
      <c r="E65" s="183"/>
      <c r="F65" s="183"/>
      <c r="G65" s="183"/>
      <c r="H65" s="183"/>
      <c r="I65" s="183"/>
      <c r="J65" s="184">
        <f>J89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Větrolamy VTL1 a VTL2 v k.ú. Sinutec a Jablonec u Libčevsi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105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519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107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Sin0-2-1 - Rozvojová péče - 1. rok po výsadbě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>Sinutec</v>
      </c>
      <c r="G81" s="41"/>
      <c r="H81" s="41"/>
      <c r="I81" s="33" t="s">
        <v>23</v>
      </c>
      <c r="J81" s="73" t="str">
        <f>IF(J14="","",J14)</f>
        <v>15. 11. 2021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>ČR SPÚ, KPÚ pro Ústecký kraj</v>
      </c>
      <c r="G83" s="41"/>
      <c r="H83" s="41"/>
      <c r="I83" s="33" t="s">
        <v>31</v>
      </c>
      <c r="J83" s="37" t="str">
        <f>E23</f>
        <v>Ing. Alena Burešová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IF(E20="","",E20)</f>
        <v>Vyplň údaj</v>
      </c>
      <c r="G84" s="41"/>
      <c r="H84" s="41"/>
      <c r="I84" s="33" t="s">
        <v>34</v>
      </c>
      <c r="J84" s="37" t="str">
        <f>E26</f>
        <v>Ing. Alena Burešová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117</v>
      </c>
      <c r="D86" s="189" t="s">
        <v>56</v>
      </c>
      <c r="E86" s="189" t="s">
        <v>52</v>
      </c>
      <c r="F86" s="189" t="s">
        <v>53</v>
      </c>
      <c r="G86" s="189" t="s">
        <v>118</v>
      </c>
      <c r="H86" s="189" t="s">
        <v>119</v>
      </c>
      <c r="I86" s="189" t="s">
        <v>120</v>
      </c>
      <c r="J86" s="189" t="s">
        <v>112</v>
      </c>
      <c r="K86" s="190" t="s">
        <v>121</v>
      </c>
      <c r="L86" s="191"/>
      <c r="M86" s="93" t="s">
        <v>19</v>
      </c>
      <c r="N86" s="94" t="s">
        <v>41</v>
      </c>
      <c r="O86" s="94" t="s">
        <v>122</v>
      </c>
      <c r="P86" s="94" t="s">
        <v>123</v>
      </c>
      <c r="Q86" s="94" t="s">
        <v>124</v>
      </c>
      <c r="R86" s="94" t="s">
        <v>125</v>
      </c>
      <c r="S86" s="94" t="s">
        <v>126</v>
      </c>
      <c r="T86" s="95" t="s">
        <v>127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128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</f>
        <v>0</v>
      </c>
      <c r="Q87" s="97"/>
      <c r="R87" s="194">
        <f>R88</f>
        <v>0.12517899999999999</v>
      </c>
      <c r="S87" s="97"/>
      <c r="T87" s="195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70</v>
      </c>
      <c r="AU87" s="18" t="s">
        <v>113</v>
      </c>
      <c r="BK87" s="196">
        <f>BK88</f>
        <v>0</v>
      </c>
    </row>
    <row r="88" s="12" customFormat="1" ht="25.92" customHeight="1">
      <c r="A88" s="12"/>
      <c r="B88" s="197"/>
      <c r="C88" s="198"/>
      <c r="D88" s="199" t="s">
        <v>70</v>
      </c>
      <c r="E88" s="200" t="s">
        <v>129</v>
      </c>
      <c r="F88" s="200" t="s">
        <v>130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</f>
        <v>0</v>
      </c>
      <c r="Q88" s="205"/>
      <c r="R88" s="206">
        <f>R89</f>
        <v>0.12517899999999999</v>
      </c>
      <c r="S88" s="205"/>
      <c r="T88" s="207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78</v>
      </c>
      <c r="AT88" s="209" t="s">
        <v>70</v>
      </c>
      <c r="AU88" s="209" t="s">
        <v>71</v>
      </c>
      <c r="AY88" s="208" t="s">
        <v>131</v>
      </c>
      <c r="BK88" s="210">
        <f>BK89</f>
        <v>0</v>
      </c>
    </row>
    <row r="89" s="12" customFormat="1" ht="22.8" customHeight="1">
      <c r="A89" s="12"/>
      <c r="B89" s="197"/>
      <c r="C89" s="198"/>
      <c r="D89" s="199" t="s">
        <v>70</v>
      </c>
      <c r="E89" s="211" t="s">
        <v>78</v>
      </c>
      <c r="F89" s="211" t="s">
        <v>132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SUM(P90:P168)</f>
        <v>0</v>
      </c>
      <c r="Q89" s="205"/>
      <c r="R89" s="206">
        <f>SUM(R90:R168)</f>
        <v>0.12517899999999999</v>
      </c>
      <c r="S89" s="205"/>
      <c r="T89" s="207">
        <f>SUM(T90:T168)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78</v>
      </c>
      <c r="AT89" s="209" t="s">
        <v>70</v>
      </c>
      <c r="AU89" s="209" t="s">
        <v>78</v>
      </c>
      <c r="AY89" s="208" t="s">
        <v>131</v>
      </c>
      <c r="BK89" s="210">
        <f>SUM(BK90:BK168)</f>
        <v>0</v>
      </c>
    </row>
    <row r="90" s="2" customFormat="1" ht="16.5" customHeight="1">
      <c r="A90" s="39"/>
      <c r="B90" s="40"/>
      <c r="C90" s="213" t="s">
        <v>78</v>
      </c>
      <c r="D90" s="213" t="s">
        <v>133</v>
      </c>
      <c r="E90" s="214" t="s">
        <v>134</v>
      </c>
      <c r="F90" s="215" t="s">
        <v>135</v>
      </c>
      <c r="G90" s="216" t="s">
        <v>136</v>
      </c>
      <c r="H90" s="217">
        <v>32751</v>
      </c>
      <c r="I90" s="218"/>
      <c r="J90" s="219">
        <f>ROUND(I90*H90,2)</f>
        <v>0</v>
      </c>
      <c r="K90" s="215" t="s">
        <v>137</v>
      </c>
      <c r="L90" s="45"/>
      <c r="M90" s="220" t="s">
        <v>19</v>
      </c>
      <c r="N90" s="221" t="s">
        <v>42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138</v>
      </c>
      <c r="AT90" s="224" t="s">
        <v>133</v>
      </c>
      <c r="AU90" s="224" t="s">
        <v>80</v>
      </c>
      <c r="AY90" s="18" t="s">
        <v>131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138</v>
      </c>
      <c r="BM90" s="224" t="s">
        <v>521</v>
      </c>
    </row>
    <row r="91" s="2" customFormat="1">
      <c r="A91" s="39"/>
      <c r="B91" s="40"/>
      <c r="C91" s="41"/>
      <c r="D91" s="226" t="s">
        <v>140</v>
      </c>
      <c r="E91" s="41"/>
      <c r="F91" s="227" t="s">
        <v>141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140</v>
      </c>
      <c r="AU91" s="18" t="s">
        <v>80</v>
      </c>
    </row>
    <row r="92" s="2" customFormat="1">
      <c r="A92" s="39"/>
      <c r="B92" s="40"/>
      <c r="C92" s="41"/>
      <c r="D92" s="226" t="s">
        <v>142</v>
      </c>
      <c r="E92" s="41"/>
      <c r="F92" s="231" t="s">
        <v>522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142</v>
      </c>
      <c r="AU92" s="18" t="s">
        <v>80</v>
      </c>
    </row>
    <row r="93" s="13" customFormat="1">
      <c r="A93" s="13"/>
      <c r="B93" s="232"/>
      <c r="C93" s="233"/>
      <c r="D93" s="226" t="s">
        <v>144</v>
      </c>
      <c r="E93" s="234" t="s">
        <v>19</v>
      </c>
      <c r="F93" s="235" t="s">
        <v>523</v>
      </c>
      <c r="G93" s="233"/>
      <c r="H93" s="236">
        <v>32751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2" t="s">
        <v>144</v>
      </c>
      <c r="AU93" s="242" t="s">
        <v>80</v>
      </c>
      <c r="AV93" s="13" t="s">
        <v>80</v>
      </c>
      <c r="AW93" s="13" t="s">
        <v>33</v>
      </c>
      <c r="AX93" s="13" t="s">
        <v>78</v>
      </c>
      <c r="AY93" s="242" t="s">
        <v>131</v>
      </c>
    </row>
    <row r="94" s="2" customFormat="1" ht="16.5" customHeight="1">
      <c r="A94" s="39"/>
      <c r="B94" s="40"/>
      <c r="C94" s="213" t="s">
        <v>80</v>
      </c>
      <c r="D94" s="213" t="s">
        <v>133</v>
      </c>
      <c r="E94" s="214" t="s">
        <v>524</v>
      </c>
      <c r="F94" s="215" t="s">
        <v>525</v>
      </c>
      <c r="G94" s="216" t="s">
        <v>136</v>
      </c>
      <c r="H94" s="217">
        <v>641.70000000000005</v>
      </c>
      <c r="I94" s="218"/>
      <c r="J94" s="219">
        <f>ROUND(I94*H94,2)</f>
        <v>0</v>
      </c>
      <c r="K94" s="215" t="s">
        <v>137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138</v>
      </c>
      <c r="AT94" s="224" t="s">
        <v>133</v>
      </c>
      <c r="AU94" s="224" t="s">
        <v>80</v>
      </c>
      <c r="AY94" s="18" t="s">
        <v>131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138</v>
      </c>
      <c r="BM94" s="224" t="s">
        <v>526</v>
      </c>
    </row>
    <row r="95" s="2" customFormat="1">
      <c r="A95" s="39"/>
      <c r="B95" s="40"/>
      <c r="C95" s="41"/>
      <c r="D95" s="226" t="s">
        <v>140</v>
      </c>
      <c r="E95" s="41"/>
      <c r="F95" s="227" t="s">
        <v>527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140</v>
      </c>
      <c r="AU95" s="18" t="s">
        <v>80</v>
      </c>
    </row>
    <row r="96" s="2" customFormat="1">
      <c r="A96" s="39"/>
      <c r="B96" s="40"/>
      <c r="C96" s="41"/>
      <c r="D96" s="226" t="s">
        <v>142</v>
      </c>
      <c r="E96" s="41"/>
      <c r="F96" s="231" t="s">
        <v>528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142</v>
      </c>
      <c r="AU96" s="18" t="s">
        <v>80</v>
      </c>
    </row>
    <row r="97" s="13" customFormat="1">
      <c r="A97" s="13"/>
      <c r="B97" s="232"/>
      <c r="C97" s="233"/>
      <c r="D97" s="226" t="s">
        <v>144</v>
      </c>
      <c r="E97" s="234" t="s">
        <v>19</v>
      </c>
      <c r="F97" s="235" t="s">
        <v>529</v>
      </c>
      <c r="G97" s="233"/>
      <c r="H97" s="236">
        <v>641.70000000000005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144</v>
      </c>
      <c r="AU97" s="242" t="s">
        <v>80</v>
      </c>
      <c r="AV97" s="13" t="s">
        <v>80</v>
      </c>
      <c r="AW97" s="13" t="s">
        <v>33</v>
      </c>
      <c r="AX97" s="13" t="s">
        <v>78</v>
      </c>
      <c r="AY97" s="242" t="s">
        <v>131</v>
      </c>
    </row>
    <row r="98" s="2" customFormat="1">
      <c r="A98" s="39"/>
      <c r="B98" s="40"/>
      <c r="C98" s="243" t="s">
        <v>152</v>
      </c>
      <c r="D98" s="243" t="s">
        <v>153</v>
      </c>
      <c r="E98" s="244" t="s">
        <v>154</v>
      </c>
      <c r="F98" s="245" t="s">
        <v>155</v>
      </c>
      <c r="G98" s="246" t="s">
        <v>156</v>
      </c>
      <c r="H98" s="247">
        <v>16.042999999999999</v>
      </c>
      <c r="I98" s="248"/>
      <c r="J98" s="249">
        <f>ROUND(I98*H98,2)</f>
        <v>0</v>
      </c>
      <c r="K98" s="245" t="s">
        <v>19</v>
      </c>
      <c r="L98" s="250"/>
      <c r="M98" s="251" t="s">
        <v>19</v>
      </c>
      <c r="N98" s="252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157</v>
      </c>
      <c r="AT98" s="224" t="s">
        <v>153</v>
      </c>
      <c r="AU98" s="224" t="s">
        <v>80</v>
      </c>
      <c r="AY98" s="18" t="s">
        <v>131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138</v>
      </c>
      <c r="BM98" s="224" t="s">
        <v>530</v>
      </c>
    </row>
    <row r="99" s="2" customFormat="1">
      <c r="A99" s="39"/>
      <c r="B99" s="40"/>
      <c r="C99" s="41"/>
      <c r="D99" s="226" t="s">
        <v>140</v>
      </c>
      <c r="E99" s="41"/>
      <c r="F99" s="227" t="s">
        <v>155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140</v>
      </c>
      <c r="AU99" s="18" t="s">
        <v>80</v>
      </c>
    </row>
    <row r="100" s="13" customFormat="1">
      <c r="A100" s="13"/>
      <c r="B100" s="232"/>
      <c r="C100" s="233"/>
      <c r="D100" s="226" t="s">
        <v>144</v>
      </c>
      <c r="E100" s="234" t="s">
        <v>19</v>
      </c>
      <c r="F100" s="235" t="s">
        <v>531</v>
      </c>
      <c r="G100" s="233"/>
      <c r="H100" s="236">
        <v>16.042999999999999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144</v>
      </c>
      <c r="AU100" s="242" t="s">
        <v>80</v>
      </c>
      <c r="AV100" s="13" t="s">
        <v>80</v>
      </c>
      <c r="AW100" s="13" t="s">
        <v>33</v>
      </c>
      <c r="AX100" s="13" t="s">
        <v>78</v>
      </c>
      <c r="AY100" s="242" t="s">
        <v>131</v>
      </c>
    </row>
    <row r="101" s="2" customFormat="1">
      <c r="A101" s="39"/>
      <c r="B101" s="40"/>
      <c r="C101" s="213" t="s">
        <v>138</v>
      </c>
      <c r="D101" s="213" t="s">
        <v>133</v>
      </c>
      <c r="E101" s="214" t="s">
        <v>372</v>
      </c>
      <c r="F101" s="215" t="s">
        <v>373</v>
      </c>
      <c r="G101" s="216" t="s">
        <v>374</v>
      </c>
      <c r="H101" s="217">
        <v>37.539999999999999</v>
      </c>
      <c r="I101" s="218"/>
      <c r="J101" s="219">
        <f>ROUND(I101*H101,2)</f>
        <v>0</v>
      </c>
      <c r="K101" s="215" t="s">
        <v>137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138</v>
      </c>
      <c r="AT101" s="224" t="s">
        <v>133</v>
      </c>
      <c r="AU101" s="224" t="s">
        <v>80</v>
      </c>
      <c r="AY101" s="18" t="s">
        <v>131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138</v>
      </c>
      <c r="BM101" s="224" t="s">
        <v>532</v>
      </c>
    </row>
    <row r="102" s="2" customFormat="1">
      <c r="A102" s="39"/>
      <c r="B102" s="40"/>
      <c r="C102" s="41"/>
      <c r="D102" s="226" t="s">
        <v>140</v>
      </c>
      <c r="E102" s="41"/>
      <c r="F102" s="227" t="s">
        <v>376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140</v>
      </c>
      <c r="AU102" s="18" t="s">
        <v>80</v>
      </c>
    </row>
    <row r="103" s="2" customFormat="1">
      <c r="A103" s="39"/>
      <c r="B103" s="40"/>
      <c r="C103" s="41"/>
      <c r="D103" s="226" t="s">
        <v>142</v>
      </c>
      <c r="E103" s="41"/>
      <c r="F103" s="231" t="s">
        <v>533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142</v>
      </c>
      <c r="AU103" s="18" t="s">
        <v>80</v>
      </c>
    </row>
    <row r="104" s="13" customFormat="1">
      <c r="A104" s="13"/>
      <c r="B104" s="232"/>
      <c r="C104" s="233"/>
      <c r="D104" s="226" t="s">
        <v>144</v>
      </c>
      <c r="E104" s="234" t="s">
        <v>19</v>
      </c>
      <c r="F104" s="235" t="s">
        <v>534</v>
      </c>
      <c r="G104" s="233"/>
      <c r="H104" s="236">
        <v>37.539999999999999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144</v>
      </c>
      <c r="AU104" s="242" t="s">
        <v>80</v>
      </c>
      <c r="AV104" s="13" t="s">
        <v>80</v>
      </c>
      <c r="AW104" s="13" t="s">
        <v>33</v>
      </c>
      <c r="AX104" s="13" t="s">
        <v>78</v>
      </c>
      <c r="AY104" s="242" t="s">
        <v>131</v>
      </c>
    </row>
    <row r="105" s="2" customFormat="1" ht="16.5" customHeight="1">
      <c r="A105" s="39"/>
      <c r="B105" s="40"/>
      <c r="C105" s="243" t="s">
        <v>165</v>
      </c>
      <c r="D105" s="243" t="s">
        <v>153</v>
      </c>
      <c r="E105" s="244" t="s">
        <v>380</v>
      </c>
      <c r="F105" s="245" t="s">
        <v>381</v>
      </c>
      <c r="G105" s="246" t="s">
        <v>156</v>
      </c>
      <c r="H105" s="247">
        <v>22.524000000000001</v>
      </c>
      <c r="I105" s="248"/>
      <c r="J105" s="249">
        <f>ROUND(I105*H105,2)</f>
        <v>0</v>
      </c>
      <c r="K105" s="245" t="s">
        <v>19</v>
      </c>
      <c r="L105" s="250"/>
      <c r="M105" s="251" t="s">
        <v>19</v>
      </c>
      <c r="N105" s="252" t="s">
        <v>42</v>
      </c>
      <c r="O105" s="85"/>
      <c r="P105" s="222">
        <f>O105*H105</f>
        <v>0</v>
      </c>
      <c r="Q105" s="222">
        <v>0.001</v>
      </c>
      <c r="R105" s="222">
        <f>Q105*H105</f>
        <v>0.022524000000000002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157</v>
      </c>
      <c r="AT105" s="224" t="s">
        <v>153</v>
      </c>
      <c r="AU105" s="224" t="s">
        <v>80</v>
      </c>
      <c r="AY105" s="18" t="s">
        <v>131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138</v>
      </c>
      <c r="BM105" s="224" t="s">
        <v>535</v>
      </c>
    </row>
    <row r="106" s="2" customFormat="1">
      <c r="A106" s="39"/>
      <c r="B106" s="40"/>
      <c r="C106" s="41"/>
      <c r="D106" s="226" t="s">
        <v>140</v>
      </c>
      <c r="E106" s="41"/>
      <c r="F106" s="227" t="s">
        <v>381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140</v>
      </c>
      <c r="AU106" s="18" t="s">
        <v>80</v>
      </c>
    </row>
    <row r="107" s="2" customFormat="1">
      <c r="A107" s="39"/>
      <c r="B107" s="40"/>
      <c r="C107" s="41"/>
      <c r="D107" s="226" t="s">
        <v>142</v>
      </c>
      <c r="E107" s="41"/>
      <c r="F107" s="231" t="s">
        <v>383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142</v>
      </c>
      <c r="AU107" s="18" t="s">
        <v>80</v>
      </c>
    </row>
    <row r="108" s="13" customFormat="1">
      <c r="A108" s="13"/>
      <c r="B108" s="232"/>
      <c r="C108" s="233"/>
      <c r="D108" s="226" t="s">
        <v>144</v>
      </c>
      <c r="E108" s="233"/>
      <c r="F108" s="235" t="s">
        <v>536</v>
      </c>
      <c r="G108" s="233"/>
      <c r="H108" s="236">
        <v>22.524000000000001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144</v>
      </c>
      <c r="AU108" s="242" t="s">
        <v>80</v>
      </c>
      <c r="AV108" s="13" t="s">
        <v>80</v>
      </c>
      <c r="AW108" s="13" t="s">
        <v>4</v>
      </c>
      <c r="AX108" s="13" t="s">
        <v>78</v>
      </c>
      <c r="AY108" s="242" t="s">
        <v>131</v>
      </c>
    </row>
    <row r="109" s="2" customFormat="1" ht="16.5" customHeight="1">
      <c r="A109" s="39"/>
      <c r="B109" s="40"/>
      <c r="C109" s="213" t="s">
        <v>171</v>
      </c>
      <c r="D109" s="213" t="s">
        <v>133</v>
      </c>
      <c r="E109" s="214" t="s">
        <v>537</v>
      </c>
      <c r="F109" s="215" t="s">
        <v>538</v>
      </c>
      <c r="G109" s="216" t="s">
        <v>200</v>
      </c>
      <c r="H109" s="217">
        <v>419</v>
      </c>
      <c r="I109" s="218"/>
      <c r="J109" s="219">
        <f>ROUND(I109*H109,2)</f>
        <v>0</v>
      </c>
      <c r="K109" s="215" t="s">
        <v>137</v>
      </c>
      <c r="L109" s="45"/>
      <c r="M109" s="220" t="s">
        <v>19</v>
      </c>
      <c r="N109" s="221" t="s">
        <v>42</v>
      </c>
      <c r="O109" s="85"/>
      <c r="P109" s="222">
        <f>O109*H109</f>
        <v>0</v>
      </c>
      <c r="Q109" s="222">
        <v>2.0000000000000002E-05</v>
      </c>
      <c r="R109" s="222">
        <f>Q109*H109</f>
        <v>0.0083800000000000003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138</v>
      </c>
      <c r="AT109" s="224" t="s">
        <v>133</v>
      </c>
      <c r="AU109" s="224" t="s">
        <v>80</v>
      </c>
      <c r="AY109" s="18" t="s">
        <v>131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78</v>
      </c>
      <c r="BK109" s="225">
        <f>ROUND(I109*H109,2)</f>
        <v>0</v>
      </c>
      <c r="BL109" s="18" t="s">
        <v>138</v>
      </c>
      <c r="BM109" s="224" t="s">
        <v>539</v>
      </c>
    </row>
    <row r="110" s="2" customFormat="1">
      <c r="A110" s="39"/>
      <c r="B110" s="40"/>
      <c r="C110" s="41"/>
      <c r="D110" s="226" t="s">
        <v>140</v>
      </c>
      <c r="E110" s="41"/>
      <c r="F110" s="227" t="s">
        <v>540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140</v>
      </c>
      <c r="AU110" s="18" t="s">
        <v>80</v>
      </c>
    </row>
    <row r="111" s="2" customFormat="1">
      <c r="A111" s="39"/>
      <c r="B111" s="40"/>
      <c r="C111" s="41"/>
      <c r="D111" s="226" t="s">
        <v>142</v>
      </c>
      <c r="E111" s="41"/>
      <c r="F111" s="231" t="s">
        <v>541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142</v>
      </c>
      <c r="AU111" s="18" t="s">
        <v>80</v>
      </c>
    </row>
    <row r="112" s="13" customFormat="1">
      <c r="A112" s="13"/>
      <c r="B112" s="232"/>
      <c r="C112" s="233"/>
      <c r="D112" s="226" t="s">
        <v>144</v>
      </c>
      <c r="E112" s="234" t="s">
        <v>19</v>
      </c>
      <c r="F112" s="235" t="s">
        <v>542</v>
      </c>
      <c r="G112" s="233"/>
      <c r="H112" s="236">
        <v>419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144</v>
      </c>
      <c r="AU112" s="242" t="s">
        <v>80</v>
      </c>
      <c r="AV112" s="13" t="s">
        <v>80</v>
      </c>
      <c r="AW112" s="13" t="s">
        <v>33</v>
      </c>
      <c r="AX112" s="13" t="s">
        <v>78</v>
      </c>
      <c r="AY112" s="242" t="s">
        <v>131</v>
      </c>
    </row>
    <row r="113" s="2" customFormat="1" ht="16.5" customHeight="1">
      <c r="A113" s="39"/>
      <c r="B113" s="40"/>
      <c r="C113" s="243" t="s">
        <v>177</v>
      </c>
      <c r="D113" s="243" t="s">
        <v>153</v>
      </c>
      <c r="E113" s="244" t="s">
        <v>334</v>
      </c>
      <c r="F113" s="245" t="s">
        <v>335</v>
      </c>
      <c r="G113" s="246" t="s">
        <v>193</v>
      </c>
      <c r="H113" s="247">
        <v>314.25</v>
      </c>
      <c r="I113" s="248"/>
      <c r="J113" s="249">
        <f>ROUND(I113*H113,2)</f>
        <v>0</v>
      </c>
      <c r="K113" s="245" t="s">
        <v>19</v>
      </c>
      <c r="L113" s="250"/>
      <c r="M113" s="251" t="s">
        <v>19</v>
      </c>
      <c r="N113" s="252" t="s">
        <v>42</v>
      </c>
      <c r="O113" s="85"/>
      <c r="P113" s="222">
        <f>O113*H113</f>
        <v>0</v>
      </c>
      <c r="Q113" s="222">
        <v>0.00029999999999999997</v>
      </c>
      <c r="R113" s="222">
        <f>Q113*H113</f>
        <v>0.094274999999999998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157</v>
      </c>
      <c r="AT113" s="224" t="s">
        <v>153</v>
      </c>
      <c r="AU113" s="224" t="s">
        <v>80</v>
      </c>
      <c r="AY113" s="18" t="s">
        <v>131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78</v>
      </c>
      <c r="BK113" s="225">
        <f>ROUND(I113*H113,2)</f>
        <v>0</v>
      </c>
      <c r="BL113" s="18" t="s">
        <v>138</v>
      </c>
      <c r="BM113" s="224" t="s">
        <v>543</v>
      </c>
    </row>
    <row r="114" s="2" customFormat="1">
      <c r="A114" s="39"/>
      <c r="B114" s="40"/>
      <c r="C114" s="41"/>
      <c r="D114" s="226" t="s">
        <v>140</v>
      </c>
      <c r="E114" s="41"/>
      <c r="F114" s="227" t="s">
        <v>335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140</v>
      </c>
      <c r="AU114" s="18" t="s">
        <v>80</v>
      </c>
    </row>
    <row r="115" s="2" customFormat="1">
      <c r="A115" s="39"/>
      <c r="B115" s="40"/>
      <c r="C115" s="41"/>
      <c r="D115" s="226" t="s">
        <v>142</v>
      </c>
      <c r="E115" s="41"/>
      <c r="F115" s="231" t="s">
        <v>337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142</v>
      </c>
      <c r="AU115" s="18" t="s">
        <v>80</v>
      </c>
    </row>
    <row r="116" s="13" customFormat="1">
      <c r="A116" s="13"/>
      <c r="B116" s="232"/>
      <c r="C116" s="233"/>
      <c r="D116" s="226" t="s">
        <v>144</v>
      </c>
      <c r="E116" s="233"/>
      <c r="F116" s="235" t="s">
        <v>544</v>
      </c>
      <c r="G116" s="233"/>
      <c r="H116" s="236">
        <v>314.25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144</v>
      </c>
      <c r="AU116" s="242" t="s">
        <v>80</v>
      </c>
      <c r="AV116" s="13" t="s">
        <v>80</v>
      </c>
      <c r="AW116" s="13" t="s">
        <v>4</v>
      </c>
      <c r="AX116" s="13" t="s">
        <v>78</v>
      </c>
      <c r="AY116" s="242" t="s">
        <v>131</v>
      </c>
    </row>
    <row r="117" s="2" customFormat="1" ht="16.5" customHeight="1">
      <c r="A117" s="39"/>
      <c r="B117" s="40"/>
      <c r="C117" s="213" t="s">
        <v>157</v>
      </c>
      <c r="D117" s="213" t="s">
        <v>133</v>
      </c>
      <c r="E117" s="214" t="s">
        <v>545</v>
      </c>
      <c r="F117" s="215" t="s">
        <v>546</v>
      </c>
      <c r="G117" s="216" t="s">
        <v>136</v>
      </c>
      <c r="H117" s="217">
        <v>413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42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138</v>
      </c>
      <c r="AT117" s="224" t="s">
        <v>133</v>
      </c>
      <c r="AU117" s="224" t="s">
        <v>80</v>
      </c>
      <c r="AY117" s="18" t="s">
        <v>131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78</v>
      </c>
      <c r="BK117" s="225">
        <f>ROUND(I117*H117,2)</f>
        <v>0</v>
      </c>
      <c r="BL117" s="18" t="s">
        <v>138</v>
      </c>
      <c r="BM117" s="224" t="s">
        <v>547</v>
      </c>
    </row>
    <row r="118" s="2" customFormat="1">
      <c r="A118" s="39"/>
      <c r="B118" s="40"/>
      <c r="C118" s="41"/>
      <c r="D118" s="226" t="s">
        <v>140</v>
      </c>
      <c r="E118" s="41"/>
      <c r="F118" s="227" t="s">
        <v>546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140</v>
      </c>
      <c r="AU118" s="18" t="s">
        <v>80</v>
      </c>
    </row>
    <row r="119" s="2" customFormat="1">
      <c r="A119" s="39"/>
      <c r="B119" s="40"/>
      <c r="C119" s="41"/>
      <c r="D119" s="226" t="s">
        <v>142</v>
      </c>
      <c r="E119" s="41"/>
      <c r="F119" s="231" t="s">
        <v>548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142</v>
      </c>
      <c r="AU119" s="18" t="s">
        <v>80</v>
      </c>
    </row>
    <row r="120" s="13" customFormat="1">
      <c r="A120" s="13"/>
      <c r="B120" s="232"/>
      <c r="C120" s="233"/>
      <c r="D120" s="226" t="s">
        <v>144</v>
      </c>
      <c r="E120" s="234" t="s">
        <v>19</v>
      </c>
      <c r="F120" s="235" t="s">
        <v>549</v>
      </c>
      <c r="G120" s="233"/>
      <c r="H120" s="236">
        <v>413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144</v>
      </c>
      <c r="AU120" s="242" t="s">
        <v>80</v>
      </c>
      <c r="AV120" s="13" t="s">
        <v>80</v>
      </c>
      <c r="AW120" s="13" t="s">
        <v>33</v>
      </c>
      <c r="AX120" s="13" t="s">
        <v>78</v>
      </c>
      <c r="AY120" s="242" t="s">
        <v>131</v>
      </c>
    </row>
    <row r="121" s="2" customFormat="1" ht="16.5" customHeight="1">
      <c r="A121" s="39"/>
      <c r="B121" s="40"/>
      <c r="C121" s="213" t="s">
        <v>236</v>
      </c>
      <c r="D121" s="213" t="s">
        <v>133</v>
      </c>
      <c r="E121" s="214" t="s">
        <v>550</v>
      </c>
      <c r="F121" s="215" t="s">
        <v>551</v>
      </c>
      <c r="G121" s="216" t="s">
        <v>348</v>
      </c>
      <c r="H121" s="217">
        <v>195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42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138</v>
      </c>
      <c r="AT121" s="224" t="s">
        <v>133</v>
      </c>
      <c r="AU121" s="224" t="s">
        <v>80</v>
      </c>
      <c r="AY121" s="18" t="s">
        <v>131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78</v>
      </c>
      <c r="BK121" s="225">
        <f>ROUND(I121*H121,2)</f>
        <v>0</v>
      </c>
      <c r="BL121" s="18" t="s">
        <v>138</v>
      </c>
      <c r="BM121" s="224" t="s">
        <v>552</v>
      </c>
    </row>
    <row r="122" s="2" customFormat="1">
      <c r="A122" s="39"/>
      <c r="B122" s="40"/>
      <c r="C122" s="41"/>
      <c r="D122" s="226" t="s">
        <v>140</v>
      </c>
      <c r="E122" s="41"/>
      <c r="F122" s="227" t="s">
        <v>553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140</v>
      </c>
      <c r="AU122" s="18" t="s">
        <v>80</v>
      </c>
    </row>
    <row r="123" s="2" customFormat="1">
      <c r="A123" s="39"/>
      <c r="B123" s="40"/>
      <c r="C123" s="41"/>
      <c r="D123" s="226" t="s">
        <v>142</v>
      </c>
      <c r="E123" s="41"/>
      <c r="F123" s="231" t="s">
        <v>554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142</v>
      </c>
      <c r="AU123" s="18" t="s">
        <v>80</v>
      </c>
    </row>
    <row r="124" s="13" customFormat="1">
      <c r="A124" s="13"/>
      <c r="B124" s="232"/>
      <c r="C124" s="233"/>
      <c r="D124" s="226" t="s">
        <v>144</v>
      </c>
      <c r="E124" s="234" t="s">
        <v>19</v>
      </c>
      <c r="F124" s="235" t="s">
        <v>555</v>
      </c>
      <c r="G124" s="233"/>
      <c r="H124" s="236">
        <v>195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144</v>
      </c>
      <c r="AU124" s="242" t="s">
        <v>80</v>
      </c>
      <c r="AV124" s="13" t="s">
        <v>80</v>
      </c>
      <c r="AW124" s="13" t="s">
        <v>33</v>
      </c>
      <c r="AX124" s="13" t="s">
        <v>78</v>
      </c>
      <c r="AY124" s="242" t="s">
        <v>131</v>
      </c>
    </row>
    <row r="125" s="2" customFormat="1" ht="16.5" customHeight="1">
      <c r="A125" s="39"/>
      <c r="B125" s="40"/>
      <c r="C125" s="213" t="s">
        <v>230</v>
      </c>
      <c r="D125" s="213" t="s">
        <v>133</v>
      </c>
      <c r="E125" s="214" t="s">
        <v>556</v>
      </c>
      <c r="F125" s="215" t="s">
        <v>557</v>
      </c>
      <c r="G125" s="216" t="s">
        <v>193</v>
      </c>
      <c r="H125" s="217">
        <v>1788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42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138</v>
      </c>
      <c r="AT125" s="224" t="s">
        <v>133</v>
      </c>
      <c r="AU125" s="224" t="s">
        <v>80</v>
      </c>
      <c r="AY125" s="18" t="s">
        <v>131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78</v>
      </c>
      <c r="BK125" s="225">
        <f>ROUND(I125*H125,2)</f>
        <v>0</v>
      </c>
      <c r="BL125" s="18" t="s">
        <v>138</v>
      </c>
      <c r="BM125" s="224" t="s">
        <v>558</v>
      </c>
    </row>
    <row r="126" s="2" customFormat="1">
      <c r="A126" s="39"/>
      <c r="B126" s="40"/>
      <c r="C126" s="41"/>
      <c r="D126" s="226" t="s">
        <v>140</v>
      </c>
      <c r="E126" s="41"/>
      <c r="F126" s="227" t="s">
        <v>559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140</v>
      </c>
      <c r="AU126" s="18" t="s">
        <v>80</v>
      </c>
    </row>
    <row r="127" s="2" customFormat="1">
      <c r="A127" s="39"/>
      <c r="B127" s="40"/>
      <c r="C127" s="41"/>
      <c r="D127" s="226" t="s">
        <v>142</v>
      </c>
      <c r="E127" s="41"/>
      <c r="F127" s="231" t="s">
        <v>560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142</v>
      </c>
      <c r="AU127" s="18" t="s">
        <v>80</v>
      </c>
    </row>
    <row r="128" s="13" customFormat="1">
      <c r="A128" s="13"/>
      <c r="B128" s="232"/>
      <c r="C128" s="233"/>
      <c r="D128" s="226" t="s">
        <v>144</v>
      </c>
      <c r="E128" s="234" t="s">
        <v>19</v>
      </c>
      <c r="F128" s="235" t="s">
        <v>473</v>
      </c>
      <c r="G128" s="233"/>
      <c r="H128" s="236">
        <v>1788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144</v>
      </c>
      <c r="AU128" s="242" t="s">
        <v>80</v>
      </c>
      <c r="AV128" s="13" t="s">
        <v>80</v>
      </c>
      <c r="AW128" s="13" t="s">
        <v>33</v>
      </c>
      <c r="AX128" s="13" t="s">
        <v>78</v>
      </c>
      <c r="AY128" s="242" t="s">
        <v>131</v>
      </c>
    </row>
    <row r="129" s="2" customFormat="1" ht="16.5" customHeight="1">
      <c r="A129" s="39"/>
      <c r="B129" s="40"/>
      <c r="C129" s="213" t="s">
        <v>248</v>
      </c>
      <c r="D129" s="213" t="s">
        <v>133</v>
      </c>
      <c r="E129" s="214" t="s">
        <v>561</v>
      </c>
      <c r="F129" s="215" t="s">
        <v>562</v>
      </c>
      <c r="G129" s="216" t="s">
        <v>348</v>
      </c>
      <c r="H129" s="217">
        <v>419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42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138</v>
      </c>
      <c r="AT129" s="224" t="s">
        <v>133</v>
      </c>
      <c r="AU129" s="224" t="s">
        <v>80</v>
      </c>
      <c r="AY129" s="18" t="s">
        <v>131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78</v>
      </c>
      <c r="BK129" s="225">
        <f>ROUND(I129*H129,2)</f>
        <v>0</v>
      </c>
      <c r="BL129" s="18" t="s">
        <v>138</v>
      </c>
      <c r="BM129" s="224" t="s">
        <v>563</v>
      </c>
    </row>
    <row r="130" s="2" customFormat="1">
      <c r="A130" s="39"/>
      <c r="B130" s="40"/>
      <c r="C130" s="41"/>
      <c r="D130" s="226" t="s">
        <v>140</v>
      </c>
      <c r="E130" s="41"/>
      <c r="F130" s="227" t="s">
        <v>562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140</v>
      </c>
      <c r="AU130" s="18" t="s">
        <v>80</v>
      </c>
    </row>
    <row r="131" s="2" customFormat="1">
      <c r="A131" s="39"/>
      <c r="B131" s="40"/>
      <c r="C131" s="41"/>
      <c r="D131" s="226" t="s">
        <v>142</v>
      </c>
      <c r="E131" s="41"/>
      <c r="F131" s="231" t="s">
        <v>564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142</v>
      </c>
      <c r="AU131" s="18" t="s">
        <v>80</v>
      </c>
    </row>
    <row r="132" s="13" customFormat="1">
      <c r="A132" s="13"/>
      <c r="B132" s="232"/>
      <c r="C132" s="233"/>
      <c r="D132" s="226" t="s">
        <v>144</v>
      </c>
      <c r="E132" s="234" t="s">
        <v>19</v>
      </c>
      <c r="F132" s="235" t="s">
        <v>542</v>
      </c>
      <c r="G132" s="233"/>
      <c r="H132" s="236">
        <v>419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144</v>
      </c>
      <c r="AU132" s="242" t="s">
        <v>80</v>
      </c>
      <c r="AV132" s="13" t="s">
        <v>80</v>
      </c>
      <c r="AW132" s="13" t="s">
        <v>33</v>
      </c>
      <c r="AX132" s="13" t="s">
        <v>78</v>
      </c>
      <c r="AY132" s="242" t="s">
        <v>131</v>
      </c>
    </row>
    <row r="133" s="2" customFormat="1" ht="16.5" customHeight="1">
      <c r="A133" s="39"/>
      <c r="B133" s="40"/>
      <c r="C133" s="213" t="s">
        <v>254</v>
      </c>
      <c r="D133" s="213" t="s">
        <v>133</v>
      </c>
      <c r="E133" s="214" t="s">
        <v>565</v>
      </c>
      <c r="F133" s="215" t="s">
        <v>566</v>
      </c>
      <c r="G133" s="216" t="s">
        <v>348</v>
      </c>
      <c r="H133" s="217">
        <v>73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42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138</v>
      </c>
      <c r="AT133" s="224" t="s">
        <v>133</v>
      </c>
      <c r="AU133" s="224" t="s">
        <v>80</v>
      </c>
      <c r="AY133" s="18" t="s">
        <v>131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78</v>
      </c>
      <c r="BK133" s="225">
        <f>ROUND(I133*H133,2)</f>
        <v>0</v>
      </c>
      <c r="BL133" s="18" t="s">
        <v>138</v>
      </c>
      <c r="BM133" s="224" t="s">
        <v>567</v>
      </c>
    </row>
    <row r="134" s="2" customFormat="1">
      <c r="A134" s="39"/>
      <c r="B134" s="40"/>
      <c r="C134" s="41"/>
      <c r="D134" s="226" t="s">
        <v>140</v>
      </c>
      <c r="E134" s="41"/>
      <c r="F134" s="227" t="s">
        <v>566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140</v>
      </c>
      <c r="AU134" s="18" t="s">
        <v>80</v>
      </c>
    </row>
    <row r="135" s="2" customFormat="1">
      <c r="A135" s="39"/>
      <c r="B135" s="40"/>
      <c r="C135" s="41"/>
      <c r="D135" s="226" t="s">
        <v>142</v>
      </c>
      <c r="E135" s="41"/>
      <c r="F135" s="231" t="s">
        <v>568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142</v>
      </c>
      <c r="AU135" s="18" t="s">
        <v>80</v>
      </c>
    </row>
    <row r="136" s="13" customFormat="1">
      <c r="A136" s="13"/>
      <c r="B136" s="232"/>
      <c r="C136" s="233"/>
      <c r="D136" s="226" t="s">
        <v>144</v>
      </c>
      <c r="E136" s="234" t="s">
        <v>19</v>
      </c>
      <c r="F136" s="235" t="s">
        <v>216</v>
      </c>
      <c r="G136" s="233"/>
      <c r="H136" s="236">
        <v>73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144</v>
      </c>
      <c r="AU136" s="242" t="s">
        <v>80</v>
      </c>
      <c r="AV136" s="13" t="s">
        <v>80</v>
      </c>
      <c r="AW136" s="13" t="s">
        <v>33</v>
      </c>
      <c r="AX136" s="13" t="s">
        <v>78</v>
      </c>
      <c r="AY136" s="242" t="s">
        <v>131</v>
      </c>
    </row>
    <row r="137" s="2" customFormat="1" ht="16.5" customHeight="1">
      <c r="A137" s="39"/>
      <c r="B137" s="40"/>
      <c r="C137" s="213" t="s">
        <v>258</v>
      </c>
      <c r="D137" s="213" t="s">
        <v>133</v>
      </c>
      <c r="E137" s="214" t="s">
        <v>569</v>
      </c>
      <c r="F137" s="215" t="s">
        <v>570</v>
      </c>
      <c r="G137" s="216" t="s">
        <v>348</v>
      </c>
      <c r="H137" s="217">
        <v>158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42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138</v>
      </c>
      <c r="AT137" s="224" t="s">
        <v>133</v>
      </c>
      <c r="AU137" s="224" t="s">
        <v>80</v>
      </c>
      <c r="AY137" s="18" t="s">
        <v>131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78</v>
      </c>
      <c r="BK137" s="225">
        <f>ROUND(I137*H137,2)</f>
        <v>0</v>
      </c>
      <c r="BL137" s="18" t="s">
        <v>138</v>
      </c>
      <c r="BM137" s="224" t="s">
        <v>571</v>
      </c>
    </row>
    <row r="138" s="2" customFormat="1">
      <c r="A138" s="39"/>
      <c r="B138" s="40"/>
      <c r="C138" s="41"/>
      <c r="D138" s="226" t="s">
        <v>140</v>
      </c>
      <c r="E138" s="41"/>
      <c r="F138" s="227" t="s">
        <v>570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140</v>
      </c>
      <c r="AU138" s="18" t="s">
        <v>80</v>
      </c>
    </row>
    <row r="139" s="2" customFormat="1">
      <c r="A139" s="39"/>
      <c r="B139" s="40"/>
      <c r="C139" s="41"/>
      <c r="D139" s="226" t="s">
        <v>142</v>
      </c>
      <c r="E139" s="41"/>
      <c r="F139" s="231" t="s">
        <v>572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142</v>
      </c>
      <c r="AU139" s="18" t="s">
        <v>80</v>
      </c>
    </row>
    <row r="140" s="13" customFormat="1">
      <c r="A140" s="13"/>
      <c r="B140" s="232"/>
      <c r="C140" s="233"/>
      <c r="D140" s="226" t="s">
        <v>144</v>
      </c>
      <c r="E140" s="234" t="s">
        <v>19</v>
      </c>
      <c r="F140" s="235" t="s">
        <v>365</v>
      </c>
      <c r="G140" s="233"/>
      <c r="H140" s="236">
        <v>158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144</v>
      </c>
      <c r="AU140" s="242" t="s">
        <v>80</v>
      </c>
      <c r="AV140" s="13" t="s">
        <v>80</v>
      </c>
      <c r="AW140" s="13" t="s">
        <v>33</v>
      </c>
      <c r="AX140" s="13" t="s">
        <v>78</v>
      </c>
      <c r="AY140" s="242" t="s">
        <v>131</v>
      </c>
    </row>
    <row r="141" s="2" customFormat="1" ht="21.75" customHeight="1">
      <c r="A141" s="39"/>
      <c r="B141" s="40"/>
      <c r="C141" s="213" t="s">
        <v>264</v>
      </c>
      <c r="D141" s="213" t="s">
        <v>133</v>
      </c>
      <c r="E141" s="214" t="s">
        <v>573</v>
      </c>
      <c r="F141" s="215" t="s">
        <v>574</v>
      </c>
      <c r="G141" s="216" t="s">
        <v>136</v>
      </c>
      <c r="H141" s="217">
        <v>487.19999999999999</v>
      </c>
      <c r="I141" s="218"/>
      <c r="J141" s="219">
        <f>ROUND(I141*H141,2)</f>
        <v>0</v>
      </c>
      <c r="K141" s="215" t="s">
        <v>137</v>
      </c>
      <c r="L141" s="45"/>
      <c r="M141" s="220" t="s">
        <v>19</v>
      </c>
      <c r="N141" s="221" t="s">
        <v>42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138</v>
      </c>
      <c r="AT141" s="224" t="s">
        <v>133</v>
      </c>
      <c r="AU141" s="224" t="s">
        <v>80</v>
      </c>
      <c r="AY141" s="18" t="s">
        <v>131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78</v>
      </c>
      <c r="BK141" s="225">
        <f>ROUND(I141*H141,2)</f>
        <v>0</v>
      </c>
      <c r="BL141" s="18" t="s">
        <v>138</v>
      </c>
      <c r="BM141" s="224" t="s">
        <v>575</v>
      </c>
    </row>
    <row r="142" s="2" customFormat="1">
      <c r="A142" s="39"/>
      <c r="B142" s="40"/>
      <c r="C142" s="41"/>
      <c r="D142" s="226" t="s">
        <v>140</v>
      </c>
      <c r="E142" s="41"/>
      <c r="F142" s="227" t="s">
        <v>576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140</v>
      </c>
      <c r="AU142" s="18" t="s">
        <v>80</v>
      </c>
    </row>
    <row r="143" s="2" customFormat="1">
      <c r="A143" s="39"/>
      <c r="B143" s="40"/>
      <c r="C143" s="41"/>
      <c r="D143" s="226" t="s">
        <v>142</v>
      </c>
      <c r="E143" s="41"/>
      <c r="F143" s="231" t="s">
        <v>577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142</v>
      </c>
      <c r="AU143" s="18" t="s">
        <v>80</v>
      </c>
    </row>
    <row r="144" s="13" customFormat="1">
      <c r="A144" s="13"/>
      <c r="B144" s="232"/>
      <c r="C144" s="233"/>
      <c r="D144" s="226" t="s">
        <v>144</v>
      </c>
      <c r="E144" s="234" t="s">
        <v>19</v>
      </c>
      <c r="F144" s="235" t="s">
        <v>578</v>
      </c>
      <c r="G144" s="233"/>
      <c r="H144" s="236">
        <v>487.19999999999999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144</v>
      </c>
      <c r="AU144" s="242" t="s">
        <v>80</v>
      </c>
      <c r="AV144" s="13" t="s">
        <v>80</v>
      </c>
      <c r="AW144" s="13" t="s">
        <v>33</v>
      </c>
      <c r="AX144" s="13" t="s">
        <v>78</v>
      </c>
      <c r="AY144" s="242" t="s">
        <v>131</v>
      </c>
    </row>
    <row r="145" s="2" customFormat="1" ht="21.75" customHeight="1">
      <c r="A145" s="39"/>
      <c r="B145" s="40"/>
      <c r="C145" s="213" t="s">
        <v>8</v>
      </c>
      <c r="D145" s="213" t="s">
        <v>133</v>
      </c>
      <c r="E145" s="214" t="s">
        <v>579</v>
      </c>
      <c r="F145" s="215" t="s">
        <v>580</v>
      </c>
      <c r="G145" s="216" t="s">
        <v>136</v>
      </c>
      <c r="H145" s="217">
        <v>630</v>
      </c>
      <c r="I145" s="218"/>
      <c r="J145" s="219">
        <f>ROUND(I145*H145,2)</f>
        <v>0</v>
      </c>
      <c r="K145" s="215" t="s">
        <v>137</v>
      </c>
      <c r="L145" s="45"/>
      <c r="M145" s="220" t="s">
        <v>19</v>
      </c>
      <c r="N145" s="221" t="s">
        <v>42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138</v>
      </c>
      <c r="AT145" s="224" t="s">
        <v>133</v>
      </c>
      <c r="AU145" s="224" t="s">
        <v>80</v>
      </c>
      <c r="AY145" s="18" t="s">
        <v>131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78</v>
      </c>
      <c r="BK145" s="225">
        <f>ROUND(I145*H145,2)</f>
        <v>0</v>
      </c>
      <c r="BL145" s="18" t="s">
        <v>138</v>
      </c>
      <c r="BM145" s="224" t="s">
        <v>581</v>
      </c>
    </row>
    <row r="146" s="2" customFormat="1">
      <c r="A146" s="39"/>
      <c r="B146" s="40"/>
      <c r="C146" s="41"/>
      <c r="D146" s="226" t="s">
        <v>140</v>
      </c>
      <c r="E146" s="41"/>
      <c r="F146" s="227" t="s">
        <v>582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140</v>
      </c>
      <c r="AU146" s="18" t="s">
        <v>80</v>
      </c>
    </row>
    <row r="147" s="2" customFormat="1">
      <c r="A147" s="39"/>
      <c r="B147" s="40"/>
      <c r="C147" s="41"/>
      <c r="D147" s="226" t="s">
        <v>142</v>
      </c>
      <c r="E147" s="41"/>
      <c r="F147" s="231" t="s">
        <v>583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142</v>
      </c>
      <c r="AU147" s="18" t="s">
        <v>80</v>
      </c>
    </row>
    <row r="148" s="13" customFormat="1">
      <c r="A148" s="13"/>
      <c r="B148" s="232"/>
      <c r="C148" s="233"/>
      <c r="D148" s="226" t="s">
        <v>144</v>
      </c>
      <c r="E148" s="234" t="s">
        <v>19</v>
      </c>
      <c r="F148" s="235" t="s">
        <v>584</v>
      </c>
      <c r="G148" s="233"/>
      <c r="H148" s="236">
        <v>630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144</v>
      </c>
      <c r="AU148" s="242" t="s">
        <v>80</v>
      </c>
      <c r="AV148" s="13" t="s">
        <v>80</v>
      </c>
      <c r="AW148" s="13" t="s">
        <v>33</v>
      </c>
      <c r="AX148" s="13" t="s">
        <v>78</v>
      </c>
      <c r="AY148" s="242" t="s">
        <v>131</v>
      </c>
    </row>
    <row r="149" s="2" customFormat="1" ht="16.5" customHeight="1">
      <c r="A149" s="39"/>
      <c r="B149" s="40"/>
      <c r="C149" s="213" t="s">
        <v>271</v>
      </c>
      <c r="D149" s="213" t="s">
        <v>133</v>
      </c>
      <c r="E149" s="214" t="s">
        <v>182</v>
      </c>
      <c r="F149" s="215" t="s">
        <v>183</v>
      </c>
      <c r="G149" s="216" t="s">
        <v>184</v>
      </c>
      <c r="H149" s="217">
        <v>45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42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138</v>
      </c>
      <c r="AT149" s="224" t="s">
        <v>133</v>
      </c>
      <c r="AU149" s="224" t="s">
        <v>80</v>
      </c>
      <c r="AY149" s="18" t="s">
        <v>131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78</v>
      </c>
      <c r="BK149" s="225">
        <f>ROUND(I149*H149,2)</f>
        <v>0</v>
      </c>
      <c r="BL149" s="18" t="s">
        <v>138</v>
      </c>
      <c r="BM149" s="224" t="s">
        <v>585</v>
      </c>
    </row>
    <row r="150" s="2" customFormat="1">
      <c r="A150" s="39"/>
      <c r="B150" s="40"/>
      <c r="C150" s="41"/>
      <c r="D150" s="226" t="s">
        <v>140</v>
      </c>
      <c r="E150" s="41"/>
      <c r="F150" s="227" t="s">
        <v>183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140</v>
      </c>
      <c r="AU150" s="18" t="s">
        <v>80</v>
      </c>
    </row>
    <row r="151" s="2" customFormat="1">
      <c r="A151" s="39"/>
      <c r="B151" s="40"/>
      <c r="C151" s="41"/>
      <c r="D151" s="226" t="s">
        <v>142</v>
      </c>
      <c r="E151" s="41"/>
      <c r="F151" s="231" t="s">
        <v>586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142</v>
      </c>
      <c r="AU151" s="18" t="s">
        <v>80</v>
      </c>
    </row>
    <row r="152" s="13" customFormat="1">
      <c r="A152" s="13"/>
      <c r="B152" s="232"/>
      <c r="C152" s="233"/>
      <c r="D152" s="226" t="s">
        <v>144</v>
      </c>
      <c r="E152" s="234" t="s">
        <v>19</v>
      </c>
      <c r="F152" s="235" t="s">
        <v>587</v>
      </c>
      <c r="G152" s="233"/>
      <c r="H152" s="236">
        <v>45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144</v>
      </c>
      <c r="AU152" s="242" t="s">
        <v>80</v>
      </c>
      <c r="AV152" s="13" t="s">
        <v>80</v>
      </c>
      <c r="AW152" s="13" t="s">
        <v>33</v>
      </c>
      <c r="AX152" s="13" t="s">
        <v>78</v>
      </c>
      <c r="AY152" s="242" t="s">
        <v>131</v>
      </c>
    </row>
    <row r="153" s="2" customFormat="1" ht="16.5" customHeight="1">
      <c r="A153" s="39"/>
      <c r="B153" s="40"/>
      <c r="C153" s="213" t="s">
        <v>275</v>
      </c>
      <c r="D153" s="213" t="s">
        <v>133</v>
      </c>
      <c r="E153" s="214" t="s">
        <v>435</v>
      </c>
      <c r="F153" s="215" t="s">
        <v>436</v>
      </c>
      <c r="G153" s="216" t="s">
        <v>406</v>
      </c>
      <c r="H153" s="217">
        <v>150.90000000000001</v>
      </c>
      <c r="I153" s="218"/>
      <c r="J153" s="219">
        <f>ROUND(I153*H153,2)</f>
        <v>0</v>
      </c>
      <c r="K153" s="215" t="s">
        <v>137</v>
      </c>
      <c r="L153" s="45"/>
      <c r="M153" s="220" t="s">
        <v>19</v>
      </c>
      <c r="N153" s="221" t="s">
        <v>42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138</v>
      </c>
      <c r="AT153" s="224" t="s">
        <v>133</v>
      </c>
      <c r="AU153" s="224" t="s">
        <v>80</v>
      </c>
      <c r="AY153" s="18" t="s">
        <v>131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78</v>
      </c>
      <c r="BK153" s="225">
        <f>ROUND(I153*H153,2)</f>
        <v>0</v>
      </c>
      <c r="BL153" s="18" t="s">
        <v>138</v>
      </c>
      <c r="BM153" s="224" t="s">
        <v>588</v>
      </c>
    </row>
    <row r="154" s="2" customFormat="1">
      <c r="A154" s="39"/>
      <c r="B154" s="40"/>
      <c r="C154" s="41"/>
      <c r="D154" s="226" t="s">
        <v>140</v>
      </c>
      <c r="E154" s="41"/>
      <c r="F154" s="227" t="s">
        <v>438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140</v>
      </c>
      <c r="AU154" s="18" t="s">
        <v>80</v>
      </c>
    </row>
    <row r="155" s="2" customFormat="1">
      <c r="A155" s="39"/>
      <c r="B155" s="40"/>
      <c r="C155" s="41"/>
      <c r="D155" s="226" t="s">
        <v>142</v>
      </c>
      <c r="E155" s="41"/>
      <c r="F155" s="231" t="s">
        <v>589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142</v>
      </c>
      <c r="AU155" s="18" t="s">
        <v>80</v>
      </c>
    </row>
    <row r="156" s="13" customFormat="1">
      <c r="A156" s="13"/>
      <c r="B156" s="232"/>
      <c r="C156" s="233"/>
      <c r="D156" s="226" t="s">
        <v>144</v>
      </c>
      <c r="E156" s="234" t="s">
        <v>19</v>
      </c>
      <c r="F156" s="235" t="s">
        <v>590</v>
      </c>
      <c r="G156" s="233"/>
      <c r="H156" s="236">
        <v>17.52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144</v>
      </c>
      <c r="AU156" s="242" t="s">
        <v>80</v>
      </c>
      <c r="AV156" s="13" t="s">
        <v>80</v>
      </c>
      <c r="AW156" s="13" t="s">
        <v>33</v>
      </c>
      <c r="AX156" s="13" t="s">
        <v>71</v>
      </c>
      <c r="AY156" s="242" t="s">
        <v>131</v>
      </c>
    </row>
    <row r="157" s="13" customFormat="1">
      <c r="A157" s="13"/>
      <c r="B157" s="232"/>
      <c r="C157" s="233"/>
      <c r="D157" s="226" t="s">
        <v>144</v>
      </c>
      <c r="E157" s="234" t="s">
        <v>19</v>
      </c>
      <c r="F157" s="235" t="s">
        <v>591</v>
      </c>
      <c r="G157" s="233"/>
      <c r="H157" s="236">
        <v>41.520000000000003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144</v>
      </c>
      <c r="AU157" s="242" t="s">
        <v>80</v>
      </c>
      <c r="AV157" s="13" t="s">
        <v>80</v>
      </c>
      <c r="AW157" s="13" t="s">
        <v>33</v>
      </c>
      <c r="AX157" s="13" t="s">
        <v>71</v>
      </c>
      <c r="AY157" s="242" t="s">
        <v>131</v>
      </c>
    </row>
    <row r="158" s="13" customFormat="1">
      <c r="A158" s="13"/>
      <c r="B158" s="232"/>
      <c r="C158" s="233"/>
      <c r="D158" s="226" t="s">
        <v>144</v>
      </c>
      <c r="E158" s="234" t="s">
        <v>19</v>
      </c>
      <c r="F158" s="235" t="s">
        <v>592</v>
      </c>
      <c r="G158" s="233"/>
      <c r="H158" s="236">
        <v>91.859999999999999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144</v>
      </c>
      <c r="AU158" s="242" t="s">
        <v>80</v>
      </c>
      <c r="AV158" s="13" t="s">
        <v>80</v>
      </c>
      <c r="AW158" s="13" t="s">
        <v>33</v>
      </c>
      <c r="AX158" s="13" t="s">
        <v>71</v>
      </c>
      <c r="AY158" s="242" t="s">
        <v>131</v>
      </c>
    </row>
    <row r="159" s="15" customFormat="1">
      <c r="A159" s="15"/>
      <c r="B159" s="267"/>
      <c r="C159" s="268"/>
      <c r="D159" s="226" t="s">
        <v>144</v>
      </c>
      <c r="E159" s="269" t="s">
        <v>19</v>
      </c>
      <c r="F159" s="270" t="s">
        <v>421</v>
      </c>
      <c r="G159" s="268"/>
      <c r="H159" s="271">
        <v>150.90000000000001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7" t="s">
        <v>144</v>
      </c>
      <c r="AU159" s="277" t="s">
        <v>80</v>
      </c>
      <c r="AV159" s="15" t="s">
        <v>138</v>
      </c>
      <c r="AW159" s="15" t="s">
        <v>33</v>
      </c>
      <c r="AX159" s="15" t="s">
        <v>78</v>
      </c>
      <c r="AY159" s="277" t="s">
        <v>131</v>
      </c>
    </row>
    <row r="160" s="2" customFormat="1" ht="16.5" customHeight="1">
      <c r="A160" s="39"/>
      <c r="B160" s="40"/>
      <c r="C160" s="213" t="s">
        <v>253</v>
      </c>
      <c r="D160" s="213" t="s">
        <v>133</v>
      </c>
      <c r="E160" s="214" t="s">
        <v>442</v>
      </c>
      <c r="F160" s="215" t="s">
        <v>443</v>
      </c>
      <c r="G160" s="216" t="s">
        <v>406</v>
      </c>
      <c r="H160" s="217">
        <v>150.90000000000001</v>
      </c>
      <c r="I160" s="218"/>
      <c r="J160" s="219">
        <f>ROUND(I160*H160,2)</f>
        <v>0</v>
      </c>
      <c r="K160" s="215" t="s">
        <v>137</v>
      </c>
      <c r="L160" s="45"/>
      <c r="M160" s="220" t="s">
        <v>19</v>
      </c>
      <c r="N160" s="221" t="s">
        <v>42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138</v>
      </c>
      <c r="AT160" s="224" t="s">
        <v>133</v>
      </c>
      <c r="AU160" s="224" t="s">
        <v>80</v>
      </c>
      <c r="AY160" s="18" t="s">
        <v>131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78</v>
      </c>
      <c r="BK160" s="225">
        <f>ROUND(I160*H160,2)</f>
        <v>0</v>
      </c>
      <c r="BL160" s="18" t="s">
        <v>138</v>
      </c>
      <c r="BM160" s="224" t="s">
        <v>593</v>
      </c>
    </row>
    <row r="161" s="2" customFormat="1">
      <c r="A161" s="39"/>
      <c r="B161" s="40"/>
      <c r="C161" s="41"/>
      <c r="D161" s="226" t="s">
        <v>140</v>
      </c>
      <c r="E161" s="41"/>
      <c r="F161" s="227" t="s">
        <v>445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140</v>
      </c>
      <c r="AU161" s="18" t="s">
        <v>80</v>
      </c>
    </row>
    <row r="162" s="2" customFormat="1">
      <c r="A162" s="39"/>
      <c r="B162" s="40"/>
      <c r="C162" s="41"/>
      <c r="D162" s="226" t="s">
        <v>142</v>
      </c>
      <c r="E162" s="41"/>
      <c r="F162" s="231" t="s">
        <v>446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142</v>
      </c>
      <c r="AU162" s="18" t="s">
        <v>80</v>
      </c>
    </row>
    <row r="163" s="2" customFormat="1" ht="16.5" customHeight="1">
      <c r="A163" s="39"/>
      <c r="B163" s="40"/>
      <c r="C163" s="213" t="s">
        <v>282</v>
      </c>
      <c r="D163" s="213" t="s">
        <v>133</v>
      </c>
      <c r="E163" s="214" t="s">
        <v>448</v>
      </c>
      <c r="F163" s="215" t="s">
        <v>449</v>
      </c>
      <c r="G163" s="216" t="s">
        <v>406</v>
      </c>
      <c r="H163" s="217">
        <v>754.5</v>
      </c>
      <c r="I163" s="218"/>
      <c r="J163" s="219">
        <f>ROUND(I163*H163,2)</f>
        <v>0</v>
      </c>
      <c r="K163" s="215" t="s">
        <v>137</v>
      </c>
      <c r="L163" s="45"/>
      <c r="M163" s="220" t="s">
        <v>19</v>
      </c>
      <c r="N163" s="221" t="s">
        <v>42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138</v>
      </c>
      <c r="AT163" s="224" t="s">
        <v>133</v>
      </c>
      <c r="AU163" s="224" t="s">
        <v>80</v>
      </c>
      <c r="AY163" s="18" t="s">
        <v>131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78</v>
      </c>
      <c r="BK163" s="225">
        <f>ROUND(I163*H163,2)</f>
        <v>0</v>
      </c>
      <c r="BL163" s="18" t="s">
        <v>138</v>
      </c>
      <c r="BM163" s="224" t="s">
        <v>594</v>
      </c>
    </row>
    <row r="164" s="2" customFormat="1">
      <c r="A164" s="39"/>
      <c r="B164" s="40"/>
      <c r="C164" s="41"/>
      <c r="D164" s="226" t="s">
        <v>140</v>
      </c>
      <c r="E164" s="41"/>
      <c r="F164" s="227" t="s">
        <v>451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140</v>
      </c>
      <c r="AU164" s="18" t="s">
        <v>80</v>
      </c>
    </row>
    <row r="165" s="2" customFormat="1">
      <c r="A165" s="39"/>
      <c r="B165" s="40"/>
      <c r="C165" s="41"/>
      <c r="D165" s="226" t="s">
        <v>142</v>
      </c>
      <c r="E165" s="41"/>
      <c r="F165" s="231" t="s">
        <v>446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142</v>
      </c>
      <c r="AU165" s="18" t="s">
        <v>80</v>
      </c>
    </row>
    <row r="166" s="13" customFormat="1">
      <c r="A166" s="13"/>
      <c r="B166" s="232"/>
      <c r="C166" s="233"/>
      <c r="D166" s="226" t="s">
        <v>144</v>
      </c>
      <c r="E166" s="233"/>
      <c r="F166" s="235" t="s">
        <v>595</v>
      </c>
      <c r="G166" s="233"/>
      <c r="H166" s="236">
        <v>754.5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144</v>
      </c>
      <c r="AU166" s="242" t="s">
        <v>80</v>
      </c>
      <c r="AV166" s="13" t="s">
        <v>80</v>
      </c>
      <c r="AW166" s="13" t="s">
        <v>4</v>
      </c>
      <c r="AX166" s="13" t="s">
        <v>78</v>
      </c>
      <c r="AY166" s="242" t="s">
        <v>131</v>
      </c>
    </row>
    <row r="167" s="2" customFormat="1" ht="16.5" customHeight="1">
      <c r="A167" s="39"/>
      <c r="B167" s="40"/>
      <c r="C167" s="243" t="s">
        <v>286</v>
      </c>
      <c r="D167" s="243" t="s">
        <v>153</v>
      </c>
      <c r="E167" s="244" t="s">
        <v>454</v>
      </c>
      <c r="F167" s="245" t="s">
        <v>455</v>
      </c>
      <c r="G167" s="246" t="s">
        <v>406</v>
      </c>
      <c r="H167" s="247">
        <v>150.90000000000001</v>
      </c>
      <c r="I167" s="248"/>
      <c r="J167" s="249">
        <f>ROUND(I167*H167,2)</f>
        <v>0</v>
      </c>
      <c r="K167" s="245" t="s">
        <v>137</v>
      </c>
      <c r="L167" s="250"/>
      <c r="M167" s="251" t="s">
        <v>19</v>
      </c>
      <c r="N167" s="252" t="s">
        <v>42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157</v>
      </c>
      <c r="AT167" s="224" t="s">
        <v>153</v>
      </c>
      <c r="AU167" s="224" t="s">
        <v>80</v>
      </c>
      <c r="AY167" s="18" t="s">
        <v>131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78</v>
      </c>
      <c r="BK167" s="225">
        <f>ROUND(I167*H167,2)</f>
        <v>0</v>
      </c>
      <c r="BL167" s="18" t="s">
        <v>138</v>
      </c>
      <c r="BM167" s="224" t="s">
        <v>596</v>
      </c>
    </row>
    <row r="168" s="2" customFormat="1">
      <c r="A168" s="39"/>
      <c r="B168" s="40"/>
      <c r="C168" s="41"/>
      <c r="D168" s="226" t="s">
        <v>140</v>
      </c>
      <c r="E168" s="41"/>
      <c r="F168" s="227" t="s">
        <v>455</v>
      </c>
      <c r="G168" s="41"/>
      <c r="H168" s="41"/>
      <c r="I168" s="228"/>
      <c r="J168" s="41"/>
      <c r="K168" s="41"/>
      <c r="L168" s="45"/>
      <c r="M168" s="278"/>
      <c r="N168" s="279"/>
      <c r="O168" s="280"/>
      <c r="P168" s="280"/>
      <c r="Q168" s="280"/>
      <c r="R168" s="280"/>
      <c r="S168" s="280"/>
      <c r="T168" s="281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140</v>
      </c>
      <c r="AU168" s="18" t="s">
        <v>80</v>
      </c>
    </row>
    <row r="169" s="2" customFormat="1" ht="6.96" customHeight="1">
      <c r="A169" s="39"/>
      <c r="B169" s="60"/>
      <c r="C169" s="61"/>
      <c r="D169" s="61"/>
      <c r="E169" s="61"/>
      <c r="F169" s="61"/>
      <c r="G169" s="61"/>
      <c r="H169" s="61"/>
      <c r="I169" s="61"/>
      <c r="J169" s="61"/>
      <c r="K169" s="61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n8JvYMzf64gmqU3hq/PA0xenEDmJYgtXckqsZwpyR66AbtpoUxUY/l2kZSwwJKiMFgidj/Lgool4PzHP6JWB+A==" hashValue="WzrJAt0ZMFR9C2bwex5c4IJRJCyzOTR6CbzhU/P3iofdxjL/UG8r5/s+3GveLSEDvb5Tq76RvsRpnM/xylfwPQ==" algorithmName="SHA-512" password="CC35"/>
  <autoFilter ref="C86:K16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104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Větrolamy VTL1 a VTL2 v k.ú. Sinutec a Jablonec u Libčevsi</v>
      </c>
      <c r="F7" s="143"/>
      <c r="G7" s="143"/>
      <c r="H7" s="143"/>
      <c r="L7" s="21"/>
    </row>
    <row r="8" s="1" customFormat="1" ht="12" customHeight="1">
      <c r="B8" s="21"/>
      <c r="D8" s="143" t="s">
        <v>105</v>
      </c>
      <c r="L8" s="21"/>
    </row>
    <row r="9" s="2" customFormat="1" ht="16.5" customHeight="1">
      <c r="A9" s="39"/>
      <c r="B9" s="45"/>
      <c r="C9" s="39"/>
      <c r="D9" s="39"/>
      <c r="E9" s="144" t="s">
        <v>519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107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597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15. 11. 2021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8"/>
      <c r="B29" s="149"/>
      <c r="C29" s="148"/>
      <c r="D29" s="148"/>
      <c r="E29" s="150" t="s">
        <v>109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ROUND((SUM(BE87:BE157)),  2)</f>
        <v>0</v>
      </c>
      <c r="G35" s="39"/>
      <c r="H35" s="39"/>
      <c r="I35" s="158">
        <v>0.20999999999999999</v>
      </c>
      <c r="J35" s="157">
        <f>ROUND(((SUM(BE87:BE157))*I35),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ROUND((SUM(BF87:BF157)),  2)</f>
        <v>0</v>
      </c>
      <c r="G36" s="39"/>
      <c r="H36" s="39"/>
      <c r="I36" s="158">
        <v>0.14999999999999999</v>
      </c>
      <c r="J36" s="157">
        <f>ROUND(((SUM(BF87:BF157))*I36),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ROUND((SUM(BG87:BG157)),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ROUND((SUM(BH87:BH157)),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ROUND((SUM(BI87:BI157)),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Větrolamy VTL1 a VTL2 v k.ú. Sinutec a Jablonec u Libčevsi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105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519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107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Sin0-2-2 - Rozvojová péče - 2. rok po výsadbě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Sinutec</v>
      </c>
      <c r="G56" s="41"/>
      <c r="H56" s="41"/>
      <c r="I56" s="33" t="s">
        <v>23</v>
      </c>
      <c r="J56" s="73" t="str">
        <f>IF(J14="","",J14)</f>
        <v>15. 11. 2021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ČR SPÚ, KPÚ pro Ústecký kraj</v>
      </c>
      <c r="G58" s="41"/>
      <c r="H58" s="41"/>
      <c r="I58" s="33" t="s">
        <v>31</v>
      </c>
      <c r="J58" s="37" t="str">
        <f>E23</f>
        <v>Ing. Alena Burešová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Ing. Alena Burešová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111</v>
      </c>
      <c r="D61" s="172"/>
      <c r="E61" s="172"/>
      <c r="F61" s="172"/>
      <c r="G61" s="172"/>
      <c r="H61" s="172"/>
      <c r="I61" s="172"/>
      <c r="J61" s="173" t="s">
        <v>112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113</v>
      </c>
    </row>
    <row r="64" s="9" customFormat="1" ht="24.96" customHeight="1">
      <c r="A64" s="9"/>
      <c r="B64" s="175"/>
      <c r="C64" s="176"/>
      <c r="D64" s="177" t="s">
        <v>114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115</v>
      </c>
      <c r="E65" s="183"/>
      <c r="F65" s="183"/>
      <c r="G65" s="183"/>
      <c r="H65" s="183"/>
      <c r="I65" s="183"/>
      <c r="J65" s="184">
        <f>J89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Větrolamy VTL1 a VTL2 v k.ú. Sinutec a Jablonec u Libčevsi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105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519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107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Sin0-2-2 - Rozvojová péče - 2. rok po výsadbě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>Sinutec</v>
      </c>
      <c r="G81" s="41"/>
      <c r="H81" s="41"/>
      <c r="I81" s="33" t="s">
        <v>23</v>
      </c>
      <c r="J81" s="73" t="str">
        <f>IF(J14="","",J14)</f>
        <v>15. 11. 2021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>ČR SPÚ, KPÚ pro Ústecký kraj</v>
      </c>
      <c r="G83" s="41"/>
      <c r="H83" s="41"/>
      <c r="I83" s="33" t="s">
        <v>31</v>
      </c>
      <c r="J83" s="37" t="str">
        <f>E23</f>
        <v>Ing. Alena Burešová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IF(E20="","",E20)</f>
        <v>Vyplň údaj</v>
      </c>
      <c r="G84" s="41"/>
      <c r="H84" s="41"/>
      <c r="I84" s="33" t="s">
        <v>34</v>
      </c>
      <c r="J84" s="37" t="str">
        <f>E26</f>
        <v>Ing. Alena Burešová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117</v>
      </c>
      <c r="D86" s="189" t="s">
        <v>56</v>
      </c>
      <c r="E86" s="189" t="s">
        <v>52</v>
      </c>
      <c r="F86" s="189" t="s">
        <v>53</v>
      </c>
      <c r="G86" s="189" t="s">
        <v>118</v>
      </c>
      <c r="H86" s="189" t="s">
        <v>119</v>
      </c>
      <c r="I86" s="189" t="s">
        <v>120</v>
      </c>
      <c r="J86" s="189" t="s">
        <v>112</v>
      </c>
      <c r="K86" s="190" t="s">
        <v>121</v>
      </c>
      <c r="L86" s="191"/>
      <c r="M86" s="93" t="s">
        <v>19</v>
      </c>
      <c r="N86" s="94" t="s">
        <v>41</v>
      </c>
      <c r="O86" s="94" t="s">
        <v>122</v>
      </c>
      <c r="P86" s="94" t="s">
        <v>123</v>
      </c>
      <c r="Q86" s="94" t="s">
        <v>124</v>
      </c>
      <c r="R86" s="94" t="s">
        <v>125</v>
      </c>
      <c r="S86" s="94" t="s">
        <v>126</v>
      </c>
      <c r="T86" s="95" t="s">
        <v>127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128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</f>
        <v>0</v>
      </c>
      <c r="Q87" s="97"/>
      <c r="R87" s="194">
        <f>R88</f>
        <v>0.022524000000000002</v>
      </c>
      <c r="S87" s="97"/>
      <c r="T87" s="195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70</v>
      </c>
      <c r="AU87" s="18" t="s">
        <v>113</v>
      </c>
      <c r="BK87" s="196">
        <f>BK88</f>
        <v>0</v>
      </c>
    </row>
    <row r="88" s="12" customFormat="1" ht="25.92" customHeight="1">
      <c r="A88" s="12"/>
      <c r="B88" s="197"/>
      <c r="C88" s="198"/>
      <c r="D88" s="199" t="s">
        <v>70</v>
      </c>
      <c r="E88" s="200" t="s">
        <v>129</v>
      </c>
      <c r="F88" s="200" t="s">
        <v>130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</f>
        <v>0</v>
      </c>
      <c r="Q88" s="205"/>
      <c r="R88" s="206">
        <f>R89</f>
        <v>0.022524000000000002</v>
      </c>
      <c r="S88" s="205"/>
      <c r="T88" s="207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78</v>
      </c>
      <c r="AT88" s="209" t="s">
        <v>70</v>
      </c>
      <c r="AU88" s="209" t="s">
        <v>71</v>
      </c>
      <c r="AY88" s="208" t="s">
        <v>131</v>
      </c>
      <c r="BK88" s="210">
        <f>BK89</f>
        <v>0</v>
      </c>
    </row>
    <row r="89" s="12" customFormat="1" ht="22.8" customHeight="1">
      <c r="A89" s="12"/>
      <c r="B89" s="197"/>
      <c r="C89" s="198"/>
      <c r="D89" s="199" t="s">
        <v>70</v>
      </c>
      <c r="E89" s="211" t="s">
        <v>78</v>
      </c>
      <c r="F89" s="211" t="s">
        <v>132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SUM(P90:P157)</f>
        <v>0</v>
      </c>
      <c r="Q89" s="205"/>
      <c r="R89" s="206">
        <f>SUM(R90:R157)</f>
        <v>0.022524000000000002</v>
      </c>
      <c r="S89" s="205"/>
      <c r="T89" s="207">
        <f>SUM(T90:T157)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78</v>
      </c>
      <c r="AT89" s="209" t="s">
        <v>70</v>
      </c>
      <c r="AU89" s="209" t="s">
        <v>78</v>
      </c>
      <c r="AY89" s="208" t="s">
        <v>131</v>
      </c>
      <c r="BK89" s="210">
        <f>SUM(BK90:BK157)</f>
        <v>0</v>
      </c>
    </row>
    <row r="90" s="2" customFormat="1" ht="16.5" customHeight="1">
      <c r="A90" s="39"/>
      <c r="B90" s="40"/>
      <c r="C90" s="213" t="s">
        <v>78</v>
      </c>
      <c r="D90" s="213" t="s">
        <v>133</v>
      </c>
      <c r="E90" s="214" t="s">
        <v>134</v>
      </c>
      <c r="F90" s="215" t="s">
        <v>135</v>
      </c>
      <c r="G90" s="216" t="s">
        <v>136</v>
      </c>
      <c r="H90" s="217">
        <v>21834</v>
      </c>
      <c r="I90" s="218"/>
      <c r="J90" s="219">
        <f>ROUND(I90*H90,2)</f>
        <v>0</v>
      </c>
      <c r="K90" s="215" t="s">
        <v>137</v>
      </c>
      <c r="L90" s="45"/>
      <c r="M90" s="220" t="s">
        <v>19</v>
      </c>
      <c r="N90" s="221" t="s">
        <v>42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138</v>
      </c>
      <c r="AT90" s="224" t="s">
        <v>133</v>
      </c>
      <c r="AU90" s="224" t="s">
        <v>80</v>
      </c>
      <c r="AY90" s="18" t="s">
        <v>131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138</v>
      </c>
      <c r="BM90" s="224" t="s">
        <v>521</v>
      </c>
    </row>
    <row r="91" s="2" customFormat="1">
      <c r="A91" s="39"/>
      <c r="B91" s="40"/>
      <c r="C91" s="41"/>
      <c r="D91" s="226" t="s">
        <v>140</v>
      </c>
      <c r="E91" s="41"/>
      <c r="F91" s="227" t="s">
        <v>141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140</v>
      </c>
      <c r="AU91" s="18" t="s">
        <v>80</v>
      </c>
    </row>
    <row r="92" s="2" customFormat="1">
      <c r="A92" s="39"/>
      <c r="B92" s="40"/>
      <c r="C92" s="41"/>
      <c r="D92" s="226" t="s">
        <v>142</v>
      </c>
      <c r="E92" s="41"/>
      <c r="F92" s="231" t="s">
        <v>598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142</v>
      </c>
      <c r="AU92" s="18" t="s">
        <v>80</v>
      </c>
    </row>
    <row r="93" s="13" customFormat="1">
      <c r="A93" s="13"/>
      <c r="B93" s="232"/>
      <c r="C93" s="233"/>
      <c r="D93" s="226" t="s">
        <v>144</v>
      </c>
      <c r="E93" s="234" t="s">
        <v>19</v>
      </c>
      <c r="F93" s="235" t="s">
        <v>145</v>
      </c>
      <c r="G93" s="233"/>
      <c r="H93" s="236">
        <v>21834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2" t="s">
        <v>144</v>
      </c>
      <c r="AU93" s="242" t="s">
        <v>80</v>
      </c>
      <c r="AV93" s="13" t="s">
        <v>80</v>
      </c>
      <c r="AW93" s="13" t="s">
        <v>33</v>
      </c>
      <c r="AX93" s="13" t="s">
        <v>78</v>
      </c>
      <c r="AY93" s="242" t="s">
        <v>131</v>
      </c>
    </row>
    <row r="94" s="2" customFormat="1">
      <c r="A94" s="39"/>
      <c r="B94" s="40"/>
      <c r="C94" s="213" t="s">
        <v>80</v>
      </c>
      <c r="D94" s="213" t="s">
        <v>133</v>
      </c>
      <c r="E94" s="214" t="s">
        <v>372</v>
      </c>
      <c r="F94" s="215" t="s">
        <v>373</v>
      </c>
      <c r="G94" s="216" t="s">
        <v>374</v>
      </c>
      <c r="H94" s="217">
        <v>37.539999999999999</v>
      </c>
      <c r="I94" s="218"/>
      <c r="J94" s="219">
        <f>ROUND(I94*H94,2)</f>
        <v>0</v>
      </c>
      <c r="K94" s="215" t="s">
        <v>137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138</v>
      </c>
      <c r="AT94" s="224" t="s">
        <v>133</v>
      </c>
      <c r="AU94" s="224" t="s">
        <v>80</v>
      </c>
      <c r="AY94" s="18" t="s">
        <v>131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138</v>
      </c>
      <c r="BM94" s="224" t="s">
        <v>532</v>
      </c>
    </row>
    <row r="95" s="2" customFormat="1">
      <c r="A95" s="39"/>
      <c r="B95" s="40"/>
      <c r="C95" s="41"/>
      <c r="D95" s="226" t="s">
        <v>140</v>
      </c>
      <c r="E95" s="41"/>
      <c r="F95" s="227" t="s">
        <v>376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140</v>
      </c>
      <c r="AU95" s="18" t="s">
        <v>80</v>
      </c>
    </row>
    <row r="96" s="2" customFormat="1">
      <c r="A96" s="39"/>
      <c r="B96" s="40"/>
      <c r="C96" s="41"/>
      <c r="D96" s="226" t="s">
        <v>142</v>
      </c>
      <c r="E96" s="41"/>
      <c r="F96" s="231" t="s">
        <v>533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142</v>
      </c>
      <c r="AU96" s="18" t="s">
        <v>80</v>
      </c>
    </row>
    <row r="97" s="13" customFormat="1">
      <c r="A97" s="13"/>
      <c r="B97" s="232"/>
      <c r="C97" s="233"/>
      <c r="D97" s="226" t="s">
        <v>144</v>
      </c>
      <c r="E97" s="234" t="s">
        <v>19</v>
      </c>
      <c r="F97" s="235" t="s">
        <v>534</v>
      </c>
      <c r="G97" s="233"/>
      <c r="H97" s="236">
        <v>37.539999999999999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144</v>
      </c>
      <c r="AU97" s="242" t="s">
        <v>80</v>
      </c>
      <c r="AV97" s="13" t="s">
        <v>80</v>
      </c>
      <c r="AW97" s="13" t="s">
        <v>33</v>
      </c>
      <c r="AX97" s="13" t="s">
        <v>78</v>
      </c>
      <c r="AY97" s="242" t="s">
        <v>131</v>
      </c>
    </row>
    <row r="98" s="2" customFormat="1" ht="16.5" customHeight="1">
      <c r="A98" s="39"/>
      <c r="B98" s="40"/>
      <c r="C98" s="243" t="s">
        <v>152</v>
      </c>
      <c r="D98" s="243" t="s">
        <v>153</v>
      </c>
      <c r="E98" s="244" t="s">
        <v>380</v>
      </c>
      <c r="F98" s="245" t="s">
        <v>381</v>
      </c>
      <c r="G98" s="246" t="s">
        <v>156</v>
      </c>
      <c r="H98" s="247">
        <v>22.524000000000001</v>
      </c>
      <c r="I98" s="248"/>
      <c r="J98" s="249">
        <f>ROUND(I98*H98,2)</f>
        <v>0</v>
      </c>
      <c r="K98" s="245" t="s">
        <v>19</v>
      </c>
      <c r="L98" s="250"/>
      <c r="M98" s="251" t="s">
        <v>19</v>
      </c>
      <c r="N98" s="252" t="s">
        <v>42</v>
      </c>
      <c r="O98" s="85"/>
      <c r="P98" s="222">
        <f>O98*H98</f>
        <v>0</v>
      </c>
      <c r="Q98" s="222">
        <v>0.001</v>
      </c>
      <c r="R98" s="222">
        <f>Q98*H98</f>
        <v>0.022524000000000002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157</v>
      </c>
      <c r="AT98" s="224" t="s">
        <v>153</v>
      </c>
      <c r="AU98" s="224" t="s">
        <v>80</v>
      </c>
      <c r="AY98" s="18" t="s">
        <v>131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138</v>
      </c>
      <c r="BM98" s="224" t="s">
        <v>535</v>
      </c>
    </row>
    <row r="99" s="2" customFormat="1">
      <c r="A99" s="39"/>
      <c r="B99" s="40"/>
      <c r="C99" s="41"/>
      <c r="D99" s="226" t="s">
        <v>140</v>
      </c>
      <c r="E99" s="41"/>
      <c r="F99" s="227" t="s">
        <v>381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140</v>
      </c>
      <c r="AU99" s="18" t="s">
        <v>80</v>
      </c>
    </row>
    <row r="100" s="2" customFormat="1">
      <c r="A100" s="39"/>
      <c r="B100" s="40"/>
      <c r="C100" s="41"/>
      <c r="D100" s="226" t="s">
        <v>142</v>
      </c>
      <c r="E100" s="41"/>
      <c r="F100" s="231" t="s">
        <v>383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142</v>
      </c>
      <c r="AU100" s="18" t="s">
        <v>80</v>
      </c>
    </row>
    <row r="101" s="13" customFormat="1">
      <c r="A101" s="13"/>
      <c r="B101" s="232"/>
      <c r="C101" s="233"/>
      <c r="D101" s="226" t="s">
        <v>144</v>
      </c>
      <c r="E101" s="233"/>
      <c r="F101" s="235" t="s">
        <v>536</v>
      </c>
      <c r="G101" s="233"/>
      <c r="H101" s="236">
        <v>22.524000000000001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144</v>
      </c>
      <c r="AU101" s="242" t="s">
        <v>80</v>
      </c>
      <c r="AV101" s="13" t="s">
        <v>80</v>
      </c>
      <c r="AW101" s="13" t="s">
        <v>4</v>
      </c>
      <c r="AX101" s="13" t="s">
        <v>78</v>
      </c>
      <c r="AY101" s="242" t="s">
        <v>131</v>
      </c>
    </row>
    <row r="102" s="2" customFormat="1" ht="16.5" customHeight="1">
      <c r="A102" s="39"/>
      <c r="B102" s="40"/>
      <c r="C102" s="213" t="s">
        <v>138</v>
      </c>
      <c r="D102" s="213" t="s">
        <v>133</v>
      </c>
      <c r="E102" s="214" t="s">
        <v>599</v>
      </c>
      <c r="F102" s="215" t="s">
        <v>600</v>
      </c>
      <c r="G102" s="216" t="s">
        <v>200</v>
      </c>
      <c r="H102" s="217">
        <v>1877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138</v>
      </c>
      <c r="AT102" s="224" t="s">
        <v>133</v>
      </c>
      <c r="AU102" s="224" t="s">
        <v>80</v>
      </c>
      <c r="AY102" s="18" t="s">
        <v>131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138</v>
      </c>
      <c r="BM102" s="224" t="s">
        <v>601</v>
      </c>
    </row>
    <row r="103" s="2" customFormat="1">
      <c r="A103" s="39"/>
      <c r="B103" s="40"/>
      <c r="C103" s="41"/>
      <c r="D103" s="226" t="s">
        <v>140</v>
      </c>
      <c r="E103" s="41"/>
      <c r="F103" s="227" t="s">
        <v>600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140</v>
      </c>
      <c r="AU103" s="18" t="s">
        <v>80</v>
      </c>
    </row>
    <row r="104" s="2" customFormat="1">
      <c r="A104" s="39"/>
      <c r="B104" s="40"/>
      <c r="C104" s="41"/>
      <c r="D104" s="226" t="s">
        <v>142</v>
      </c>
      <c r="E104" s="41"/>
      <c r="F104" s="231" t="s">
        <v>602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142</v>
      </c>
      <c r="AU104" s="18" t="s">
        <v>80</v>
      </c>
    </row>
    <row r="105" s="13" customFormat="1">
      <c r="A105" s="13"/>
      <c r="B105" s="232"/>
      <c r="C105" s="233"/>
      <c r="D105" s="226" t="s">
        <v>144</v>
      </c>
      <c r="E105" s="234" t="s">
        <v>19</v>
      </c>
      <c r="F105" s="235" t="s">
        <v>603</v>
      </c>
      <c r="G105" s="233"/>
      <c r="H105" s="236">
        <v>1877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144</v>
      </c>
      <c r="AU105" s="242" t="s">
        <v>80</v>
      </c>
      <c r="AV105" s="13" t="s">
        <v>80</v>
      </c>
      <c r="AW105" s="13" t="s">
        <v>33</v>
      </c>
      <c r="AX105" s="13" t="s">
        <v>78</v>
      </c>
      <c r="AY105" s="242" t="s">
        <v>131</v>
      </c>
    </row>
    <row r="106" s="2" customFormat="1" ht="16.5" customHeight="1">
      <c r="A106" s="39"/>
      <c r="B106" s="40"/>
      <c r="C106" s="213" t="s">
        <v>165</v>
      </c>
      <c r="D106" s="213" t="s">
        <v>133</v>
      </c>
      <c r="E106" s="214" t="s">
        <v>604</v>
      </c>
      <c r="F106" s="215" t="s">
        <v>605</v>
      </c>
      <c r="G106" s="216" t="s">
        <v>200</v>
      </c>
      <c r="H106" s="217">
        <v>73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138</v>
      </c>
      <c r="AT106" s="224" t="s">
        <v>133</v>
      </c>
      <c r="AU106" s="224" t="s">
        <v>80</v>
      </c>
      <c r="AY106" s="18" t="s">
        <v>131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138</v>
      </c>
      <c r="BM106" s="224" t="s">
        <v>606</v>
      </c>
    </row>
    <row r="107" s="2" customFormat="1">
      <c r="A107" s="39"/>
      <c r="B107" s="40"/>
      <c r="C107" s="41"/>
      <c r="D107" s="226" t="s">
        <v>140</v>
      </c>
      <c r="E107" s="41"/>
      <c r="F107" s="227" t="s">
        <v>605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140</v>
      </c>
      <c r="AU107" s="18" t="s">
        <v>80</v>
      </c>
    </row>
    <row r="108" s="2" customFormat="1">
      <c r="A108" s="39"/>
      <c r="B108" s="40"/>
      <c r="C108" s="41"/>
      <c r="D108" s="226" t="s">
        <v>142</v>
      </c>
      <c r="E108" s="41"/>
      <c r="F108" s="231" t="s">
        <v>607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142</v>
      </c>
      <c r="AU108" s="18" t="s">
        <v>80</v>
      </c>
    </row>
    <row r="109" s="13" customFormat="1">
      <c r="A109" s="13"/>
      <c r="B109" s="232"/>
      <c r="C109" s="233"/>
      <c r="D109" s="226" t="s">
        <v>144</v>
      </c>
      <c r="E109" s="234" t="s">
        <v>19</v>
      </c>
      <c r="F109" s="235" t="s">
        <v>216</v>
      </c>
      <c r="G109" s="233"/>
      <c r="H109" s="236">
        <v>73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144</v>
      </c>
      <c r="AU109" s="242" t="s">
        <v>80</v>
      </c>
      <c r="AV109" s="13" t="s">
        <v>80</v>
      </c>
      <c r="AW109" s="13" t="s">
        <v>33</v>
      </c>
      <c r="AX109" s="13" t="s">
        <v>78</v>
      </c>
      <c r="AY109" s="242" t="s">
        <v>131</v>
      </c>
    </row>
    <row r="110" s="2" customFormat="1" ht="16.5" customHeight="1">
      <c r="A110" s="39"/>
      <c r="B110" s="40"/>
      <c r="C110" s="213" t="s">
        <v>171</v>
      </c>
      <c r="D110" s="213" t="s">
        <v>133</v>
      </c>
      <c r="E110" s="214" t="s">
        <v>545</v>
      </c>
      <c r="F110" s="215" t="s">
        <v>546</v>
      </c>
      <c r="G110" s="216" t="s">
        <v>136</v>
      </c>
      <c r="H110" s="217">
        <v>413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138</v>
      </c>
      <c r="AT110" s="224" t="s">
        <v>133</v>
      </c>
      <c r="AU110" s="224" t="s">
        <v>80</v>
      </c>
      <c r="AY110" s="18" t="s">
        <v>131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78</v>
      </c>
      <c r="BK110" s="225">
        <f>ROUND(I110*H110,2)</f>
        <v>0</v>
      </c>
      <c r="BL110" s="18" t="s">
        <v>138</v>
      </c>
      <c r="BM110" s="224" t="s">
        <v>547</v>
      </c>
    </row>
    <row r="111" s="2" customFormat="1">
      <c r="A111" s="39"/>
      <c r="B111" s="40"/>
      <c r="C111" s="41"/>
      <c r="D111" s="226" t="s">
        <v>140</v>
      </c>
      <c r="E111" s="41"/>
      <c r="F111" s="227" t="s">
        <v>546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140</v>
      </c>
      <c r="AU111" s="18" t="s">
        <v>80</v>
      </c>
    </row>
    <row r="112" s="2" customFormat="1">
      <c r="A112" s="39"/>
      <c r="B112" s="40"/>
      <c r="C112" s="41"/>
      <c r="D112" s="226" t="s">
        <v>142</v>
      </c>
      <c r="E112" s="41"/>
      <c r="F112" s="231" t="s">
        <v>548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142</v>
      </c>
      <c r="AU112" s="18" t="s">
        <v>80</v>
      </c>
    </row>
    <row r="113" s="13" customFormat="1">
      <c r="A113" s="13"/>
      <c r="B113" s="232"/>
      <c r="C113" s="233"/>
      <c r="D113" s="226" t="s">
        <v>144</v>
      </c>
      <c r="E113" s="234" t="s">
        <v>19</v>
      </c>
      <c r="F113" s="235" t="s">
        <v>549</v>
      </c>
      <c r="G113" s="233"/>
      <c r="H113" s="236">
        <v>413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144</v>
      </c>
      <c r="AU113" s="242" t="s">
        <v>80</v>
      </c>
      <c r="AV113" s="13" t="s">
        <v>80</v>
      </c>
      <c r="AW113" s="13" t="s">
        <v>33</v>
      </c>
      <c r="AX113" s="13" t="s">
        <v>78</v>
      </c>
      <c r="AY113" s="242" t="s">
        <v>131</v>
      </c>
    </row>
    <row r="114" s="2" customFormat="1" ht="16.5" customHeight="1">
      <c r="A114" s="39"/>
      <c r="B114" s="40"/>
      <c r="C114" s="213" t="s">
        <v>177</v>
      </c>
      <c r="D114" s="213" t="s">
        <v>133</v>
      </c>
      <c r="E114" s="214" t="s">
        <v>556</v>
      </c>
      <c r="F114" s="215" t="s">
        <v>557</v>
      </c>
      <c r="G114" s="216" t="s">
        <v>193</v>
      </c>
      <c r="H114" s="217">
        <v>1788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42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138</v>
      </c>
      <c r="AT114" s="224" t="s">
        <v>133</v>
      </c>
      <c r="AU114" s="224" t="s">
        <v>80</v>
      </c>
      <c r="AY114" s="18" t="s">
        <v>131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78</v>
      </c>
      <c r="BK114" s="225">
        <f>ROUND(I114*H114,2)</f>
        <v>0</v>
      </c>
      <c r="BL114" s="18" t="s">
        <v>138</v>
      </c>
      <c r="BM114" s="224" t="s">
        <v>558</v>
      </c>
    </row>
    <row r="115" s="2" customFormat="1">
      <c r="A115" s="39"/>
      <c r="B115" s="40"/>
      <c r="C115" s="41"/>
      <c r="D115" s="226" t="s">
        <v>140</v>
      </c>
      <c r="E115" s="41"/>
      <c r="F115" s="227" t="s">
        <v>559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140</v>
      </c>
      <c r="AU115" s="18" t="s">
        <v>80</v>
      </c>
    </row>
    <row r="116" s="2" customFormat="1">
      <c r="A116" s="39"/>
      <c r="B116" s="40"/>
      <c r="C116" s="41"/>
      <c r="D116" s="226" t="s">
        <v>142</v>
      </c>
      <c r="E116" s="41"/>
      <c r="F116" s="231" t="s">
        <v>560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142</v>
      </c>
      <c r="AU116" s="18" t="s">
        <v>80</v>
      </c>
    </row>
    <row r="117" s="13" customFormat="1">
      <c r="A117" s="13"/>
      <c r="B117" s="232"/>
      <c r="C117" s="233"/>
      <c r="D117" s="226" t="s">
        <v>144</v>
      </c>
      <c r="E117" s="234" t="s">
        <v>19</v>
      </c>
      <c r="F117" s="235" t="s">
        <v>473</v>
      </c>
      <c r="G117" s="233"/>
      <c r="H117" s="236">
        <v>1788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144</v>
      </c>
      <c r="AU117" s="242" t="s">
        <v>80</v>
      </c>
      <c r="AV117" s="13" t="s">
        <v>80</v>
      </c>
      <c r="AW117" s="13" t="s">
        <v>33</v>
      </c>
      <c r="AX117" s="13" t="s">
        <v>78</v>
      </c>
      <c r="AY117" s="242" t="s">
        <v>131</v>
      </c>
    </row>
    <row r="118" s="2" customFormat="1" ht="16.5" customHeight="1">
      <c r="A118" s="39"/>
      <c r="B118" s="40"/>
      <c r="C118" s="213" t="s">
        <v>157</v>
      </c>
      <c r="D118" s="213" t="s">
        <v>133</v>
      </c>
      <c r="E118" s="214" t="s">
        <v>561</v>
      </c>
      <c r="F118" s="215" t="s">
        <v>562</v>
      </c>
      <c r="G118" s="216" t="s">
        <v>348</v>
      </c>
      <c r="H118" s="217">
        <v>419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42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138</v>
      </c>
      <c r="AT118" s="224" t="s">
        <v>133</v>
      </c>
      <c r="AU118" s="224" t="s">
        <v>80</v>
      </c>
      <c r="AY118" s="18" t="s">
        <v>131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78</v>
      </c>
      <c r="BK118" s="225">
        <f>ROUND(I118*H118,2)</f>
        <v>0</v>
      </c>
      <c r="BL118" s="18" t="s">
        <v>138</v>
      </c>
      <c r="BM118" s="224" t="s">
        <v>563</v>
      </c>
    </row>
    <row r="119" s="2" customFormat="1">
      <c r="A119" s="39"/>
      <c r="B119" s="40"/>
      <c r="C119" s="41"/>
      <c r="D119" s="226" t="s">
        <v>140</v>
      </c>
      <c r="E119" s="41"/>
      <c r="F119" s="227" t="s">
        <v>562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140</v>
      </c>
      <c r="AU119" s="18" t="s">
        <v>80</v>
      </c>
    </row>
    <row r="120" s="2" customFormat="1">
      <c r="A120" s="39"/>
      <c r="B120" s="40"/>
      <c r="C120" s="41"/>
      <c r="D120" s="226" t="s">
        <v>142</v>
      </c>
      <c r="E120" s="41"/>
      <c r="F120" s="231" t="s">
        <v>564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142</v>
      </c>
      <c r="AU120" s="18" t="s">
        <v>80</v>
      </c>
    </row>
    <row r="121" s="13" customFormat="1">
      <c r="A121" s="13"/>
      <c r="B121" s="232"/>
      <c r="C121" s="233"/>
      <c r="D121" s="226" t="s">
        <v>144</v>
      </c>
      <c r="E121" s="234" t="s">
        <v>19</v>
      </c>
      <c r="F121" s="235" t="s">
        <v>542</v>
      </c>
      <c r="G121" s="233"/>
      <c r="H121" s="236">
        <v>419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144</v>
      </c>
      <c r="AU121" s="242" t="s">
        <v>80</v>
      </c>
      <c r="AV121" s="13" t="s">
        <v>80</v>
      </c>
      <c r="AW121" s="13" t="s">
        <v>33</v>
      </c>
      <c r="AX121" s="13" t="s">
        <v>78</v>
      </c>
      <c r="AY121" s="242" t="s">
        <v>131</v>
      </c>
    </row>
    <row r="122" s="2" customFormat="1" ht="16.5" customHeight="1">
      <c r="A122" s="39"/>
      <c r="B122" s="40"/>
      <c r="C122" s="213" t="s">
        <v>236</v>
      </c>
      <c r="D122" s="213" t="s">
        <v>133</v>
      </c>
      <c r="E122" s="214" t="s">
        <v>565</v>
      </c>
      <c r="F122" s="215" t="s">
        <v>566</v>
      </c>
      <c r="G122" s="216" t="s">
        <v>348</v>
      </c>
      <c r="H122" s="217">
        <v>73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42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138</v>
      </c>
      <c r="AT122" s="224" t="s">
        <v>133</v>
      </c>
      <c r="AU122" s="224" t="s">
        <v>80</v>
      </c>
      <c r="AY122" s="18" t="s">
        <v>131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78</v>
      </c>
      <c r="BK122" s="225">
        <f>ROUND(I122*H122,2)</f>
        <v>0</v>
      </c>
      <c r="BL122" s="18" t="s">
        <v>138</v>
      </c>
      <c r="BM122" s="224" t="s">
        <v>567</v>
      </c>
    </row>
    <row r="123" s="2" customFormat="1">
      <c r="A123" s="39"/>
      <c r="B123" s="40"/>
      <c r="C123" s="41"/>
      <c r="D123" s="226" t="s">
        <v>140</v>
      </c>
      <c r="E123" s="41"/>
      <c r="F123" s="227" t="s">
        <v>566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140</v>
      </c>
      <c r="AU123" s="18" t="s">
        <v>80</v>
      </c>
    </row>
    <row r="124" s="2" customFormat="1">
      <c r="A124" s="39"/>
      <c r="B124" s="40"/>
      <c r="C124" s="41"/>
      <c r="D124" s="226" t="s">
        <v>142</v>
      </c>
      <c r="E124" s="41"/>
      <c r="F124" s="231" t="s">
        <v>568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142</v>
      </c>
      <c r="AU124" s="18" t="s">
        <v>80</v>
      </c>
    </row>
    <row r="125" s="13" customFormat="1">
      <c r="A125" s="13"/>
      <c r="B125" s="232"/>
      <c r="C125" s="233"/>
      <c r="D125" s="226" t="s">
        <v>144</v>
      </c>
      <c r="E125" s="234" t="s">
        <v>19</v>
      </c>
      <c r="F125" s="235" t="s">
        <v>216</v>
      </c>
      <c r="G125" s="233"/>
      <c r="H125" s="236">
        <v>73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144</v>
      </c>
      <c r="AU125" s="242" t="s">
        <v>80</v>
      </c>
      <c r="AV125" s="13" t="s">
        <v>80</v>
      </c>
      <c r="AW125" s="13" t="s">
        <v>33</v>
      </c>
      <c r="AX125" s="13" t="s">
        <v>78</v>
      </c>
      <c r="AY125" s="242" t="s">
        <v>131</v>
      </c>
    </row>
    <row r="126" s="2" customFormat="1" ht="16.5" customHeight="1">
      <c r="A126" s="39"/>
      <c r="B126" s="40"/>
      <c r="C126" s="213" t="s">
        <v>230</v>
      </c>
      <c r="D126" s="213" t="s">
        <v>133</v>
      </c>
      <c r="E126" s="214" t="s">
        <v>569</v>
      </c>
      <c r="F126" s="215" t="s">
        <v>570</v>
      </c>
      <c r="G126" s="216" t="s">
        <v>348</v>
      </c>
      <c r="H126" s="217">
        <v>158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42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138</v>
      </c>
      <c r="AT126" s="224" t="s">
        <v>133</v>
      </c>
      <c r="AU126" s="224" t="s">
        <v>80</v>
      </c>
      <c r="AY126" s="18" t="s">
        <v>131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78</v>
      </c>
      <c r="BK126" s="225">
        <f>ROUND(I126*H126,2)</f>
        <v>0</v>
      </c>
      <c r="BL126" s="18" t="s">
        <v>138</v>
      </c>
      <c r="BM126" s="224" t="s">
        <v>571</v>
      </c>
    </row>
    <row r="127" s="2" customFormat="1">
      <c r="A127" s="39"/>
      <c r="B127" s="40"/>
      <c r="C127" s="41"/>
      <c r="D127" s="226" t="s">
        <v>140</v>
      </c>
      <c r="E127" s="41"/>
      <c r="F127" s="227" t="s">
        <v>570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140</v>
      </c>
      <c r="AU127" s="18" t="s">
        <v>80</v>
      </c>
    </row>
    <row r="128" s="2" customFormat="1">
      <c r="A128" s="39"/>
      <c r="B128" s="40"/>
      <c r="C128" s="41"/>
      <c r="D128" s="226" t="s">
        <v>142</v>
      </c>
      <c r="E128" s="41"/>
      <c r="F128" s="231" t="s">
        <v>572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142</v>
      </c>
      <c r="AU128" s="18" t="s">
        <v>80</v>
      </c>
    </row>
    <row r="129" s="13" customFormat="1">
      <c r="A129" s="13"/>
      <c r="B129" s="232"/>
      <c r="C129" s="233"/>
      <c r="D129" s="226" t="s">
        <v>144</v>
      </c>
      <c r="E129" s="234" t="s">
        <v>19</v>
      </c>
      <c r="F129" s="235" t="s">
        <v>365</v>
      </c>
      <c r="G129" s="233"/>
      <c r="H129" s="236">
        <v>158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144</v>
      </c>
      <c r="AU129" s="242" t="s">
        <v>80</v>
      </c>
      <c r="AV129" s="13" t="s">
        <v>80</v>
      </c>
      <c r="AW129" s="13" t="s">
        <v>33</v>
      </c>
      <c r="AX129" s="13" t="s">
        <v>78</v>
      </c>
      <c r="AY129" s="242" t="s">
        <v>131</v>
      </c>
    </row>
    <row r="130" s="2" customFormat="1" ht="21.75" customHeight="1">
      <c r="A130" s="39"/>
      <c r="B130" s="40"/>
      <c r="C130" s="213" t="s">
        <v>248</v>
      </c>
      <c r="D130" s="213" t="s">
        <v>133</v>
      </c>
      <c r="E130" s="214" t="s">
        <v>573</v>
      </c>
      <c r="F130" s="215" t="s">
        <v>574</v>
      </c>
      <c r="G130" s="216" t="s">
        <v>136</v>
      </c>
      <c r="H130" s="217">
        <v>487.19999999999999</v>
      </c>
      <c r="I130" s="218"/>
      <c r="J130" s="219">
        <f>ROUND(I130*H130,2)</f>
        <v>0</v>
      </c>
      <c r="K130" s="215" t="s">
        <v>137</v>
      </c>
      <c r="L130" s="45"/>
      <c r="M130" s="220" t="s">
        <v>19</v>
      </c>
      <c r="N130" s="221" t="s">
        <v>42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138</v>
      </c>
      <c r="AT130" s="224" t="s">
        <v>133</v>
      </c>
      <c r="AU130" s="224" t="s">
        <v>80</v>
      </c>
      <c r="AY130" s="18" t="s">
        <v>131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78</v>
      </c>
      <c r="BK130" s="225">
        <f>ROUND(I130*H130,2)</f>
        <v>0</v>
      </c>
      <c r="BL130" s="18" t="s">
        <v>138</v>
      </c>
      <c r="BM130" s="224" t="s">
        <v>575</v>
      </c>
    </row>
    <row r="131" s="2" customFormat="1">
      <c r="A131" s="39"/>
      <c r="B131" s="40"/>
      <c r="C131" s="41"/>
      <c r="D131" s="226" t="s">
        <v>140</v>
      </c>
      <c r="E131" s="41"/>
      <c r="F131" s="227" t="s">
        <v>576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140</v>
      </c>
      <c r="AU131" s="18" t="s">
        <v>80</v>
      </c>
    </row>
    <row r="132" s="2" customFormat="1">
      <c r="A132" s="39"/>
      <c r="B132" s="40"/>
      <c r="C132" s="41"/>
      <c r="D132" s="226" t="s">
        <v>142</v>
      </c>
      <c r="E132" s="41"/>
      <c r="F132" s="231" t="s">
        <v>577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142</v>
      </c>
      <c r="AU132" s="18" t="s">
        <v>80</v>
      </c>
    </row>
    <row r="133" s="13" customFormat="1">
      <c r="A133" s="13"/>
      <c r="B133" s="232"/>
      <c r="C133" s="233"/>
      <c r="D133" s="226" t="s">
        <v>144</v>
      </c>
      <c r="E133" s="234" t="s">
        <v>19</v>
      </c>
      <c r="F133" s="235" t="s">
        <v>578</v>
      </c>
      <c r="G133" s="233"/>
      <c r="H133" s="236">
        <v>487.19999999999999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144</v>
      </c>
      <c r="AU133" s="242" t="s">
        <v>80</v>
      </c>
      <c r="AV133" s="13" t="s">
        <v>80</v>
      </c>
      <c r="AW133" s="13" t="s">
        <v>33</v>
      </c>
      <c r="AX133" s="13" t="s">
        <v>78</v>
      </c>
      <c r="AY133" s="242" t="s">
        <v>131</v>
      </c>
    </row>
    <row r="134" s="2" customFormat="1" ht="21.75" customHeight="1">
      <c r="A134" s="39"/>
      <c r="B134" s="40"/>
      <c r="C134" s="213" t="s">
        <v>254</v>
      </c>
      <c r="D134" s="213" t="s">
        <v>133</v>
      </c>
      <c r="E134" s="214" t="s">
        <v>579</v>
      </c>
      <c r="F134" s="215" t="s">
        <v>580</v>
      </c>
      <c r="G134" s="216" t="s">
        <v>136</v>
      </c>
      <c r="H134" s="217">
        <v>630</v>
      </c>
      <c r="I134" s="218"/>
      <c r="J134" s="219">
        <f>ROUND(I134*H134,2)</f>
        <v>0</v>
      </c>
      <c r="K134" s="215" t="s">
        <v>137</v>
      </c>
      <c r="L134" s="45"/>
      <c r="M134" s="220" t="s">
        <v>19</v>
      </c>
      <c r="N134" s="221" t="s">
        <v>42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138</v>
      </c>
      <c r="AT134" s="224" t="s">
        <v>133</v>
      </c>
      <c r="AU134" s="224" t="s">
        <v>80</v>
      </c>
      <c r="AY134" s="18" t="s">
        <v>131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78</v>
      </c>
      <c r="BK134" s="225">
        <f>ROUND(I134*H134,2)</f>
        <v>0</v>
      </c>
      <c r="BL134" s="18" t="s">
        <v>138</v>
      </c>
      <c r="BM134" s="224" t="s">
        <v>581</v>
      </c>
    </row>
    <row r="135" s="2" customFormat="1">
      <c r="A135" s="39"/>
      <c r="B135" s="40"/>
      <c r="C135" s="41"/>
      <c r="D135" s="226" t="s">
        <v>140</v>
      </c>
      <c r="E135" s="41"/>
      <c r="F135" s="227" t="s">
        <v>582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140</v>
      </c>
      <c r="AU135" s="18" t="s">
        <v>80</v>
      </c>
    </row>
    <row r="136" s="2" customFormat="1">
      <c r="A136" s="39"/>
      <c r="B136" s="40"/>
      <c r="C136" s="41"/>
      <c r="D136" s="226" t="s">
        <v>142</v>
      </c>
      <c r="E136" s="41"/>
      <c r="F136" s="231" t="s">
        <v>583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142</v>
      </c>
      <c r="AU136" s="18" t="s">
        <v>80</v>
      </c>
    </row>
    <row r="137" s="13" customFormat="1">
      <c r="A137" s="13"/>
      <c r="B137" s="232"/>
      <c r="C137" s="233"/>
      <c r="D137" s="226" t="s">
        <v>144</v>
      </c>
      <c r="E137" s="234" t="s">
        <v>19</v>
      </c>
      <c r="F137" s="235" t="s">
        <v>584</v>
      </c>
      <c r="G137" s="233"/>
      <c r="H137" s="236">
        <v>630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144</v>
      </c>
      <c r="AU137" s="242" t="s">
        <v>80</v>
      </c>
      <c r="AV137" s="13" t="s">
        <v>80</v>
      </c>
      <c r="AW137" s="13" t="s">
        <v>33</v>
      </c>
      <c r="AX137" s="13" t="s">
        <v>78</v>
      </c>
      <c r="AY137" s="242" t="s">
        <v>131</v>
      </c>
    </row>
    <row r="138" s="2" customFormat="1" ht="16.5" customHeight="1">
      <c r="A138" s="39"/>
      <c r="B138" s="40"/>
      <c r="C138" s="213" t="s">
        <v>258</v>
      </c>
      <c r="D138" s="213" t="s">
        <v>133</v>
      </c>
      <c r="E138" s="214" t="s">
        <v>182</v>
      </c>
      <c r="F138" s="215" t="s">
        <v>183</v>
      </c>
      <c r="G138" s="216" t="s">
        <v>184</v>
      </c>
      <c r="H138" s="217">
        <v>30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42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138</v>
      </c>
      <c r="AT138" s="224" t="s">
        <v>133</v>
      </c>
      <c r="AU138" s="224" t="s">
        <v>80</v>
      </c>
      <c r="AY138" s="18" t="s">
        <v>131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78</v>
      </c>
      <c r="BK138" s="225">
        <f>ROUND(I138*H138,2)</f>
        <v>0</v>
      </c>
      <c r="BL138" s="18" t="s">
        <v>138</v>
      </c>
      <c r="BM138" s="224" t="s">
        <v>585</v>
      </c>
    </row>
    <row r="139" s="2" customFormat="1">
      <c r="A139" s="39"/>
      <c r="B139" s="40"/>
      <c r="C139" s="41"/>
      <c r="D139" s="226" t="s">
        <v>140</v>
      </c>
      <c r="E139" s="41"/>
      <c r="F139" s="227" t="s">
        <v>183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140</v>
      </c>
      <c r="AU139" s="18" t="s">
        <v>80</v>
      </c>
    </row>
    <row r="140" s="2" customFormat="1">
      <c r="A140" s="39"/>
      <c r="B140" s="40"/>
      <c r="C140" s="41"/>
      <c r="D140" s="226" t="s">
        <v>142</v>
      </c>
      <c r="E140" s="41"/>
      <c r="F140" s="231" t="s">
        <v>586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142</v>
      </c>
      <c r="AU140" s="18" t="s">
        <v>80</v>
      </c>
    </row>
    <row r="141" s="13" customFormat="1">
      <c r="A141" s="13"/>
      <c r="B141" s="232"/>
      <c r="C141" s="233"/>
      <c r="D141" s="226" t="s">
        <v>144</v>
      </c>
      <c r="E141" s="234" t="s">
        <v>19</v>
      </c>
      <c r="F141" s="235" t="s">
        <v>187</v>
      </c>
      <c r="G141" s="233"/>
      <c r="H141" s="236">
        <v>30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144</v>
      </c>
      <c r="AU141" s="242" t="s">
        <v>80</v>
      </c>
      <c r="AV141" s="13" t="s">
        <v>80</v>
      </c>
      <c r="AW141" s="13" t="s">
        <v>33</v>
      </c>
      <c r="AX141" s="13" t="s">
        <v>78</v>
      </c>
      <c r="AY141" s="242" t="s">
        <v>131</v>
      </c>
    </row>
    <row r="142" s="2" customFormat="1" ht="16.5" customHeight="1">
      <c r="A142" s="39"/>
      <c r="B142" s="40"/>
      <c r="C142" s="213" t="s">
        <v>264</v>
      </c>
      <c r="D142" s="213" t="s">
        <v>133</v>
      </c>
      <c r="E142" s="214" t="s">
        <v>435</v>
      </c>
      <c r="F142" s="215" t="s">
        <v>436</v>
      </c>
      <c r="G142" s="216" t="s">
        <v>406</v>
      </c>
      <c r="H142" s="217">
        <v>100.59999999999999</v>
      </c>
      <c r="I142" s="218"/>
      <c r="J142" s="219">
        <f>ROUND(I142*H142,2)</f>
        <v>0</v>
      </c>
      <c r="K142" s="215" t="s">
        <v>137</v>
      </c>
      <c r="L142" s="45"/>
      <c r="M142" s="220" t="s">
        <v>19</v>
      </c>
      <c r="N142" s="221" t="s">
        <v>42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138</v>
      </c>
      <c r="AT142" s="224" t="s">
        <v>133</v>
      </c>
      <c r="AU142" s="224" t="s">
        <v>80</v>
      </c>
      <c r="AY142" s="18" t="s">
        <v>131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78</v>
      </c>
      <c r="BK142" s="225">
        <f>ROUND(I142*H142,2)</f>
        <v>0</v>
      </c>
      <c r="BL142" s="18" t="s">
        <v>138</v>
      </c>
      <c r="BM142" s="224" t="s">
        <v>588</v>
      </c>
    </row>
    <row r="143" s="2" customFormat="1">
      <c r="A143" s="39"/>
      <c r="B143" s="40"/>
      <c r="C143" s="41"/>
      <c r="D143" s="226" t="s">
        <v>140</v>
      </c>
      <c r="E143" s="41"/>
      <c r="F143" s="227" t="s">
        <v>438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140</v>
      </c>
      <c r="AU143" s="18" t="s">
        <v>80</v>
      </c>
    </row>
    <row r="144" s="2" customFormat="1">
      <c r="A144" s="39"/>
      <c r="B144" s="40"/>
      <c r="C144" s="41"/>
      <c r="D144" s="226" t="s">
        <v>142</v>
      </c>
      <c r="E144" s="41"/>
      <c r="F144" s="231" t="s">
        <v>608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142</v>
      </c>
      <c r="AU144" s="18" t="s">
        <v>80</v>
      </c>
    </row>
    <row r="145" s="13" customFormat="1">
      <c r="A145" s="13"/>
      <c r="B145" s="232"/>
      <c r="C145" s="233"/>
      <c r="D145" s="226" t="s">
        <v>144</v>
      </c>
      <c r="E145" s="234" t="s">
        <v>19</v>
      </c>
      <c r="F145" s="235" t="s">
        <v>609</v>
      </c>
      <c r="G145" s="233"/>
      <c r="H145" s="236">
        <v>11.68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144</v>
      </c>
      <c r="AU145" s="242" t="s">
        <v>80</v>
      </c>
      <c r="AV145" s="13" t="s">
        <v>80</v>
      </c>
      <c r="AW145" s="13" t="s">
        <v>33</v>
      </c>
      <c r="AX145" s="13" t="s">
        <v>71</v>
      </c>
      <c r="AY145" s="242" t="s">
        <v>131</v>
      </c>
    </row>
    <row r="146" s="13" customFormat="1">
      <c r="A146" s="13"/>
      <c r="B146" s="232"/>
      <c r="C146" s="233"/>
      <c r="D146" s="226" t="s">
        <v>144</v>
      </c>
      <c r="E146" s="234" t="s">
        <v>19</v>
      </c>
      <c r="F146" s="235" t="s">
        <v>610</v>
      </c>
      <c r="G146" s="233"/>
      <c r="H146" s="236">
        <v>27.68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144</v>
      </c>
      <c r="AU146" s="242" t="s">
        <v>80</v>
      </c>
      <c r="AV146" s="13" t="s">
        <v>80</v>
      </c>
      <c r="AW146" s="13" t="s">
        <v>33</v>
      </c>
      <c r="AX146" s="13" t="s">
        <v>71</v>
      </c>
      <c r="AY146" s="242" t="s">
        <v>131</v>
      </c>
    </row>
    <row r="147" s="13" customFormat="1">
      <c r="A147" s="13"/>
      <c r="B147" s="232"/>
      <c r="C147" s="233"/>
      <c r="D147" s="226" t="s">
        <v>144</v>
      </c>
      <c r="E147" s="234" t="s">
        <v>19</v>
      </c>
      <c r="F147" s="235" t="s">
        <v>611</v>
      </c>
      <c r="G147" s="233"/>
      <c r="H147" s="236">
        <v>61.240000000000002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144</v>
      </c>
      <c r="AU147" s="242" t="s">
        <v>80</v>
      </c>
      <c r="AV147" s="13" t="s">
        <v>80</v>
      </c>
      <c r="AW147" s="13" t="s">
        <v>33</v>
      </c>
      <c r="AX147" s="13" t="s">
        <v>71</v>
      </c>
      <c r="AY147" s="242" t="s">
        <v>131</v>
      </c>
    </row>
    <row r="148" s="15" customFormat="1">
      <c r="A148" s="15"/>
      <c r="B148" s="267"/>
      <c r="C148" s="268"/>
      <c r="D148" s="226" t="s">
        <v>144</v>
      </c>
      <c r="E148" s="269" t="s">
        <v>19</v>
      </c>
      <c r="F148" s="270" t="s">
        <v>421</v>
      </c>
      <c r="G148" s="268"/>
      <c r="H148" s="271">
        <v>100.59999999999999</v>
      </c>
      <c r="I148" s="272"/>
      <c r="J148" s="268"/>
      <c r="K148" s="268"/>
      <c r="L148" s="273"/>
      <c r="M148" s="274"/>
      <c r="N148" s="275"/>
      <c r="O148" s="275"/>
      <c r="P148" s="275"/>
      <c r="Q148" s="275"/>
      <c r="R148" s="275"/>
      <c r="S148" s="275"/>
      <c r="T148" s="27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7" t="s">
        <v>144</v>
      </c>
      <c r="AU148" s="277" t="s">
        <v>80</v>
      </c>
      <c r="AV148" s="15" t="s">
        <v>138</v>
      </c>
      <c r="AW148" s="15" t="s">
        <v>33</v>
      </c>
      <c r="AX148" s="15" t="s">
        <v>78</v>
      </c>
      <c r="AY148" s="277" t="s">
        <v>131</v>
      </c>
    </row>
    <row r="149" s="2" customFormat="1" ht="16.5" customHeight="1">
      <c r="A149" s="39"/>
      <c r="B149" s="40"/>
      <c r="C149" s="213" t="s">
        <v>8</v>
      </c>
      <c r="D149" s="213" t="s">
        <v>133</v>
      </c>
      <c r="E149" s="214" t="s">
        <v>442</v>
      </c>
      <c r="F149" s="215" t="s">
        <v>443</v>
      </c>
      <c r="G149" s="216" t="s">
        <v>406</v>
      </c>
      <c r="H149" s="217">
        <v>100.59999999999999</v>
      </c>
      <c r="I149" s="218"/>
      <c r="J149" s="219">
        <f>ROUND(I149*H149,2)</f>
        <v>0</v>
      </c>
      <c r="K149" s="215" t="s">
        <v>137</v>
      </c>
      <c r="L149" s="45"/>
      <c r="M149" s="220" t="s">
        <v>19</v>
      </c>
      <c r="N149" s="221" t="s">
        <v>42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138</v>
      </c>
      <c r="AT149" s="224" t="s">
        <v>133</v>
      </c>
      <c r="AU149" s="224" t="s">
        <v>80</v>
      </c>
      <c r="AY149" s="18" t="s">
        <v>131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78</v>
      </c>
      <c r="BK149" s="225">
        <f>ROUND(I149*H149,2)</f>
        <v>0</v>
      </c>
      <c r="BL149" s="18" t="s">
        <v>138</v>
      </c>
      <c r="BM149" s="224" t="s">
        <v>593</v>
      </c>
    </row>
    <row r="150" s="2" customFormat="1">
      <c r="A150" s="39"/>
      <c r="B150" s="40"/>
      <c r="C150" s="41"/>
      <c r="D150" s="226" t="s">
        <v>140</v>
      </c>
      <c r="E150" s="41"/>
      <c r="F150" s="227" t="s">
        <v>445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140</v>
      </c>
      <c r="AU150" s="18" t="s">
        <v>80</v>
      </c>
    </row>
    <row r="151" s="2" customFormat="1">
      <c r="A151" s="39"/>
      <c r="B151" s="40"/>
      <c r="C151" s="41"/>
      <c r="D151" s="226" t="s">
        <v>142</v>
      </c>
      <c r="E151" s="41"/>
      <c r="F151" s="231" t="s">
        <v>446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142</v>
      </c>
      <c r="AU151" s="18" t="s">
        <v>80</v>
      </c>
    </row>
    <row r="152" s="2" customFormat="1" ht="16.5" customHeight="1">
      <c r="A152" s="39"/>
      <c r="B152" s="40"/>
      <c r="C152" s="213" t="s">
        <v>271</v>
      </c>
      <c r="D152" s="213" t="s">
        <v>133</v>
      </c>
      <c r="E152" s="214" t="s">
        <v>448</v>
      </c>
      <c r="F152" s="215" t="s">
        <v>449</v>
      </c>
      <c r="G152" s="216" t="s">
        <v>406</v>
      </c>
      <c r="H152" s="217">
        <v>503</v>
      </c>
      <c r="I152" s="218"/>
      <c r="J152" s="219">
        <f>ROUND(I152*H152,2)</f>
        <v>0</v>
      </c>
      <c r="K152" s="215" t="s">
        <v>137</v>
      </c>
      <c r="L152" s="45"/>
      <c r="M152" s="220" t="s">
        <v>19</v>
      </c>
      <c r="N152" s="221" t="s">
        <v>42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138</v>
      </c>
      <c r="AT152" s="224" t="s">
        <v>133</v>
      </c>
      <c r="AU152" s="224" t="s">
        <v>80</v>
      </c>
      <c r="AY152" s="18" t="s">
        <v>131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78</v>
      </c>
      <c r="BK152" s="225">
        <f>ROUND(I152*H152,2)</f>
        <v>0</v>
      </c>
      <c r="BL152" s="18" t="s">
        <v>138</v>
      </c>
      <c r="BM152" s="224" t="s">
        <v>594</v>
      </c>
    </row>
    <row r="153" s="2" customFormat="1">
      <c r="A153" s="39"/>
      <c r="B153" s="40"/>
      <c r="C153" s="41"/>
      <c r="D153" s="226" t="s">
        <v>140</v>
      </c>
      <c r="E153" s="41"/>
      <c r="F153" s="227" t="s">
        <v>451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140</v>
      </c>
      <c r="AU153" s="18" t="s">
        <v>80</v>
      </c>
    </row>
    <row r="154" s="2" customFormat="1">
      <c r="A154" s="39"/>
      <c r="B154" s="40"/>
      <c r="C154" s="41"/>
      <c r="D154" s="226" t="s">
        <v>142</v>
      </c>
      <c r="E154" s="41"/>
      <c r="F154" s="231" t="s">
        <v>446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142</v>
      </c>
      <c r="AU154" s="18" t="s">
        <v>80</v>
      </c>
    </row>
    <row r="155" s="13" customFormat="1">
      <c r="A155" s="13"/>
      <c r="B155" s="232"/>
      <c r="C155" s="233"/>
      <c r="D155" s="226" t="s">
        <v>144</v>
      </c>
      <c r="E155" s="233"/>
      <c r="F155" s="235" t="s">
        <v>612</v>
      </c>
      <c r="G155" s="233"/>
      <c r="H155" s="236">
        <v>503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144</v>
      </c>
      <c r="AU155" s="242" t="s">
        <v>80</v>
      </c>
      <c r="AV155" s="13" t="s">
        <v>80</v>
      </c>
      <c r="AW155" s="13" t="s">
        <v>4</v>
      </c>
      <c r="AX155" s="13" t="s">
        <v>78</v>
      </c>
      <c r="AY155" s="242" t="s">
        <v>131</v>
      </c>
    </row>
    <row r="156" s="2" customFormat="1" ht="16.5" customHeight="1">
      <c r="A156" s="39"/>
      <c r="B156" s="40"/>
      <c r="C156" s="243" t="s">
        <v>275</v>
      </c>
      <c r="D156" s="243" t="s">
        <v>153</v>
      </c>
      <c r="E156" s="244" t="s">
        <v>454</v>
      </c>
      <c r="F156" s="245" t="s">
        <v>455</v>
      </c>
      <c r="G156" s="246" t="s">
        <v>406</v>
      </c>
      <c r="H156" s="247">
        <v>100.59999999999999</v>
      </c>
      <c r="I156" s="248"/>
      <c r="J156" s="249">
        <f>ROUND(I156*H156,2)</f>
        <v>0</v>
      </c>
      <c r="K156" s="245" t="s">
        <v>137</v>
      </c>
      <c r="L156" s="250"/>
      <c r="M156" s="251" t="s">
        <v>19</v>
      </c>
      <c r="N156" s="252" t="s">
        <v>42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157</v>
      </c>
      <c r="AT156" s="224" t="s">
        <v>153</v>
      </c>
      <c r="AU156" s="224" t="s">
        <v>80</v>
      </c>
      <c r="AY156" s="18" t="s">
        <v>131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78</v>
      </c>
      <c r="BK156" s="225">
        <f>ROUND(I156*H156,2)</f>
        <v>0</v>
      </c>
      <c r="BL156" s="18" t="s">
        <v>138</v>
      </c>
      <c r="BM156" s="224" t="s">
        <v>596</v>
      </c>
    </row>
    <row r="157" s="2" customFormat="1">
      <c r="A157" s="39"/>
      <c r="B157" s="40"/>
      <c r="C157" s="41"/>
      <c r="D157" s="226" t="s">
        <v>140</v>
      </c>
      <c r="E157" s="41"/>
      <c r="F157" s="227" t="s">
        <v>455</v>
      </c>
      <c r="G157" s="41"/>
      <c r="H157" s="41"/>
      <c r="I157" s="228"/>
      <c r="J157" s="41"/>
      <c r="K157" s="41"/>
      <c r="L157" s="45"/>
      <c r="M157" s="278"/>
      <c r="N157" s="279"/>
      <c r="O157" s="280"/>
      <c r="P157" s="280"/>
      <c r="Q157" s="280"/>
      <c r="R157" s="280"/>
      <c r="S157" s="280"/>
      <c r="T157" s="281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140</v>
      </c>
      <c r="AU157" s="18" t="s">
        <v>80</v>
      </c>
    </row>
    <row r="158" s="2" customFormat="1" ht="6.96" customHeight="1">
      <c r="A158" s="39"/>
      <c r="B158" s="60"/>
      <c r="C158" s="61"/>
      <c r="D158" s="61"/>
      <c r="E158" s="61"/>
      <c r="F158" s="61"/>
      <c r="G158" s="61"/>
      <c r="H158" s="61"/>
      <c r="I158" s="61"/>
      <c r="J158" s="61"/>
      <c r="K158" s="61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gP1byL6Qo2C5WijdnphoDPUI88ugbqteG+KWiGrE0Krg0FUt3RFXMydhTpop796SwR4lk/4i7fVRxa+/UMLRpQ==" hashValue="FDNmcwD17Ng7TqEcQU+nr0J9I6qH9yWqVTB5tWUUVh22taByYxZH2Q483lhKE0ToWmiPSpHRn71n9HZt+gOxLw==" algorithmName="SHA-512" password="CC35"/>
  <autoFilter ref="C86:K15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104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Větrolamy VTL1 a VTL2 v k.ú. Sinutec a Jablonec u Libčevsi</v>
      </c>
      <c r="F7" s="143"/>
      <c r="G7" s="143"/>
      <c r="H7" s="143"/>
      <c r="L7" s="21"/>
    </row>
    <row r="8" s="1" customFormat="1" ht="12" customHeight="1">
      <c r="B8" s="21"/>
      <c r="D8" s="143" t="s">
        <v>105</v>
      </c>
      <c r="L8" s="21"/>
    </row>
    <row r="9" s="2" customFormat="1" ht="16.5" customHeight="1">
      <c r="A9" s="39"/>
      <c r="B9" s="45"/>
      <c r="C9" s="39"/>
      <c r="D9" s="39"/>
      <c r="E9" s="144" t="s">
        <v>519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107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613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15. 11. 2021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8"/>
      <c r="B29" s="149"/>
      <c r="C29" s="148"/>
      <c r="D29" s="148"/>
      <c r="E29" s="150" t="s">
        <v>109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ROUND((SUM(BE87:BE157)),  2)</f>
        <v>0</v>
      </c>
      <c r="G35" s="39"/>
      <c r="H35" s="39"/>
      <c r="I35" s="158">
        <v>0.20999999999999999</v>
      </c>
      <c r="J35" s="157">
        <f>ROUND(((SUM(BE87:BE157))*I35),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ROUND((SUM(BF87:BF157)),  2)</f>
        <v>0</v>
      </c>
      <c r="G36" s="39"/>
      <c r="H36" s="39"/>
      <c r="I36" s="158">
        <v>0.14999999999999999</v>
      </c>
      <c r="J36" s="157">
        <f>ROUND(((SUM(BF87:BF157))*I36),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ROUND((SUM(BG87:BG157)),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ROUND((SUM(BH87:BH157)),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ROUND((SUM(BI87:BI157)),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Větrolamy VTL1 a VTL2 v k.ú. Sinutec a Jablonec u Libčevsi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105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519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107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Sin0-2-3 - Rozvojová péče - 3. rok po výsadbě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Sinutec</v>
      </c>
      <c r="G56" s="41"/>
      <c r="H56" s="41"/>
      <c r="I56" s="33" t="s">
        <v>23</v>
      </c>
      <c r="J56" s="73" t="str">
        <f>IF(J14="","",J14)</f>
        <v>15. 11. 2021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ČR SPÚ, KPÚ pro Ústecký kraj</v>
      </c>
      <c r="G58" s="41"/>
      <c r="H58" s="41"/>
      <c r="I58" s="33" t="s">
        <v>31</v>
      </c>
      <c r="J58" s="37" t="str">
        <f>E23</f>
        <v>Ing. Alena Burešová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Ing. Alena Burešová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111</v>
      </c>
      <c r="D61" s="172"/>
      <c r="E61" s="172"/>
      <c r="F61" s="172"/>
      <c r="G61" s="172"/>
      <c r="H61" s="172"/>
      <c r="I61" s="172"/>
      <c r="J61" s="173" t="s">
        <v>112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113</v>
      </c>
    </row>
    <row r="64" s="9" customFormat="1" ht="24.96" customHeight="1">
      <c r="A64" s="9"/>
      <c r="B64" s="175"/>
      <c r="C64" s="176"/>
      <c r="D64" s="177" t="s">
        <v>114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115</v>
      </c>
      <c r="E65" s="183"/>
      <c r="F65" s="183"/>
      <c r="G65" s="183"/>
      <c r="H65" s="183"/>
      <c r="I65" s="183"/>
      <c r="J65" s="184">
        <f>J89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Větrolamy VTL1 a VTL2 v k.ú. Sinutec a Jablonec u Libčevsi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105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519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107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Sin0-2-3 - Rozvojová péče - 3. rok po výsadbě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>Sinutec</v>
      </c>
      <c r="G81" s="41"/>
      <c r="H81" s="41"/>
      <c r="I81" s="33" t="s">
        <v>23</v>
      </c>
      <c r="J81" s="73" t="str">
        <f>IF(J14="","",J14)</f>
        <v>15. 11. 2021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>ČR SPÚ, KPÚ pro Ústecký kraj</v>
      </c>
      <c r="G83" s="41"/>
      <c r="H83" s="41"/>
      <c r="I83" s="33" t="s">
        <v>31</v>
      </c>
      <c r="J83" s="37" t="str">
        <f>E23</f>
        <v>Ing. Alena Burešová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IF(E20="","",E20)</f>
        <v>Vyplň údaj</v>
      </c>
      <c r="G84" s="41"/>
      <c r="H84" s="41"/>
      <c r="I84" s="33" t="s">
        <v>34</v>
      </c>
      <c r="J84" s="37" t="str">
        <f>E26</f>
        <v>Ing. Alena Burešová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117</v>
      </c>
      <c r="D86" s="189" t="s">
        <v>56</v>
      </c>
      <c r="E86" s="189" t="s">
        <v>52</v>
      </c>
      <c r="F86" s="189" t="s">
        <v>53</v>
      </c>
      <c r="G86" s="189" t="s">
        <v>118</v>
      </c>
      <c r="H86" s="189" t="s">
        <v>119</v>
      </c>
      <c r="I86" s="189" t="s">
        <v>120</v>
      </c>
      <c r="J86" s="189" t="s">
        <v>112</v>
      </c>
      <c r="K86" s="190" t="s">
        <v>121</v>
      </c>
      <c r="L86" s="191"/>
      <c r="M86" s="93" t="s">
        <v>19</v>
      </c>
      <c r="N86" s="94" t="s">
        <v>41</v>
      </c>
      <c r="O86" s="94" t="s">
        <v>122</v>
      </c>
      <c r="P86" s="94" t="s">
        <v>123</v>
      </c>
      <c r="Q86" s="94" t="s">
        <v>124</v>
      </c>
      <c r="R86" s="94" t="s">
        <v>125</v>
      </c>
      <c r="S86" s="94" t="s">
        <v>126</v>
      </c>
      <c r="T86" s="95" t="s">
        <v>127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128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</f>
        <v>0</v>
      </c>
      <c r="Q87" s="97"/>
      <c r="R87" s="194">
        <f>R88</f>
        <v>0.022524000000000002</v>
      </c>
      <c r="S87" s="97"/>
      <c r="T87" s="195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70</v>
      </c>
      <c r="AU87" s="18" t="s">
        <v>113</v>
      </c>
      <c r="BK87" s="196">
        <f>BK88</f>
        <v>0</v>
      </c>
    </row>
    <row r="88" s="12" customFormat="1" ht="25.92" customHeight="1">
      <c r="A88" s="12"/>
      <c r="B88" s="197"/>
      <c r="C88" s="198"/>
      <c r="D88" s="199" t="s">
        <v>70</v>
      </c>
      <c r="E88" s="200" t="s">
        <v>129</v>
      </c>
      <c r="F88" s="200" t="s">
        <v>130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</f>
        <v>0</v>
      </c>
      <c r="Q88" s="205"/>
      <c r="R88" s="206">
        <f>R89</f>
        <v>0.022524000000000002</v>
      </c>
      <c r="S88" s="205"/>
      <c r="T88" s="207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78</v>
      </c>
      <c r="AT88" s="209" t="s">
        <v>70</v>
      </c>
      <c r="AU88" s="209" t="s">
        <v>71</v>
      </c>
      <c r="AY88" s="208" t="s">
        <v>131</v>
      </c>
      <c r="BK88" s="210">
        <f>BK89</f>
        <v>0</v>
      </c>
    </row>
    <row r="89" s="12" customFormat="1" ht="22.8" customHeight="1">
      <c r="A89" s="12"/>
      <c r="B89" s="197"/>
      <c r="C89" s="198"/>
      <c r="D89" s="199" t="s">
        <v>70</v>
      </c>
      <c r="E89" s="211" t="s">
        <v>78</v>
      </c>
      <c r="F89" s="211" t="s">
        <v>132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SUM(P90:P157)</f>
        <v>0</v>
      </c>
      <c r="Q89" s="205"/>
      <c r="R89" s="206">
        <f>SUM(R90:R157)</f>
        <v>0.022524000000000002</v>
      </c>
      <c r="S89" s="205"/>
      <c r="T89" s="207">
        <f>SUM(T90:T157)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78</v>
      </c>
      <c r="AT89" s="209" t="s">
        <v>70</v>
      </c>
      <c r="AU89" s="209" t="s">
        <v>78</v>
      </c>
      <c r="AY89" s="208" t="s">
        <v>131</v>
      </c>
      <c r="BK89" s="210">
        <f>SUM(BK90:BK157)</f>
        <v>0</v>
      </c>
    </row>
    <row r="90" s="2" customFormat="1" ht="16.5" customHeight="1">
      <c r="A90" s="39"/>
      <c r="B90" s="40"/>
      <c r="C90" s="213" t="s">
        <v>78</v>
      </c>
      <c r="D90" s="213" t="s">
        <v>133</v>
      </c>
      <c r="E90" s="214" t="s">
        <v>134</v>
      </c>
      <c r="F90" s="215" t="s">
        <v>135</v>
      </c>
      <c r="G90" s="216" t="s">
        <v>136</v>
      </c>
      <c r="H90" s="217">
        <v>21834</v>
      </c>
      <c r="I90" s="218"/>
      <c r="J90" s="219">
        <f>ROUND(I90*H90,2)</f>
        <v>0</v>
      </c>
      <c r="K90" s="215" t="s">
        <v>137</v>
      </c>
      <c r="L90" s="45"/>
      <c r="M90" s="220" t="s">
        <v>19</v>
      </c>
      <c r="N90" s="221" t="s">
        <v>42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138</v>
      </c>
      <c r="AT90" s="224" t="s">
        <v>133</v>
      </c>
      <c r="AU90" s="224" t="s">
        <v>80</v>
      </c>
      <c r="AY90" s="18" t="s">
        <v>131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138</v>
      </c>
      <c r="BM90" s="224" t="s">
        <v>521</v>
      </c>
    </row>
    <row r="91" s="2" customFormat="1">
      <c r="A91" s="39"/>
      <c r="B91" s="40"/>
      <c r="C91" s="41"/>
      <c r="D91" s="226" t="s">
        <v>140</v>
      </c>
      <c r="E91" s="41"/>
      <c r="F91" s="227" t="s">
        <v>141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140</v>
      </c>
      <c r="AU91" s="18" t="s">
        <v>80</v>
      </c>
    </row>
    <row r="92" s="2" customFormat="1">
      <c r="A92" s="39"/>
      <c r="B92" s="40"/>
      <c r="C92" s="41"/>
      <c r="D92" s="226" t="s">
        <v>142</v>
      </c>
      <c r="E92" s="41"/>
      <c r="F92" s="231" t="s">
        <v>598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142</v>
      </c>
      <c r="AU92" s="18" t="s">
        <v>80</v>
      </c>
    </row>
    <row r="93" s="13" customFormat="1">
      <c r="A93" s="13"/>
      <c r="B93" s="232"/>
      <c r="C93" s="233"/>
      <c r="D93" s="226" t="s">
        <v>144</v>
      </c>
      <c r="E93" s="234" t="s">
        <v>19</v>
      </c>
      <c r="F93" s="235" t="s">
        <v>145</v>
      </c>
      <c r="G93" s="233"/>
      <c r="H93" s="236">
        <v>21834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2" t="s">
        <v>144</v>
      </c>
      <c r="AU93" s="242" t="s">
        <v>80</v>
      </c>
      <c r="AV93" s="13" t="s">
        <v>80</v>
      </c>
      <c r="AW93" s="13" t="s">
        <v>33</v>
      </c>
      <c r="AX93" s="13" t="s">
        <v>78</v>
      </c>
      <c r="AY93" s="242" t="s">
        <v>131</v>
      </c>
    </row>
    <row r="94" s="2" customFormat="1">
      <c r="A94" s="39"/>
      <c r="B94" s="40"/>
      <c r="C94" s="213" t="s">
        <v>80</v>
      </c>
      <c r="D94" s="213" t="s">
        <v>133</v>
      </c>
      <c r="E94" s="214" t="s">
        <v>372</v>
      </c>
      <c r="F94" s="215" t="s">
        <v>373</v>
      </c>
      <c r="G94" s="216" t="s">
        <v>374</v>
      </c>
      <c r="H94" s="217">
        <v>37.539999999999999</v>
      </c>
      <c r="I94" s="218"/>
      <c r="J94" s="219">
        <f>ROUND(I94*H94,2)</f>
        <v>0</v>
      </c>
      <c r="K94" s="215" t="s">
        <v>137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138</v>
      </c>
      <c r="AT94" s="224" t="s">
        <v>133</v>
      </c>
      <c r="AU94" s="224" t="s">
        <v>80</v>
      </c>
      <c r="AY94" s="18" t="s">
        <v>131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138</v>
      </c>
      <c r="BM94" s="224" t="s">
        <v>532</v>
      </c>
    </row>
    <row r="95" s="2" customFormat="1">
      <c r="A95" s="39"/>
      <c r="B95" s="40"/>
      <c r="C95" s="41"/>
      <c r="D95" s="226" t="s">
        <v>140</v>
      </c>
      <c r="E95" s="41"/>
      <c r="F95" s="227" t="s">
        <v>376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140</v>
      </c>
      <c r="AU95" s="18" t="s">
        <v>80</v>
      </c>
    </row>
    <row r="96" s="2" customFormat="1">
      <c r="A96" s="39"/>
      <c r="B96" s="40"/>
      <c r="C96" s="41"/>
      <c r="D96" s="226" t="s">
        <v>142</v>
      </c>
      <c r="E96" s="41"/>
      <c r="F96" s="231" t="s">
        <v>533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142</v>
      </c>
      <c r="AU96" s="18" t="s">
        <v>80</v>
      </c>
    </row>
    <row r="97" s="13" customFormat="1">
      <c r="A97" s="13"/>
      <c r="B97" s="232"/>
      <c r="C97" s="233"/>
      <c r="D97" s="226" t="s">
        <v>144</v>
      </c>
      <c r="E97" s="234" t="s">
        <v>19</v>
      </c>
      <c r="F97" s="235" t="s">
        <v>534</v>
      </c>
      <c r="G97" s="233"/>
      <c r="H97" s="236">
        <v>37.539999999999999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144</v>
      </c>
      <c r="AU97" s="242" t="s">
        <v>80</v>
      </c>
      <c r="AV97" s="13" t="s">
        <v>80</v>
      </c>
      <c r="AW97" s="13" t="s">
        <v>33</v>
      </c>
      <c r="AX97" s="13" t="s">
        <v>78</v>
      </c>
      <c r="AY97" s="242" t="s">
        <v>131</v>
      </c>
    </row>
    <row r="98" s="2" customFormat="1" ht="16.5" customHeight="1">
      <c r="A98" s="39"/>
      <c r="B98" s="40"/>
      <c r="C98" s="243" t="s">
        <v>152</v>
      </c>
      <c r="D98" s="243" t="s">
        <v>153</v>
      </c>
      <c r="E98" s="244" t="s">
        <v>380</v>
      </c>
      <c r="F98" s="245" t="s">
        <v>381</v>
      </c>
      <c r="G98" s="246" t="s">
        <v>156</v>
      </c>
      <c r="H98" s="247">
        <v>22.524000000000001</v>
      </c>
      <c r="I98" s="248"/>
      <c r="J98" s="249">
        <f>ROUND(I98*H98,2)</f>
        <v>0</v>
      </c>
      <c r="K98" s="245" t="s">
        <v>19</v>
      </c>
      <c r="L98" s="250"/>
      <c r="M98" s="251" t="s">
        <v>19</v>
      </c>
      <c r="N98" s="252" t="s">
        <v>42</v>
      </c>
      <c r="O98" s="85"/>
      <c r="P98" s="222">
        <f>O98*H98</f>
        <v>0</v>
      </c>
      <c r="Q98" s="222">
        <v>0.001</v>
      </c>
      <c r="R98" s="222">
        <f>Q98*H98</f>
        <v>0.022524000000000002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157</v>
      </c>
      <c r="AT98" s="224" t="s">
        <v>153</v>
      </c>
      <c r="AU98" s="224" t="s">
        <v>80</v>
      </c>
      <c r="AY98" s="18" t="s">
        <v>131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138</v>
      </c>
      <c r="BM98" s="224" t="s">
        <v>535</v>
      </c>
    </row>
    <row r="99" s="2" customFormat="1">
      <c r="A99" s="39"/>
      <c r="B99" s="40"/>
      <c r="C99" s="41"/>
      <c r="D99" s="226" t="s">
        <v>140</v>
      </c>
      <c r="E99" s="41"/>
      <c r="F99" s="227" t="s">
        <v>381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140</v>
      </c>
      <c r="AU99" s="18" t="s">
        <v>80</v>
      </c>
    </row>
    <row r="100" s="2" customFormat="1">
      <c r="A100" s="39"/>
      <c r="B100" s="40"/>
      <c r="C100" s="41"/>
      <c r="D100" s="226" t="s">
        <v>142</v>
      </c>
      <c r="E100" s="41"/>
      <c r="F100" s="231" t="s">
        <v>383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142</v>
      </c>
      <c r="AU100" s="18" t="s">
        <v>80</v>
      </c>
    </row>
    <row r="101" s="13" customFormat="1">
      <c r="A101" s="13"/>
      <c r="B101" s="232"/>
      <c r="C101" s="233"/>
      <c r="D101" s="226" t="s">
        <v>144</v>
      </c>
      <c r="E101" s="233"/>
      <c r="F101" s="235" t="s">
        <v>536</v>
      </c>
      <c r="G101" s="233"/>
      <c r="H101" s="236">
        <v>22.524000000000001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144</v>
      </c>
      <c r="AU101" s="242" t="s">
        <v>80</v>
      </c>
      <c r="AV101" s="13" t="s">
        <v>80</v>
      </c>
      <c r="AW101" s="13" t="s">
        <v>4</v>
      </c>
      <c r="AX101" s="13" t="s">
        <v>78</v>
      </c>
      <c r="AY101" s="242" t="s">
        <v>131</v>
      </c>
    </row>
    <row r="102" s="2" customFormat="1" ht="16.5" customHeight="1">
      <c r="A102" s="39"/>
      <c r="B102" s="40"/>
      <c r="C102" s="213" t="s">
        <v>138</v>
      </c>
      <c r="D102" s="213" t="s">
        <v>133</v>
      </c>
      <c r="E102" s="214" t="s">
        <v>599</v>
      </c>
      <c r="F102" s="215" t="s">
        <v>600</v>
      </c>
      <c r="G102" s="216" t="s">
        <v>200</v>
      </c>
      <c r="H102" s="217">
        <v>1877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138</v>
      </c>
      <c r="AT102" s="224" t="s">
        <v>133</v>
      </c>
      <c r="AU102" s="224" t="s">
        <v>80</v>
      </c>
      <c r="AY102" s="18" t="s">
        <v>131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138</v>
      </c>
      <c r="BM102" s="224" t="s">
        <v>601</v>
      </c>
    </row>
    <row r="103" s="2" customFormat="1">
      <c r="A103" s="39"/>
      <c r="B103" s="40"/>
      <c r="C103" s="41"/>
      <c r="D103" s="226" t="s">
        <v>140</v>
      </c>
      <c r="E103" s="41"/>
      <c r="F103" s="227" t="s">
        <v>600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140</v>
      </c>
      <c r="AU103" s="18" t="s">
        <v>80</v>
      </c>
    </row>
    <row r="104" s="2" customFormat="1">
      <c r="A104" s="39"/>
      <c r="B104" s="40"/>
      <c r="C104" s="41"/>
      <c r="D104" s="226" t="s">
        <v>142</v>
      </c>
      <c r="E104" s="41"/>
      <c r="F104" s="231" t="s">
        <v>602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142</v>
      </c>
      <c r="AU104" s="18" t="s">
        <v>80</v>
      </c>
    </row>
    <row r="105" s="13" customFormat="1">
      <c r="A105" s="13"/>
      <c r="B105" s="232"/>
      <c r="C105" s="233"/>
      <c r="D105" s="226" t="s">
        <v>144</v>
      </c>
      <c r="E105" s="234" t="s">
        <v>19</v>
      </c>
      <c r="F105" s="235" t="s">
        <v>603</v>
      </c>
      <c r="G105" s="233"/>
      <c r="H105" s="236">
        <v>1877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144</v>
      </c>
      <c r="AU105" s="242" t="s">
        <v>80</v>
      </c>
      <c r="AV105" s="13" t="s">
        <v>80</v>
      </c>
      <c r="AW105" s="13" t="s">
        <v>33</v>
      </c>
      <c r="AX105" s="13" t="s">
        <v>78</v>
      </c>
      <c r="AY105" s="242" t="s">
        <v>131</v>
      </c>
    </row>
    <row r="106" s="2" customFormat="1" ht="16.5" customHeight="1">
      <c r="A106" s="39"/>
      <c r="B106" s="40"/>
      <c r="C106" s="213" t="s">
        <v>165</v>
      </c>
      <c r="D106" s="213" t="s">
        <v>133</v>
      </c>
      <c r="E106" s="214" t="s">
        <v>604</v>
      </c>
      <c r="F106" s="215" t="s">
        <v>605</v>
      </c>
      <c r="G106" s="216" t="s">
        <v>200</v>
      </c>
      <c r="H106" s="217">
        <v>73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138</v>
      </c>
      <c r="AT106" s="224" t="s">
        <v>133</v>
      </c>
      <c r="AU106" s="224" t="s">
        <v>80</v>
      </c>
      <c r="AY106" s="18" t="s">
        <v>131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138</v>
      </c>
      <c r="BM106" s="224" t="s">
        <v>606</v>
      </c>
    </row>
    <row r="107" s="2" customFormat="1">
      <c r="A107" s="39"/>
      <c r="B107" s="40"/>
      <c r="C107" s="41"/>
      <c r="D107" s="226" t="s">
        <v>140</v>
      </c>
      <c r="E107" s="41"/>
      <c r="F107" s="227" t="s">
        <v>605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140</v>
      </c>
      <c r="AU107" s="18" t="s">
        <v>80</v>
      </c>
    </row>
    <row r="108" s="2" customFormat="1">
      <c r="A108" s="39"/>
      <c r="B108" s="40"/>
      <c r="C108" s="41"/>
      <c r="D108" s="226" t="s">
        <v>142</v>
      </c>
      <c r="E108" s="41"/>
      <c r="F108" s="231" t="s">
        <v>607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142</v>
      </c>
      <c r="AU108" s="18" t="s">
        <v>80</v>
      </c>
    </row>
    <row r="109" s="13" customFormat="1">
      <c r="A109" s="13"/>
      <c r="B109" s="232"/>
      <c r="C109" s="233"/>
      <c r="D109" s="226" t="s">
        <v>144</v>
      </c>
      <c r="E109" s="234" t="s">
        <v>19</v>
      </c>
      <c r="F109" s="235" t="s">
        <v>216</v>
      </c>
      <c r="G109" s="233"/>
      <c r="H109" s="236">
        <v>73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144</v>
      </c>
      <c r="AU109" s="242" t="s">
        <v>80</v>
      </c>
      <c r="AV109" s="13" t="s">
        <v>80</v>
      </c>
      <c r="AW109" s="13" t="s">
        <v>33</v>
      </c>
      <c r="AX109" s="13" t="s">
        <v>78</v>
      </c>
      <c r="AY109" s="242" t="s">
        <v>131</v>
      </c>
    </row>
    <row r="110" s="2" customFormat="1" ht="16.5" customHeight="1">
      <c r="A110" s="39"/>
      <c r="B110" s="40"/>
      <c r="C110" s="213" t="s">
        <v>171</v>
      </c>
      <c r="D110" s="213" t="s">
        <v>133</v>
      </c>
      <c r="E110" s="214" t="s">
        <v>545</v>
      </c>
      <c r="F110" s="215" t="s">
        <v>546</v>
      </c>
      <c r="G110" s="216" t="s">
        <v>136</v>
      </c>
      <c r="H110" s="217">
        <v>413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138</v>
      </c>
      <c r="AT110" s="224" t="s">
        <v>133</v>
      </c>
      <c r="AU110" s="224" t="s">
        <v>80</v>
      </c>
      <c r="AY110" s="18" t="s">
        <v>131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78</v>
      </c>
      <c r="BK110" s="225">
        <f>ROUND(I110*H110,2)</f>
        <v>0</v>
      </c>
      <c r="BL110" s="18" t="s">
        <v>138</v>
      </c>
      <c r="BM110" s="224" t="s">
        <v>547</v>
      </c>
    </row>
    <row r="111" s="2" customFormat="1">
      <c r="A111" s="39"/>
      <c r="B111" s="40"/>
      <c r="C111" s="41"/>
      <c r="D111" s="226" t="s">
        <v>140</v>
      </c>
      <c r="E111" s="41"/>
      <c r="F111" s="227" t="s">
        <v>546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140</v>
      </c>
      <c r="AU111" s="18" t="s">
        <v>80</v>
      </c>
    </row>
    <row r="112" s="2" customFormat="1">
      <c r="A112" s="39"/>
      <c r="B112" s="40"/>
      <c r="C112" s="41"/>
      <c r="D112" s="226" t="s">
        <v>142</v>
      </c>
      <c r="E112" s="41"/>
      <c r="F112" s="231" t="s">
        <v>548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142</v>
      </c>
      <c r="AU112" s="18" t="s">
        <v>80</v>
      </c>
    </row>
    <row r="113" s="13" customFormat="1">
      <c r="A113" s="13"/>
      <c r="B113" s="232"/>
      <c r="C113" s="233"/>
      <c r="D113" s="226" t="s">
        <v>144</v>
      </c>
      <c r="E113" s="234" t="s">
        <v>19</v>
      </c>
      <c r="F113" s="235" t="s">
        <v>549</v>
      </c>
      <c r="G113" s="233"/>
      <c r="H113" s="236">
        <v>413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144</v>
      </c>
      <c r="AU113" s="242" t="s">
        <v>80</v>
      </c>
      <c r="AV113" s="13" t="s">
        <v>80</v>
      </c>
      <c r="AW113" s="13" t="s">
        <v>33</v>
      </c>
      <c r="AX113" s="13" t="s">
        <v>78</v>
      </c>
      <c r="AY113" s="242" t="s">
        <v>131</v>
      </c>
    </row>
    <row r="114" s="2" customFormat="1" ht="16.5" customHeight="1">
      <c r="A114" s="39"/>
      <c r="B114" s="40"/>
      <c r="C114" s="213" t="s">
        <v>177</v>
      </c>
      <c r="D114" s="213" t="s">
        <v>133</v>
      </c>
      <c r="E114" s="214" t="s">
        <v>556</v>
      </c>
      <c r="F114" s="215" t="s">
        <v>557</v>
      </c>
      <c r="G114" s="216" t="s">
        <v>193</v>
      </c>
      <c r="H114" s="217">
        <v>1788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42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138</v>
      </c>
      <c r="AT114" s="224" t="s">
        <v>133</v>
      </c>
      <c r="AU114" s="224" t="s">
        <v>80</v>
      </c>
      <c r="AY114" s="18" t="s">
        <v>131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78</v>
      </c>
      <c r="BK114" s="225">
        <f>ROUND(I114*H114,2)</f>
        <v>0</v>
      </c>
      <c r="BL114" s="18" t="s">
        <v>138</v>
      </c>
      <c r="BM114" s="224" t="s">
        <v>558</v>
      </c>
    </row>
    <row r="115" s="2" customFormat="1">
      <c r="A115" s="39"/>
      <c r="B115" s="40"/>
      <c r="C115" s="41"/>
      <c r="D115" s="226" t="s">
        <v>140</v>
      </c>
      <c r="E115" s="41"/>
      <c r="F115" s="227" t="s">
        <v>559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140</v>
      </c>
      <c r="AU115" s="18" t="s">
        <v>80</v>
      </c>
    </row>
    <row r="116" s="2" customFormat="1">
      <c r="A116" s="39"/>
      <c r="B116" s="40"/>
      <c r="C116" s="41"/>
      <c r="D116" s="226" t="s">
        <v>142</v>
      </c>
      <c r="E116" s="41"/>
      <c r="F116" s="231" t="s">
        <v>560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142</v>
      </c>
      <c r="AU116" s="18" t="s">
        <v>80</v>
      </c>
    </row>
    <row r="117" s="13" customFormat="1">
      <c r="A117" s="13"/>
      <c r="B117" s="232"/>
      <c r="C117" s="233"/>
      <c r="D117" s="226" t="s">
        <v>144</v>
      </c>
      <c r="E117" s="234" t="s">
        <v>19</v>
      </c>
      <c r="F117" s="235" t="s">
        <v>473</v>
      </c>
      <c r="G117" s="233"/>
      <c r="H117" s="236">
        <v>1788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144</v>
      </c>
      <c r="AU117" s="242" t="s">
        <v>80</v>
      </c>
      <c r="AV117" s="13" t="s">
        <v>80</v>
      </c>
      <c r="AW117" s="13" t="s">
        <v>33</v>
      </c>
      <c r="AX117" s="13" t="s">
        <v>78</v>
      </c>
      <c r="AY117" s="242" t="s">
        <v>131</v>
      </c>
    </row>
    <row r="118" s="2" customFormat="1" ht="16.5" customHeight="1">
      <c r="A118" s="39"/>
      <c r="B118" s="40"/>
      <c r="C118" s="213" t="s">
        <v>157</v>
      </c>
      <c r="D118" s="213" t="s">
        <v>133</v>
      </c>
      <c r="E118" s="214" t="s">
        <v>561</v>
      </c>
      <c r="F118" s="215" t="s">
        <v>562</v>
      </c>
      <c r="G118" s="216" t="s">
        <v>348</v>
      </c>
      <c r="H118" s="217">
        <v>419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42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138</v>
      </c>
      <c r="AT118" s="224" t="s">
        <v>133</v>
      </c>
      <c r="AU118" s="224" t="s">
        <v>80</v>
      </c>
      <c r="AY118" s="18" t="s">
        <v>131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78</v>
      </c>
      <c r="BK118" s="225">
        <f>ROUND(I118*H118,2)</f>
        <v>0</v>
      </c>
      <c r="BL118" s="18" t="s">
        <v>138</v>
      </c>
      <c r="BM118" s="224" t="s">
        <v>563</v>
      </c>
    </row>
    <row r="119" s="2" customFormat="1">
      <c r="A119" s="39"/>
      <c r="B119" s="40"/>
      <c r="C119" s="41"/>
      <c r="D119" s="226" t="s">
        <v>140</v>
      </c>
      <c r="E119" s="41"/>
      <c r="F119" s="227" t="s">
        <v>562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140</v>
      </c>
      <c r="AU119" s="18" t="s">
        <v>80</v>
      </c>
    </row>
    <row r="120" s="2" customFormat="1">
      <c r="A120" s="39"/>
      <c r="B120" s="40"/>
      <c r="C120" s="41"/>
      <c r="D120" s="226" t="s">
        <v>142</v>
      </c>
      <c r="E120" s="41"/>
      <c r="F120" s="231" t="s">
        <v>564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142</v>
      </c>
      <c r="AU120" s="18" t="s">
        <v>80</v>
      </c>
    </row>
    <row r="121" s="13" customFormat="1">
      <c r="A121" s="13"/>
      <c r="B121" s="232"/>
      <c r="C121" s="233"/>
      <c r="D121" s="226" t="s">
        <v>144</v>
      </c>
      <c r="E121" s="234" t="s">
        <v>19</v>
      </c>
      <c r="F121" s="235" t="s">
        <v>542</v>
      </c>
      <c r="G121" s="233"/>
      <c r="H121" s="236">
        <v>419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144</v>
      </c>
      <c r="AU121" s="242" t="s">
        <v>80</v>
      </c>
      <c r="AV121" s="13" t="s">
        <v>80</v>
      </c>
      <c r="AW121" s="13" t="s">
        <v>33</v>
      </c>
      <c r="AX121" s="13" t="s">
        <v>78</v>
      </c>
      <c r="AY121" s="242" t="s">
        <v>131</v>
      </c>
    </row>
    <row r="122" s="2" customFormat="1" ht="16.5" customHeight="1">
      <c r="A122" s="39"/>
      <c r="B122" s="40"/>
      <c r="C122" s="213" t="s">
        <v>236</v>
      </c>
      <c r="D122" s="213" t="s">
        <v>133</v>
      </c>
      <c r="E122" s="214" t="s">
        <v>565</v>
      </c>
      <c r="F122" s="215" t="s">
        <v>566</v>
      </c>
      <c r="G122" s="216" t="s">
        <v>348</v>
      </c>
      <c r="H122" s="217">
        <v>73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42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138</v>
      </c>
      <c r="AT122" s="224" t="s">
        <v>133</v>
      </c>
      <c r="AU122" s="224" t="s">
        <v>80</v>
      </c>
      <c r="AY122" s="18" t="s">
        <v>131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78</v>
      </c>
      <c r="BK122" s="225">
        <f>ROUND(I122*H122,2)</f>
        <v>0</v>
      </c>
      <c r="BL122" s="18" t="s">
        <v>138</v>
      </c>
      <c r="BM122" s="224" t="s">
        <v>567</v>
      </c>
    </row>
    <row r="123" s="2" customFormat="1">
      <c r="A123" s="39"/>
      <c r="B123" s="40"/>
      <c r="C123" s="41"/>
      <c r="D123" s="226" t="s">
        <v>140</v>
      </c>
      <c r="E123" s="41"/>
      <c r="F123" s="227" t="s">
        <v>566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140</v>
      </c>
      <c r="AU123" s="18" t="s">
        <v>80</v>
      </c>
    </row>
    <row r="124" s="2" customFormat="1">
      <c r="A124" s="39"/>
      <c r="B124" s="40"/>
      <c r="C124" s="41"/>
      <c r="D124" s="226" t="s">
        <v>142</v>
      </c>
      <c r="E124" s="41"/>
      <c r="F124" s="231" t="s">
        <v>568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142</v>
      </c>
      <c r="AU124" s="18" t="s">
        <v>80</v>
      </c>
    </row>
    <row r="125" s="13" customFormat="1">
      <c r="A125" s="13"/>
      <c r="B125" s="232"/>
      <c r="C125" s="233"/>
      <c r="D125" s="226" t="s">
        <v>144</v>
      </c>
      <c r="E125" s="234" t="s">
        <v>19</v>
      </c>
      <c r="F125" s="235" t="s">
        <v>216</v>
      </c>
      <c r="G125" s="233"/>
      <c r="H125" s="236">
        <v>73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144</v>
      </c>
      <c r="AU125" s="242" t="s">
        <v>80</v>
      </c>
      <c r="AV125" s="13" t="s">
        <v>80</v>
      </c>
      <c r="AW125" s="13" t="s">
        <v>33</v>
      </c>
      <c r="AX125" s="13" t="s">
        <v>78</v>
      </c>
      <c r="AY125" s="242" t="s">
        <v>131</v>
      </c>
    </row>
    <row r="126" s="2" customFormat="1" ht="16.5" customHeight="1">
      <c r="A126" s="39"/>
      <c r="B126" s="40"/>
      <c r="C126" s="213" t="s">
        <v>230</v>
      </c>
      <c r="D126" s="213" t="s">
        <v>133</v>
      </c>
      <c r="E126" s="214" t="s">
        <v>569</v>
      </c>
      <c r="F126" s="215" t="s">
        <v>570</v>
      </c>
      <c r="G126" s="216" t="s">
        <v>348</v>
      </c>
      <c r="H126" s="217">
        <v>158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42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138</v>
      </c>
      <c r="AT126" s="224" t="s">
        <v>133</v>
      </c>
      <c r="AU126" s="224" t="s">
        <v>80</v>
      </c>
      <c r="AY126" s="18" t="s">
        <v>131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78</v>
      </c>
      <c r="BK126" s="225">
        <f>ROUND(I126*H126,2)</f>
        <v>0</v>
      </c>
      <c r="BL126" s="18" t="s">
        <v>138</v>
      </c>
      <c r="BM126" s="224" t="s">
        <v>571</v>
      </c>
    </row>
    <row r="127" s="2" customFormat="1">
      <c r="A127" s="39"/>
      <c r="B127" s="40"/>
      <c r="C127" s="41"/>
      <c r="D127" s="226" t="s">
        <v>140</v>
      </c>
      <c r="E127" s="41"/>
      <c r="F127" s="227" t="s">
        <v>570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140</v>
      </c>
      <c r="AU127" s="18" t="s">
        <v>80</v>
      </c>
    </row>
    <row r="128" s="2" customFormat="1">
      <c r="A128" s="39"/>
      <c r="B128" s="40"/>
      <c r="C128" s="41"/>
      <c r="D128" s="226" t="s">
        <v>142</v>
      </c>
      <c r="E128" s="41"/>
      <c r="F128" s="231" t="s">
        <v>572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142</v>
      </c>
      <c r="AU128" s="18" t="s">
        <v>80</v>
      </c>
    </row>
    <row r="129" s="13" customFormat="1">
      <c r="A129" s="13"/>
      <c r="B129" s="232"/>
      <c r="C129" s="233"/>
      <c r="D129" s="226" t="s">
        <v>144</v>
      </c>
      <c r="E129" s="234" t="s">
        <v>19</v>
      </c>
      <c r="F129" s="235" t="s">
        <v>365</v>
      </c>
      <c r="G129" s="233"/>
      <c r="H129" s="236">
        <v>158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144</v>
      </c>
      <c r="AU129" s="242" t="s">
        <v>80</v>
      </c>
      <c r="AV129" s="13" t="s">
        <v>80</v>
      </c>
      <c r="AW129" s="13" t="s">
        <v>33</v>
      </c>
      <c r="AX129" s="13" t="s">
        <v>78</v>
      </c>
      <c r="AY129" s="242" t="s">
        <v>131</v>
      </c>
    </row>
    <row r="130" s="2" customFormat="1" ht="21.75" customHeight="1">
      <c r="A130" s="39"/>
      <c r="B130" s="40"/>
      <c r="C130" s="213" t="s">
        <v>248</v>
      </c>
      <c r="D130" s="213" t="s">
        <v>133</v>
      </c>
      <c r="E130" s="214" t="s">
        <v>573</v>
      </c>
      <c r="F130" s="215" t="s">
        <v>574</v>
      </c>
      <c r="G130" s="216" t="s">
        <v>136</v>
      </c>
      <c r="H130" s="217">
        <v>487.19999999999999</v>
      </c>
      <c r="I130" s="218"/>
      <c r="J130" s="219">
        <f>ROUND(I130*H130,2)</f>
        <v>0</v>
      </c>
      <c r="K130" s="215" t="s">
        <v>137</v>
      </c>
      <c r="L130" s="45"/>
      <c r="M130" s="220" t="s">
        <v>19</v>
      </c>
      <c r="N130" s="221" t="s">
        <v>42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138</v>
      </c>
      <c r="AT130" s="224" t="s">
        <v>133</v>
      </c>
      <c r="AU130" s="224" t="s">
        <v>80</v>
      </c>
      <c r="AY130" s="18" t="s">
        <v>131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78</v>
      </c>
      <c r="BK130" s="225">
        <f>ROUND(I130*H130,2)</f>
        <v>0</v>
      </c>
      <c r="BL130" s="18" t="s">
        <v>138</v>
      </c>
      <c r="BM130" s="224" t="s">
        <v>575</v>
      </c>
    </row>
    <row r="131" s="2" customFormat="1">
      <c r="A131" s="39"/>
      <c r="B131" s="40"/>
      <c r="C131" s="41"/>
      <c r="D131" s="226" t="s">
        <v>140</v>
      </c>
      <c r="E131" s="41"/>
      <c r="F131" s="227" t="s">
        <v>576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140</v>
      </c>
      <c r="AU131" s="18" t="s">
        <v>80</v>
      </c>
    </row>
    <row r="132" s="2" customFormat="1">
      <c r="A132" s="39"/>
      <c r="B132" s="40"/>
      <c r="C132" s="41"/>
      <c r="D132" s="226" t="s">
        <v>142</v>
      </c>
      <c r="E132" s="41"/>
      <c r="F132" s="231" t="s">
        <v>577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142</v>
      </c>
      <c r="AU132" s="18" t="s">
        <v>80</v>
      </c>
    </row>
    <row r="133" s="13" customFormat="1">
      <c r="A133" s="13"/>
      <c r="B133" s="232"/>
      <c r="C133" s="233"/>
      <c r="D133" s="226" t="s">
        <v>144</v>
      </c>
      <c r="E133" s="234" t="s">
        <v>19</v>
      </c>
      <c r="F133" s="235" t="s">
        <v>578</v>
      </c>
      <c r="G133" s="233"/>
      <c r="H133" s="236">
        <v>487.19999999999999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144</v>
      </c>
      <c r="AU133" s="242" t="s">
        <v>80</v>
      </c>
      <c r="AV133" s="13" t="s">
        <v>80</v>
      </c>
      <c r="AW133" s="13" t="s">
        <v>33</v>
      </c>
      <c r="AX133" s="13" t="s">
        <v>78</v>
      </c>
      <c r="AY133" s="242" t="s">
        <v>131</v>
      </c>
    </row>
    <row r="134" s="2" customFormat="1" ht="21.75" customHeight="1">
      <c r="A134" s="39"/>
      <c r="B134" s="40"/>
      <c r="C134" s="213" t="s">
        <v>254</v>
      </c>
      <c r="D134" s="213" t="s">
        <v>133</v>
      </c>
      <c r="E134" s="214" t="s">
        <v>579</v>
      </c>
      <c r="F134" s="215" t="s">
        <v>580</v>
      </c>
      <c r="G134" s="216" t="s">
        <v>136</v>
      </c>
      <c r="H134" s="217">
        <v>630</v>
      </c>
      <c r="I134" s="218"/>
      <c r="J134" s="219">
        <f>ROUND(I134*H134,2)</f>
        <v>0</v>
      </c>
      <c r="K134" s="215" t="s">
        <v>137</v>
      </c>
      <c r="L134" s="45"/>
      <c r="M134" s="220" t="s">
        <v>19</v>
      </c>
      <c r="N134" s="221" t="s">
        <v>42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138</v>
      </c>
      <c r="AT134" s="224" t="s">
        <v>133</v>
      </c>
      <c r="AU134" s="224" t="s">
        <v>80</v>
      </c>
      <c r="AY134" s="18" t="s">
        <v>131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78</v>
      </c>
      <c r="BK134" s="225">
        <f>ROUND(I134*H134,2)</f>
        <v>0</v>
      </c>
      <c r="BL134" s="18" t="s">
        <v>138</v>
      </c>
      <c r="BM134" s="224" t="s">
        <v>581</v>
      </c>
    </row>
    <row r="135" s="2" customFormat="1">
      <c r="A135" s="39"/>
      <c r="B135" s="40"/>
      <c r="C135" s="41"/>
      <c r="D135" s="226" t="s">
        <v>140</v>
      </c>
      <c r="E135" s="41"/>
      <c r="F135" s="227" t="s">
        <v>582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140</v>
      </c>
      <c r="AU135" s="18" t="s">
        <v>80</v>
      </c>
    </row>
    <row r="136" s="2" customFormat="1">
      <c r="A136" s="39"/>
      <c r="B136" s="40"/>
      <c r="C136" s="41"/>
      <c r="D136" s="226" t="s">
        <v>142</v>
      </c>
      <c r="E136" s="41"/>
      <c r="F136" s="231" t="s">
        <v>583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142</v>
      </c>
      <c r="AU136" s="18" t="s">
        <v>80</v>
      </c>
    </row>
    <row r="137" s="13" customFormat="1">
      <c r="A137" s="13"/>
      <c r="B137" s="232"/>
      <c r="C137" s="233"/>
      <c r="D137" s="226" t="s">
        <v>144</v>
      </c>
      <c r="E137" s="234" t="s">
        <v>19</v>
      </c>
      <c r="F137" s="235" t="s">
        <v>584</v>
      </c>
      <c r="G137" s="233"/>
      <c r="H137" s="236">
        <v>630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144</v>
      </c>
      <c r="AU137" s="242" t="s">
        <v>80</v>
      </c>
      <c r="AV137" s="13" t="s">
        <v>80</v>
      </c>
      <c r="AW137" s="13" t="s">
        <v>33</v>
      </c>
      <c r="AX137" s="13" t="s">
        <v>78</v>
      </c>
      <c r="AY137" s="242" t="s">
        <v>131</v>
      </c>
    </row>
    <row r="138" s="2" customFormat="1" ht="16.5" customHeight="1">
      <c r="A138" s="39"/>
      <c r="B138" s="40"/>
      <c r="C138" s="213" t="s">
        <v>258</v>
      </c>
      <c r="D138" s="213" t="s">
        <v>133</v>
      </c>
      <c r="E138" s="214" t="s">
        <v>182</v>
      </c>
      <c r="F138" s="215" t="s">
        <v>183</v>
      </c>
      <c r="G138" s="216" t="s">
        <v>184</v>
      </c>
      <c r="H138" s="217">
        <v>30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42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138</v>
      </c>
      <c r="AT138" s="224" t="s">
        <v>133</v>
      </c>
      <c r="AU138" s="224" t="s">
        <v>80</v>
      </c>
      <c r="AY138" s="18" t="s">
        <v>131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78</v>
      </c>
      <c r="BK138" s="225">
        <f>ROUND(I138*H138,2)</f>
        <v>0</v>
      </c>
      <c r="BL138" s="18" t="s">
        <v>138</v>
      </c>
      <c r="BM138" s="224" t="s">
        <v>585</v>
      </c>
    </row>
    <row r="139" s="2" customFormat="1">
      <c r="A139" s="39"/>
      <c r="B139" s="40"/>
      <c r="C139" s="41"/>
      <c r="D139" s="226" t="s">
        <v>140</v>
      </c>
      <c r="E139" s="41"/>
      <c r="F139" s="227" t="s">
        <v>183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140</v>
      </c>
      <c r="AU139" s="18" t="s">
        <v>80</v>
      </c>
    </row>
    <row r="140" s="2" customFormat="1">
      <c r="A140" s="39"/>
      <c r="B140" s="40"/>
      <c r="C140" s="41"/>
      <c r="D140" s="226" t="s">
        <v>142</v>
      </c>
      <c r="E140" s="41"/>
      <c r="F140" s="231" t="s">
        <v>586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142</v>
      </c>
      <c r="AU140" s="18" t="s">
        <v>80</v>
      </c>
    </row>
    <row r="141" s="13" customFormat="1">
      <c r="A141" s="13"/>
      <c r="B141" s="232"/>
      <c r="C141" s="233"/>
      <c r="D141" s="226" t="s">
        <v>144</v>
      </c>
      <c r="E141" s="234" t="s">
        <v>19</v>
      </c>
      <c r="F141" s="235" t="s">
        <v>187</v>
      </c>
      <c r="G141" s="233"/>
      <c r="H141" s="236">
        <v>30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144</v>
      </c>
      <c r="AU141" s="242" t="s">
        <v>80</v>
      </c>
      <c r="AV141" s="13" t="s">
        <v>80</v>
      </c>
      <c r="AW141" s="13" t="s">
        <v>33</v>
      </c>
      <c r="AX141" s="13" t="s">
        <v>78</v>
      </c>
      <c r="AY141" s="242" t="s">
        <v>131</v>
      </c>
    </row>
    <row r="142" s="2" customFormat="1" ht="16.5" customHeight="1">
      <c r="A142" s="39"/>
      <c r="B142" s="40"/>
      <c r="C142" s="213" t="s">
        <v>264</v>
      </c>
      <c r="D142" s="213" t="s">
        <v>133</v>
      </c>
      <c r="E142" s="214" t="s">
        <v>435</v>
      </c>
      <c r="F142" s="215" t="s">
        <v>436</v>
      </c>
      <c r="G142" s="216" t="s">
        <v>406</v>
      </c>
      <c r="H142" s="217">
        <v>100.59999999999999</v>
      </c>
      <c r="I142" s="218"/>
      <c r="J142" s="219">
        <f>ROUND(I142*H142,2)</f>
        <v>0</v>
      </c>
      <c r="K142" s="215" t="s">
        <v>137</v>
      </c>
      <c r="L142" s="45"/>
      <c r="M142" s="220" t="s">
        <v>19</v>
      </c>
      <c r="N142" s="221" t="s">
        <v>42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138</v>
      </c>
      <c r="AT142" s="224" t="s">
        <v>133</v>
      </c>
      <c r="AU142" s="224" t="s">
        <v>80</v>
      </c>
      <c r="AY142" s="18" t="s">
        <v>131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78</v>
      </c>
      <c r="BK142" s="225">
        <f>ROUND(I142*H142,2)</f>
        <v>0</v>
      </c>
      <c r="BL142" s="18" t="s">
        <v>138</v>
      </c>
      <c r="BM142" s="224" t="s">
        <v>588</v>
      </c>
    </row>
    <row r="143" s="2" customFormat="1">
      <c r="A143" s="39"/>
      <c r="B143" s="40"/>
      <c r="C143" s="41"/>
      <c r="D143" s="226" t="s">
        <v>140</v>
      </c>
      <c r="E143" s="41"/>
      <c r="F143" s="227" t="s">
        <v>438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140</v>
      </c>
      <c r="AU143" s="18" t="s">
        <v>80</v>
      </c>
    </row>
    <row r="144" s="2" customFormat="1">
      <c r="A144" s="39"/>
      <c r="B144" s="40"/>
      <c r="C144" s="41"/>
      <c r="D144" s="226" t="s">
        <v>142</v>
      </c>
      <c r="E144" s="41"/>
      <c r="F144" s="231" t="s">
        <v>608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142</v>
      </c>
      <c r="AU144" s="18" t="s">
        <v>80</v>
      </c>
    </row>
    <row r="145" s="13" customFormat="1">
      <c r="A145" s="13"/>
      <c r="B145" s="232"/>
      <c r="C145" s="233"/>
      <c r="D145" s="226" t="s">
        <v>144</v>
      </c>
      <c r="E145" s="234" t="s">
        <v>19</v>
      </c>
      <c r="F145" s="235" t="s">
        <v>609</v>
      </c>
      <c r="G145" s="233"/>
      <c r="H145" s="236">
        <v>11.68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144</v>
      </c>
      <c r="AU145" s="242" t="s">
        <v>80</v>
      </c>
      <c r="AV145" s="13" t="s">
        <v>80</v>
      </c>
      <c r="AW145" s="13" t="s">
        <v>33</v>
      </c>
      <c r="AX145" s="13" t="s">
        <v>71</v>
      </c>
      <c r="AY145" s="242" t="s">
        <v>131</v>
      </c>
    </row>
    <row r="146" s="13" customFormat="1">
      <c r="A146" s="13"/>
      <c r="B146" s="232"/>
      <c r="C146" s="233"/>
      <c r="D146" s="226" t="s">
        <v>144</v>
      </c>
      <c r="E146" s="234" t="s">
        <v>19</v>
      </c>
      <c r="F146" s="235" t="s">
        <v>610</v>
      </c>
      <c r="G146" s="233"/>
      <c r="H146" s="236">
        <v>27.68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144</v>
      </c>
      <c r="AU146" s="242" t="s">
        <v>80</v>
      </c>
      <c r="AV146" s="13" t="s">
        <v>80</v>
      </c>
      <c r="AW146" s="13" t="s">
        <v>33</v>
      </c>
      <c r="AX146" s="13" t="s">
        <v>71</v>
      </c>
      <c r="AY146" s="242" t="s">
        <v>131</v>
      </c>
    </row>
    <row r="147" s="13" customFormat="1">
      <c r="A147" s="13"/>
      <c r="B147" s="232"/>
      <c r="C147" s="233"/>
      <c r="D147" s="226" t="s">
        <v>144</v>
      </c>
      <c r="E147" s="234" t="s">
        <v>19</v>
      </c>
      <c r="F147" s="235" t="s">
        <v>611</v>
      </c>
      <c r="G147" s="233"/>
      <c r="H147" s="236">
        <v>61.240000000000002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144</v>
      </c>
      <c r="AU147" s="242" t="s">
        <v>80</v>
      </c>
      <c r="AV147" s="13" t="s">
        <v>80</v>
      </c>
      <c r="AW147" s="13" t="s">
        <v>33</v>
      </c>
      <c r="AX147" s="13" t="s">
        <v>71</v>
      </c>
      <c r="AY147" s="242" t="s">
        <v>131</v>
      </c>
    </row>
    <row r="148" s="15" customFormat="1">
      <c r="A148" s="15"/>
      <c r="B148" s="267"/>
      <c r="C148" s="268"/>
      <c r="D148" s="226" t="s">
        <v>144</v>
      </c>
      <c r="E148" s="269" t="s">
        <v>19</v>
      </c>
      <c r="F148" s="270" t="s">
        <v>421</v>
      </c>
      <c r="G148" s="268"/>
      <c r="H148" s="271">
        <v>100.59999999999999</v>
      </c>
      <c r="I148" s="272"/>
      <c r="J148" s="268"/>
      <c r="K148" s="268"/>
      <c r="L148" s="273"/>
      <c r="M148" s="274"/>
      <c r="N148" s="275"/>
      <c r="O148" s="275"/>
      <c r="P148" s="275"/>
      <c r="Q148" s="275"/>
      <c r="R148" s="275"/>
      <c r="S148" s="275"/>
      <c r="T148" s="27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7" t="s">
        <v>144</v>
      </c>
      <c r="AU148" s="277" t="s">
        <v>80</v>
      </c>
      <c r="AV148" s="15" t="s">
        <v>138</v>
      </c>
      <c r="AW148" s="15" t="s">
        <v>33</v>
      </c>
      <c r="AX148" s="15" t="s">
        <v>78</v>
      </c>
      <c r="AY148" s="277" t="s">
        <v>131</v>
      </c>
    </row>
    <row r="149" s="2" customFormat="1" ht="16.5" customHeight="1">
      <c r="A149" s="39"/>
      <c r="B149" s="40"/>
      <c r="C149" s="213" t="s">
        <v>8</v>
      </c>
      <c r="D149" s="213" t="s">
        <v>133</v>
      </c>
      <c r="E149" s="214" t="s">
        <v>442</v>
      </c>
      <c r="F149" s="215" t="s">
        <v>443</v>
      </c>
      <c r="G149" s="216" t="s">
        <v>406</v>
      </c>
      <c r="H149" s="217">
        <v>100.59999999999999</v>
      </c>
      <c r="I149" s="218"/>
      <c r="J149" s="219">
        <f>ROUND(I149*H149,2)</f>
        <v>0</v>
      </c>
      <c r="K149" s="215" t="s">
        <v>137</v>
      </c>
      <c r="L149" s="45"/>
      <c r="M149" s="220" t="s">
        <v>19</v>
      </c>
      <c r="N149" s="221" t="s">
        <v>42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138</v>
      </c>
      <c r="AT149" s="224" t="s">
        <v>133</v>
      </c>
      <c r="AU149" s="224" t="s">
        <v>80</v>
      </c>
      <c r="AY149" s="18" t="s">
        <v>131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78</v>
      </c>
      <c r="BK149" s="225">
        <f>ROUND(I149*H149,2)</f>
        <v>0</v>
      </c>
      <c r="BL149" s="18" t="s">
        <v>138</v>
      </c>
      <c r="BM149" s="224" t="s">
        <v>593</v>
      </c>
    </row>
    <row r="150" s="2" customFormat="1">
      <c r="A150" s="39"/>
      <c r="B150" s="40"/>
      <c r="C150" s="41"/>
      <c r="D150" s="226" t="s">
        <v>140</v>
      </c>
      <c r="E150" s="41"/>
      <c r="F150" s="227" t="s">
        <v>445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140</v>
      </c>
      <c r="AU150" s="18" t="s">
        <v>80</v>
      </c>
    </row>
    <row r="151" s="2" customFormat="1">
      <c r="A151" s="39"/>
      <c r="B151" s="40"/>
      <c r="C151" s="41"/>
      <c r="D151" s="226" t="s">
        <v>142</v>
      </c>
      <c r="E151" s="41"/>
      <c r="F151" s="231" t="s">
        <v>446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142</v>
      </c>
      <c r="AU151" s="18" t="s">
        <v>80</v>
      </c>
    </row>
    <row r="152" s="2" customFormat="1" ht="16.5" customHeight="1">
      <c r="A152" s="39"/>
      <c r="B152" s="40"/>
      <c r="C152" s="213" t="s">
        <v>271</v>
      </c>
      <c r="D152" s="213" t="s">
        <v>133</v>
      </c>
      <c r="E152" s="214" t="s">
        <v>448</v>
      </c>
      <c r="F152" s="215" t="s">
        <v>449</v>
      </c>
      <c r="G152" s="216" t="s">
        <v>406</v>
      </c>
      <c r="H152" s="217">
        <v>503</v>
      </c>
      <c r="I152" s="218"/>
      <c r="J152" s="219">
        <f>ROUND(I152*H152,2)</f>
        <v>0</v>
      </c>
      <c r="K152" s="215" t="s">
        <v>137</v>
      </c>
      <c r="L152" s="45"/>
      <c r="M152" s="220" t="s">
        <v>19</v>
      </c>
      <c r="N152" s="221" t="s">
        <v>42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138</v>
      </c>
      <c r="AT152" s="224" t="s">
        <v>133</v>
      </c>
      <c r="AU152" s="224" t="s">
        <v>80</v>
      </c>
      <c r="AY152" s="18" t="s">
        <v>131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78</v>
      </c>
      <c r="BK152" s="225">
        <f>ROUND(I152*H152,2)</f>
        <v>0</v>
      </c>
      <c r="BL152" s="18" t="s">
        <v>138</v>
      </c>
      <c r="BM152" s="224" t="s">
        <v>594</v>
      </c>
    </row>
    <row r="153" s="2" customFormat="1">
      <c r="A153" s="39"/>
      <c r="B153" s="40"/>
      <c r="C153" s="41"/>
      <c r="D153" s="226" t="s">
        <v>140</v>
      </c>
      <c r="E153" s="41"/>
      <c r="F153" s="227" t="s">
        <v>451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140</v>
      </c>
      <c r="AU153" s="18" t="s">
        <v>80</v>
      </c>
    </row>
    <row r="154" s="2" customFormat="1">
      <c r="A154" s="39"/>
      <c r="B154" s="40"/>
      <c r="C154" s="41"/>
      <c r="D154" s="226" t="s">
        <v>142</v>
      </c>
      <c r="E154" s="41"/>
      <c r="F154" s="231" t="s">
        <v>446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142</v>
      </c>
      <c r="AU154" s="18" t="s">
        <v>80</v>
      </c>
    </row>
    <row r="155" s="13" customFormat="1">
      <c r="A155" s="13"/>
      <c r="B155" s="232"/>
      <c r="C155" s="233"/>
      <c r="D155" s="226" t="s">
        <v>144</v>
      </c>
      <c r="E155" s="233"/>
      <c r="F155" s="235" t="s">
        <v>612</v>
      </c>
      <c r="G155" s="233"/>
      <c r="H155" s="236">
        <v>503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144</v>
      </c>
      <c r="AU155" s="242" t="s">
        <v>80</v>
      </c>
      <c r="AV155" s="13" t="s">
        <v>80</v>
      </c>
      <c r="AW155" s="13" t="s">
        <v>4</v>
      </c>
      <c r="AX155" s="13" t="s">
        <v>78</v>
      </c>
      <c r="AY155" s="242" t="s">
        <v>131</v>
      </c>
    </row>
    <row r="156" s="2" customFormat="1" ht="16.5" customHeight="1">
      <c r="A156" s="39"/>
      <c r="B156" s="40"/>
      <c r="C156" s="243" t="s">
        <v>275</v>
      </c>
      <c r="D156" s="243" t="s">
        <v>153</v>
      </c>
      <c r="E156" s="244" t="s">
        <v>454</v>
      </c>
      <c r="F156" s="245" t="s">
        <v>455</v>
      </c>
      <c r="G156" s="246" t="s">
        <v>406</v>
      </c>
      <c r="H156" s="247">
        <v>100.59999999999999</v>
      </c>
      <c r="I156" s="248"/>
      <c r="J156" s="249">
        <f>ROUND(I156*H156,2)</f>
        <v>0</v>
      </c>
      <c r="K156" s="245" t="s">
        <v>137</v>
      </c>
      <c r="L156" s="250"/>
      <c r="M156" s="251" t="s">
        <v>19</v>
      </c>
      <c r="N156" s="252" t="s">
        <v>42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157</v>
      </c>
      <c r="AT156" s="224" t="s">
        <v>153</v>
      </c>
      <c r="AU156" s="224" t="s">
        <v>80</v>
      </c>
      <c r="AY156" s="18" t="s">
        <v>131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78</v>
      </c>
      <c r="BK156" s="225">
        <f>ROUND(I156*H156,2)</f>
        <v>0</v>
      </c>
      <c r="BL156" s="18" t="s">
        <v>138</v>
      </c>
      <c r="BM156" s="224" t="s">
        <v>596</v>
      </c>
    </row>
    <row r="157" s="2" customFormat="1">
      <c r="A157" s="39"/>
      <c r="B157" s="40"/>
      <c r="C157" s="41"/>
      <c r="D157" s="226" t="s">
        <v>140</v>
      </c>
      <c r="E157" s="41"/>
      <c r="F157" s="227" t="s">
        <v>455</v>
      </c>
      <c r="G157" s="41"/>
      <c r="H157" s="41"/>
      <c r="I157" s="228"/>
      <c r="J157" s="41"/>
      <c r="K157" s="41"/>
      <c r="L157" s="45"/>
      <c r="M157" s="278"/>
      <c r="N157" s="279"/>
      <c r="O157" s="280"/>
      <c r="P157" s="280"/>
      <c r="Q157" s="280"/>
      <c r="R157" s="280"/>
      <c r="S157" s="280"/>
      <c r="T157" s="281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140</v>
      </c>
      <c r="AU157" s="18" t="s">
        <v>80</v>
      </c>
    </row>
    <row r="158" s="2" customFormat="1" ht="6.96" customHeight="1">
      <c r="A158" s="39"/>
      <c r="B158" s="60"/>
      <c r="C158" s="61"/>
      <c r="D158" s="61"/>
      <c r="E158" s="61"/>
      <c r="F158" s="61"/>
      <c r="G158" s="61"/>
      <c r="H158" s="61"/>
      <c r="I158" s="61"/>
      <c r="J158" s="61"/>
      <c r="K158" s="61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3WyGZTQPUO2yHhpYXV/OAbTsrvnk/GWJzbm8I1zrP3bQy8fxFhiShxlICNAMxE+kL8k0d0CtwJfoO/g5n3bm9A==" hashValue="77kDyylxvvtMHUZJSH8Q4EVCk7ZihcqyPNpdHCf8VPgemk5/txmDuhzRjK6GgxmhG+fv6zq9lWu/NMZfu1nwXA==" algorithmName="SHA-512" password="CC35"/>
  <autoFilter ref="C86:K15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2" customWidth="1"/>
    <col min="2" max="2" width="1.667969" style="282" customWidth="1"/>
    <col min="3" max="4" width="5" style="282" customWidth="1"/>
    <col min="5" max="5" width="11.66016" style="282" customWidth="1"/>
    <col min="6" max="6" width="9.160156" style="282" customWidth="1"/>
    <col min="7" max="7" width="5" style="282" customWidth="1"/>
    <col min="8" max="8" width="77.83203" style="282" customWidth="1"/>
    <col min="9" max="10" width="20" style="282" customWidth="1"/>
    <col min="11" max="11" width="1.667969" style="282" customWidth="1"/>
  </cols>
  <sheetData>
    <row r="1" s="1" customFormat="1" ht="37.5" customHeight="1"/>
    <row r="2" s="1" customFormat="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="16" customFormat="1" ht="45" customHeight="1">
      <c r="B3" s="286"/>
      <c r="C3" s="287" t="s">
        <v>614</v>
      </c>
      <c r="D3" s="287"/>
      <c r="E3" s="287"/>
      <c r="F3" s="287"/>
      <c r="G3" s="287"/>
      <c r="H3" s="287"/>
      <c r="I3" s="287"/>
      <c r="J3" s="287"/>
      <c r="K3" s="288"/>
    </row>
    <row r="4" s="1" customFormat="1" ht="25.5" customHeight="1">
      <c r="B4" s="289"/>
      <c r="C4" s="290" t="s">
        <v>615</v>
      </c>
      <c r="D4" s="290"/>
      <c r="E4" s="290"/>
      <c r="F4" s="290"/>
      <c r="G4" s="290"/>
      <c r="H4" s="290"/>
      <c r="I4" s="290"/>
      <c r="J4" s="290"/>
      <c r="K4" s="291"/>
    </row>
    <row r="5" s="1" customFormat="1" ht="5.25" customHeight="1">
      <c r="B5" s="289"/>
      <c r="C5" s="292"/>
      <c r="D5" s="292"/>
      <c r="E5" s="292"/>
      <c r="F5" s="292"/>
      <c r="G5" s="292"/>
      <c r="H5" s="292"/>
      <c r="I5" s="292"/>
      <c r="J5" s="292"/>
      <c r="K5" s="291"/>
    </row>
    <row r="6" s="1" customFormat="1" ht="15" customHeight="1">
      <c r="B6" s="289"/>
      <c r="C6" s="293" t="s">
        <v>616</v>
      </c>
      <c r="D6" s="293"/>
      <c r="E6" s="293"/>
      <c r="F6" s="293"/>
      <c r="G6" s="293"/>
      <c r="H6" s="293"/>
      <c r="I6" s="293"/>
      <c r="J6" s="293"/>
      <c r="K6" s="291"/>
    </row>
    <row r="7" s="1" customFormat="1" ht="15" customHeight="1">
      <c r="B7" s="294"/>
      <c r="C7" s="293" t="s">
        <v>617</v>
      </c>
      <c r="D7" s="293"/>
      <c r="E7" s="293"/>
      <c r="F7" s="293"/>
      <c r="G7" s="293"/>
      <c r="H7" s="293"/>
      <c r="I7" s="293"/>
      <c r="J7" s="293"/>
      <c r="K7" s="291"/>
    </row>
    <row r="8" s="1" customFormat="1" ht="12.75" customHeight="1">
      <c r="B8" s="294"/>
      <c r="C8" s="293"/>
      <c r="D8" s="293"/>
      <c r="E8" s="293"/>
      <c r="F8" s="293"/>
      <c r="G8" s="293"/>
      <c r="H8" s="293"/>
      <c r="I8" s="293"/>
      <c r="J8" s="293"/>
      <c r="K8" s="291"/>
    </row>
    <row r="9" s="1" customFormat="1" ht="15" customHeight="1">
      <c r="B9" s="294"/>
      <c r="C9" s="293" t="s">
        <v>618</v>
      </c>
      <c r="D9" s="293"/>
      <c r="E9" s="293"/>
      <c r="F9" s="293"/>
      <c r="G9" s="293"/>
      <c r="H9" s="293"/>
      <c r="I9" s="293"/>
      <c r="J9" s="293"/>
      <c r="K9" s="291"/>
    </row>
    <row r="10" s="1" customFormat="1" ht="15" customHeight="1">
      <c r="B10" s="294"/>
      <c r="C10" s="293"/>
      <c r="D10" s="293" t="s">
        <v>619</v>
      </c>
      <c r="E10" s="293"/>
      <c r="F10" s="293"/>
      <c r="G10" s="293"/>
      <c r="H10" s="293"/>
      <c r="I10" s="293"/>
      <c r="J10" s="293"/>
      <c r="K10" s="291"/>
    </row>
    <row r="11" s="1" customFormat="1" ht="15" customHeight="1">
      <c r="B11" s="294"/>
      <c r="C11" s="295"/>
      <c r="D11" s="293" t="s">
        <v>620</v>
      </c>
      <c r="E11" s="293"/>
      <c r="F11" s="293"/>
      <c r="G11" s="293"/>
      <c r="H11" s="293"/>
      <c r="I11" s="293"/>
      <c r="J11" s="293"/>
      <c r="K11" s="291"/>
    </row>
    <row r="12" s="1" customFormat="1" ht="15" customHeight="1">
      <c r="B12" s="294"/>
      <c r="C12" s="295"/>
      <c r="D12" s="293"/>
      <c r="E12" s="293"/>
      <c r="F12" s="293"/>
      <c r="G12" s="293"/>
      <c r="H12" s="293"/>
      <c r="I12" s="293"/>
      <c r="J12" s="293"/>
      <c r="K12" s="291"/>
    </row>
    <row r="13" s="1" customFormat="1" ht="15" customHeight="1">
      <c r="B13" s="294"/>
      <c r="C13" s="295"/>
      <c r="D13" s="296" t="s">
        <v>621</v>
      </c>
      <c r="E13" s="293"/>
      <c r="F13" s="293"/>
      <c r="G13" s="293"/>
      <c r="H13" s="293"/>
      <c r="I13" s="293"/>
      <c r="J13" s="293"/>
      <c r="K13" s="291"/>
    </row>
    <row r="14" s="1" customFormat="1" ht="12.75" customHeight="1">
      <c r="B14" s="294"/>
      <c r="C14" s="295"/>
      <c r="D14" s="295"/>
      <c r="E14" s="295"/>
      <c r="F14" s="295"/>
      <c r="G14" s="295"/>
      <c r="H14" s="295"/>
      <c r="I14" s="295"/>
      <c r="J14" s="295"/>
      <c r="K14" s="291"/>
    </row>
    <row r="15" s="1" customFormat="1" ht="15" customHeight="1">
      <c r="B15" s="294"/>
      <c r="C15" s="295"/>
      <c r="D15" s="293" t="s">
        <v>622</v>
      </c>
      <c r="E15" s="293"/>
      <c r="F15" s="293"/>
      <c r="G15" s="293"/>
      <c r="H15" s="293"/>
      <c r="I15" s="293"/>
      <c r="J15" s="293"/>
      <c r="K15" s="291"/>
    </row>
    <row r="16" s="1" customFormat="1" ht="15" customHeight="1">
      <c r="B16" s="294"/>
      <c r="C16" s="295"/>
      <c r="D16" s="293" t="s">
        <v>623</v>
      </c>
      <c r="E16" s="293"/>
      <c r="F16" s="293"/>
      <c r="G16" s="293"/>
      <c r="H16" s="293"/>
      <c r="I16" s="293"/>
      <c r="J16" s="293"/>
      <c r="K16" s="291"/>
    </row>
    <row r="17" s="1" customFormat="1" ht="15" customHeight="1">
      <c r="B17" s="294"/>
      <c r="C17" s="295"/>
      <c r="D17" s="293" t="s">
        <v>624</v>
      </c>
      <c r="E17" s="293"/>
      <c r="F17" s="293"/>
      <c r="G17" s="293"/>
      <c r="H17" s="293"/>
      <c r="I17" s="293"/>
      <c r="J17" s="293"/>
      <c r="K17" s="291"/>
    </row>
    <row r="18" s="1" customFormat="1" ht="15" customHeight="1">
      <c r="B18" s="294"/>
      <c r="C18" s="295"/>
      <c r="D18" s="295"/>
      <c r="E18" s="297" t="s">
        <v>77</v>
      </c>
      <c r="F18" s="293" t="s">
        <v>625</v>
      </c>
      <c r="G18" s="293"/>
      <c r="H18" s="293"/>
      <c r="I18" s="293"/>
      <c r="J18" s="293"/>
      <c r="K18" s="291"/>
    </row>
    <row r="19" s="1" customFormat="1" ht="15" customHeight="1">
      <c r="B19" s="294"/>
      <c r="C19" s="295"/>
      <c r="D19" s="295"/>
      <c r="E19" s="297" t="s">
        <v>626</v>
      </c>
      <c r="F19" s="293" t="s">
        <v>627</v>
      </c>
      <c r="G19" s="293"/>
      <c r="H19" s="293"/>
      <c r="I19" s="293"/>
      <c r="J19" s="293"/>
      <c r="K19" s="291"/>
    </row>
    <row r="20" s="1" customFormat="1" ht="15" customHeight="1">
      <c r="B20" s="294"/>
      <c r="C20" s="295"/>
      <c r="D20" s="295"/>
      <c r="E20" s="297" t="s">
        <v>628</v>
      </c>
      <c r="F20" s="293" t="s">
        <v>629</v>
      </c>
      <c r="G20" s="293"/>
      <c r="H20" s="293"/>
      <c r="I20" s="293"/>
      <c r="J20" s="293"/>
      <c r="K20" s="291"/>
    </row>
    <row r="21" s="1" customFormat="1" ht="15" customHeight="1">
      <c r="B21" s="294"/>
      <c r="C21" s="295"/>
      <c r="D21" s="295"/>
      <c r="E21" s="297" t="s">
        <v>630</v>
      </c>
      <c r="F21" s="293" t="s">
        <v>631</v>
      </c>
      <c r="G21" s="293"/>
      <c r="H21" s="293"/>
      <c r="I21" s="293"/>
      <c r="J21" s="293"/>
      <c r="K21" s="291"/>
    </row>
    <row r="22" s="1" customFormat="1" ht="15" customHeight="1">
      <c r="B22" s="294"/>
      <c r="C22" s="295"/>
      <c r="D22" s="295"/>
      <c r="E22" s="297" t="s">
        <v>632</v>
      </c>
      <c r="F22" s="293" t="s">
        <v>633</v>
      </c>
      <c r="G22" s="293"/>
      <c r="H22" s="293"/>
      <c r="I22" s="293"/>
      <c r="J22" s="293"/>
      <c r="K22" s="291"/>
    </row>
    <row r="23" s="1" customFormat="1" ht="15" customHeight="1">
      <c r="B23" s="294"/>
      <c r="C23" s="295"/>
      <c r="D23" s="295"/>
      <c r="E23" s="297" t="s">
        <v>84</v>
      </c>
      <c r="F23" s="293" t="s">
        <v>634</v>
      </c>
      <c r="G23" s="293"/>
      <c r="H23" s="293"/>
      <c r="I23" s="293"/>
      <c r="J23" s="293"/>
      <c r="K23" s="291"/>
    </row>
    <row r="24" s="1" customFormat="1" ht="12.75" customHeight="1">
      <c r="B24" s="294"/>
      <c r="C24" s="295"/>
      <c r="D24" s="295"/>
      <c r="E24" s="295"/>
      <c r="F24" s="295"/>
      <c r="G24" s="295"/>
      <c r="H24" s="295"/>
      <c r="I24" s="295"/>
      <c r="J24" s="295"/>
      <c r="K24" s="291"/>
    </row>
    <row r="25" s="1" customFormat="1" ht="15" customHeight="1">
      <c r="B25" s="294"/>
      <c r="C25" s="293" t="s">
        <v>635</v>
      </c>
      <c r="D25" s="293"/>
      <c r="E25" s="293"/>
      <c r="F25" s="293"/>
      <c r="G25" s="293"/>
      <c r="H25" s="293"/>
      <c r="I25" s="293"/>
      <c r="J25" s="293"/>
      <c r="K25" s="291"/>
    </row>
    <row r="26" s="1" customFormat="1" ht="15" customHeight="1">
      <c r="B26" s="294"/>
      <c r="C26" s="293" t="s">
        <v>636</v>
      </c>
      <c r="D26" s="293"/>
      <c r="E26" s="293"/>
      <c r="F26" s="293"/>
      <c r="G26" s="293"/>
      <c r="H26" s="293"/>
      <c r="I26" s="293"/>
      <c r="J26" s="293"/>
      <c r="K26" s="291"/>
    </row>
    <row r="27" s="1" customFormat="1" ht="15" customHeight="1">
      <c r="B27" s="294"/>
      <c r="C27" s="293"/>
      <c r="D27" s="293" t="s">
        <v>637</v>
      </c>
      <c r="E27" s="293"/>
      <c r="F27" s="293"/>
      <c r="G27" s="293"/>
      <c r="H27" s="293"/>
      <c r="I27" s="293"/>
      <c r="J27" s="293"/>
      <c r="K27" s="291"/>
    </row>
    <row r="28" s="1" customFormat="1" ht="15" customHeight="1">
      <c r="B28" s="294"/>
      <c r="C28" s="295"/>
      <c r="D28" s="293" t="s">
        <v>638</v>
      </c>
      <c r="E28" s="293"/>
      <c r="F28" s="293"/>
      <c r="G28" s="293"/>
      <c r="H28" s="293"/>
      <c r="I28" s="293"/>
      <c r="J28" s="293"/>
      <c r="K28" s="291"/>
    </row>
    <row r="29" s="1" customFormat="1" ht="12.75" customHeight="1">
      <c r="B29" s="294"/>
      <c r="C29" s="295"/>
      <c r="D29" s="295"/>
      <c r="E29" s="295"/>
      <c r="F29" s="295"/>
      <c r="G29" s="295"/>
      <c r="H29" s="295"/>
      <c r="I29" s="295"/>
      <c r="J29" s="295"/>
      <c r="K29" s="291"/>
    </row>
    <row r="30" s="1" customFormat="1" ht="15" customHeight="1">
      <c r="B30" s="294"/>
      <c r="C30" s="295"/>
      <c r="D30" s="293" t="s">
        <v>639</v>
      </c>
      <c r="E30" s="293"/>
      <c r="F30" s="293"/>
      <c r="G30" s="293"/>
      <c r="H30" s="293"/>
      <c r="I30" s="293"/>
      <c r="J30" s="293"/>
      <c r="K30" s="291"/>
    </row>
    <row r="31" s="1" customFormat="1" ht="15" customHeight="1">
      <c r="B31" s="294"/>
      <c r="C31" s="295"/>
      <c r="D31" s="293" t="s">
        <v>640</v>
      </c>
      <c r="E31" s="293"/>
      <c r="F31" s="293"/>
      <c r="G31" s="293"/>
      <c r="H31" s="293"/>
      <c r="I31" s="293"/>
      <c r="J31" s="293"/>
      <c r="K31" s="291"/>
    </row>
    <row r="32" s="1" customFormat="1" ht="12.75" customHeight="1">
      <c r="B32" s="294"/>
      <c r="C32" s="295"/>
      <c r="D32" s="295"/>
      <c r="E32" s="295"/>
      <c r="F32" s="295"/>
      <c r="G32" s="295"/>
      <c r="H32" s="295"/>
      <c r="I32" s="295"/>
      <c r="J32" s="295"/>
      <c r="K32" s="291"/>
    </row>
    <row r="33" s="1" customFormat="1" ht="15" customHeight="1">
      <c r="B33" s="294"/>
      <c r="C33" s="295"/>
      <c r="D33" s="293" t="s">
        <v>641</v>
      </c>
      <c r="E33" s="293"/>
      <c r="F33" s="293"/>
      <c r="G33" s="293"/>
      <c r="H33" s="293"/>
      <c r="I33" s="293"/>
      <c r="J33" s="293"/>
      <c r="K33" s="291"/>
    </row>
    <row r="34" s="1" customFormat="1" ht="15" customHeight="1">
      <c r="B34" s="294"/>
      <c r="C34" s="295"/>
      <c r="D34" s="293" t="s">
        <v>642</v>
      </c>
      <c r="E34" s="293"/>
      <c r="F34" s="293"/>
      <c r="G34" s="293"/>
      <c r="H34" s="293"/>
      <c r="I34" s="293"/>
      <c r="J34" s="293"/>
      <c r="K34" s="291"/>
    </row>
    <row r="35" s="1" customFormat="1" ht="15" customHeight="1">
      <c r="B35" s="294"/>
      <c r="C35" s="295"/>
      <c r="D35" s="293" t="s">
        <v>643</v>
      </c>
      <c r="E35" s="293"/>
      <c r="F35" s="293"/>
      <c r="G35" s="293"/>
      <c r="H35" s="293"/>
      <c r="I35" s="293"/>
      <c r="J35" s="293"/>
      <c r="K35" s="291"/>
    </row>
    <row r="36" s="1" customFormat="1" ht="15" customHeight="1">
      <c r="B36" s="294"/>
      <c r="C36" s="295"/>
      <c r="D36" s="293"/>
      <c r="E36" s="296" t="s">
        <v>117</v>
      </c>
      <c r="F36" s="293"/>
      <c r="G36" s="293" t="s">
        <v>644</v>
      </c>
      <c r="H36" s="293"/>
      <c r="I36" s="293"/>
      <c r="J36" s="293"/>
      <c r="K36" s="291"/>
    </row>
    <row r="37" s="1" customFormat="1" ht="30.75" customHeight="1">
      <c r="B37" s="294"/>
      <c r="C37" s="295"/>
      <c r="D37" s="293"/>
      <c r="E37" s="296" t="s">
        <v>645</v>
      </c>
      <c r="F37" s="293"/>
      <c r="G37" s="293" t="s">
        <v>646</v>
      </c>
      <c r="H37" s="293"/>
      <c r="I37" s="293"/>
      <c r="J37" s="293"/>
      <c r="K37" s="291"/>
    </row>
    <row r="38" s="1" customFormat="1" ht="15" customHeight="1">
      <c r="B38" s="294"/>
      <c r="C38" s="295"/>
      <c r="D38" s="293"/>
      <c r="E38" s="296" t="s">
        <v>52</v>
      </c>
      <c r="F38" s="293"/>
      <c r="G38" s="293" t="s">
        <v>647</v>
      </c>
      <c r="H38" s="293"/>
      <c r="I38" s="293"/>
      <c r="J38" s="293"/>
      <c r="K38" s="291"/>
    </row>
    <row r="39" s="1" customFormat="1" ht="15" customHeight="1">
      <c r="B39" s="294"/>
      <c r="C39" s="295"/>
      <c r="D39" s="293"/>
      <c r="E39" s="296" t="s">
        <v>53</v>
      </c>
      <c r="F39" s="293"/>
      <c r="G39" s="293" t="s">
        <v>648</v>
      </c>
      <c r="H39" s="293"/>
      <c r="I39" s="293"/>
      <c r="J39" s="293"/>
      <c r="K39" s="291"/>
    </row>
    <row r="40" s="1" customFormat="1" ht="15" customHeight="1">
      <c r="B40" s="294"/>
      <c r="C40" s="295"/>
      <c r="D40" s="293"/>
      <c r="E40" s="296" t="s">
        <v>118</v>
      </c>
      <c r="F40" s="293"/>
      <c r="G40" s="293" t="s">
        <v>649</v>
      </c>
      <c r="H40" s="293"/>
      <c r="I40" s="293"/>
      <c r="J40" s="293"/>
      <c r="K40" s="291"/>
    </row>
    <row r="41" s="1" customFormat="1" ht="15" customHeight="1">
      <c r="B41" s="294"/>
      <c r="C41" s="295"/>
      <c r="D41" s="293"/>
      <c r="E41" s="296" t="s">
        <v>119</v>
      </c>
      <c r="F41" s="293"/>
      <c r="G41" s="293" t="s">
        <v>650</v>
      </c>
      <c r="H41" s="293"/>
      <c r="I41" s="293"/>
      <c r="J41" s="293"/>
      <c r="K41" s="291"/>
    </row>
    <row r="42" s="1" customFormat="1" ht="15" customHeight="1">
      <c r="B42" s="294"/>
      <c r="C42" s="295"/>
      <c r="D42" s="293"/>
      <c r="E42" s="296" t="s">
        <v>651</v>
      </c>
      <c r="F42" s="293"/>
      <c r="G42" s="293" t="s">
        <v>652</v>
      </c>
      <c r="H42" s="293"/>
      <c r="I42" s="293"/>
      <c r="J42" s="293"/>
      <c r="K42" s="291"/>
    </row>
    <row r="43" s="1" customFormat="1" ht="15" customHeight="1">
      <c r="B43" s="294"/>
      <c r="C43" s="295"/>
      <c r="D43" s="293"/>
      <c r="E43" s="296"/>
      <c r="F43" s="293"/>
      <c r="G43" s="293" t="s">
        <v>653</v>
      </c>
      <c r="H43" s="293"/>
      <c r="I43" s="293"/>
      <c r="J43" s="293"/>
      <c r="K43" s="291"/>
    </row>
    <row r="44" s="1" customFormat="1" ht="15" customHeight="1">
      <c r="B44" s="294"/>
      <c r="C44" s="295"/>
      <c r="D44" s="293"/>
      <c r="E44" s="296" t="s">
        <v>654</v>
      </c>
      <c r="F44" s="293"/>
      <c r="G44" s="293" t="s">
        <v>655</v>
      </c>
      <c r="H44" s="293"/>
      <c r="I44" s="293"/>
      <c r="J44" s="293"/>
      <c r="K44" s="291"/>
    </row>
    <row r="45" s="1" customFormat="1" ht="15" customHeight="1">
      <c r="B45" s="294"/>
      <c r="C45" s="295"/>
      <c r="D45" s="293"/>
      <c r="E45" s="296" t="s">
        <v>121</v>
      </c>
      <c r="F45" s="293"/>
      <c r="G45" s="293" t="s">
        <v>656</v>
      </c>
      <c r="H45" s="293"/>
      <c r="I45" s="293"/>
      <c r="J45" s="293"/>
      <c r="K45" s="291"/>
    </row>
    <row r="46" s="1" customFormat="1" ht="12.75" customHeight="1">
      <c r="B46" s="294"/>
      <c r="C46" s="295"/>
      <c r="D46" s="293"/>
      <c r="E46" s="293"/>
      <c r="F46" s="293"/>
      <c r="G46" s="293"/>
      <c r="H46" s="293"/>
      <c r="I46" s="293"/>
      <c r="J46" s="293"/>
      <c r="K46" s="291"/>
    </row>
    <row r="47" s="1" customFormat="1" ht="15" customHeight="1">
      <c r="B47" s="294"/>
      <c r="C47" s="295"/>
      <c r="D47" s="293" t="s">
        <v>657</v>
      </c>
      <c r="E47" s="293"/>
      <c r="F47" s="293"/>
      <c r="G47" s="293"/>
      <c r="H47" s="293"/>
      <c r="I47" s="293"/>
      <c r="J47" s="293"/>
      <c r="K47" s="291"/>
    </row>
    <row r="48" s="1" customFormat="1" ht="15" customHeight="1">
      <c r="B48" s="294"/>
      <c r="C48" s="295"/>
      <c r="D48" s="295"/>
      <c r="E48" s="293" t="s">
        <v>658</v>
      </c>
      <c r="F48" s="293"/>
      <c r="G48" s="293"/>
      <c r="H48" s="293"/>
      <c r="I48" s="293"/>
      <c r="J48" s="293"/>
      <c r="K48" s="291"/>
    </row>
    <row r="49" s="1" customFormat="1" ht="15" customHeight="1">
      <c r="B49" s="294"/>
      <c r="C49" s="295"/>
      <c r="D49" s="295"/>
      <c r="E49" s="293" t="s">
        <v>659</v>
      </c>
      <c r="F49" s="293"/>
      <c r="G49" s="293"/>
      <c r="H49" s="293"/>
      <c r="I49" s="293"/>
      <c r="J49" s="293"/>
      <c r="K49" s="291"/>
    </row>
    <row r="50" s="1" customFormat="1" ht="15" customHeight="1">
      <c r="B50" s="294"/>
      <c r="C50" s="295"/>
      <c r="D50" s="295"/>
      <c r="E50" s="293" t="s">
        <v>660</v>
      </c>
      <c r="F50" s="293"/>
      <c r="G50" s="293"/>
      <c r="H50" s="293"/>
      <c r="I50" s="293"/>
      <c r="J50" s="293"/>
      <c r="K50" s="291"/>
    </row>
    <row r="51" s="1" customFormat="1" ht="15" customHeight="1">
      <c r="B51" s="294"/>
      <c r="C51" s="295"/>
      <c r="D51" s="293" t="s">
        <v>661</v>
      </c>
      <c r="E51" s="293"/>
      <c r="F51" s="293"/>
      <c r="G51" s="293"/>
      <c r="H51" s="293"/>
      <c r="I51" s="293"/>
      <c r="J51" s="293"/>
      <c r="K51" s="291"/>
    </row>
    <row r="52" s="1" customFormat="1" ht="25.5" customHeight="1">
      <c r="B52" s="289"/>
      <c r="C52" s="290" t="s">
        <v>662</v>
      </c>
      <c r="D52" s="290"/>
      <c r="E52" s="290"/>
      <c r="F52" s="290"/>
      <c r="G52" s="290"/>
      <c r="H52" s="290"/>
      <c r="I52" s="290"/>
      <c r="J52" s="290"/>
      <c r="K52" s="291"/>
    </row>
    <row r="53" s="1" customFormat="1" ht="5.25" customHeight="1">
      <c r="B53" s="289"/>
      <c r="C53" s="292"/>
      <c r="D53" s="292"/>
      <c r="E53" s="292"/>
      <c r="F53" s="292"/>
      <c r="G53" s="292"/>
      <c r="H53" s="292"/>
      <c r="I53" s="292"/>
      <c r="J53" s="292"/>
      <c r="K53" s="291"/>
    </row>
    <row r="54" s="1" customFormat="1" ht="15" customHeight="1">
      <c r="B54" s="289"/>
      <c r="C54" s="293" t="s">
        <v>663</v>
      </c>
      <c r="D54" s="293"/>
      <c r="E54" s="293"/>
      <c r="F54" s="293"/>
      <c r="G54" s="293"/>
      <c r="H54" s="293"/>
      <c r="I54" s="293"/>
      <c r="J54" s="293"/>
      <c r="K54" s="291"/>
    </row>
    <row r="55" s="1" customFormat="1" ht="15" customHeight="1">
      <c r="B55" s="289"/>
      <c r="C55" s="293" t="s">
        <v>664</v>
      </c>
      <c r="D55" s="293"/>
      <c r="E55" s="293"/>
      <c r="F55" s="293"/>
      <c r="G55" s="293"/>
      <c r="H55" s="293"/>
      <c r="I55" s="293"/>
      <c r="J55" s="293"/>
      <c r="K55" s="291"/>
    </row>
    <row r="56" s="1" customFormat="1" ht="12.75" customHeight="1">
      <c r="B56" s="289"/>
      <c r="C56" s="293"/>
      <c r="D56" s="293"/>
      <c r="E56" s="293"/>
      <c r="F56" s="293"/>
      <c r="G56" s="293"/>
      <c r="H56" s="293"/>
      <c r="I56" s="293"/>
      <c r="J56" s="293"/>
      <c r="K56" s="291"/>
    </row>
    <row r="57" s="1" customFormat="1" ht="15" customHeight="1">
      <c r="B57" s="289"/>
      <c r="C57" s="293" t="s">
        <v>665</v>
      </c>
      <c r="D57" s="293"/>
      <c r="E57" s="293"/>
      <c r="F57" s="293"/>
      <c r="G57" s="293"/>
      <c r="H57" s="293"/>
      <c r="I57" s="293"/>
      <c r="J57" s="293"/>
      <c r="K57" s="291"/>
    </row>
    <row r="58" s="1" customFormat="1" ht="15" customHeight="1">
      <c r="B58" s="289"/>
      <c r="C58" s="295"/>
      <c r="D58" s="293" t="s">
        <v>666</v>
      </c>
      <c r="E58" s="293"/>
      <c r="F58" s="293"/>
      <c r="G58" s="293"/>
      <c r="H58" s="293"/>
      <c r="I58" s="293"/>
      <c r="J58" s="293"/>
      <c r="K58" s="291"/>
    </row>
    <row r="59" s="1" customFormat="1" ht="15" customHeight="1">
      <c r="B59" s="289"/>
      <c r="C59" s="295"/>
      <c r="D59" s="293" t="s">
        <v>667</v>
      </c>
      <c r="E59" s="293"/>
      <c r="F59" s="293"/>
      <c r="G59" s="293"/>
      <c r="H59" s="293"/>
      <c r="I59" s="293"/>
      <c r="J59" s="293"/>
      <c r="K59" s="291"/>
    </row>
    <row r="60" s="1" customFormat="1" ht="15" customHeight="1">
      <c r="B60" s="289"/>
      <c r="C60" s="295"/>
      <c r="D60" s="293" t="s">
        <v>668</v>
      </c>
      <c r="E60" s="293"/>
      <c r="F60" s="293"/>
      <c r="G60" s="293"/>
      <c r="H60" s="293"/>
      <c r="I60" s="293"/>
      <c r="J60" s="293"/>
      <c r="K60" s="291"/>
    </row>
    <row r="61" s="1" customFormat="1" ht="15" customHeight="1">
      <c r="B61" s="289"/>
      <c r="C61" s="295"/>
      <c r="D61" s="293" t="s">
        <v>669</v>
      </c>
      <c r="E61" s="293"/>
      <c r="F61" s="293"/>
      <c r="G61" s="293"/>
      <c r="H61" s="293"/>
      <c r="I61" s="293"/>
      <c r="J61" s="293"/>
      <c r="K61" s="291"/>
    </row>
    <row r="62" s="1" customFormat="1" ht="15" customHeight="1">
      <c r="B62" s="289"/>
      <c r="C62" s="295"/>
      <c r="D62" s="298" t="s">
        <v>670</v>
      </c>
      <c r="E62" s="298"/>
      <c r="F62" s="298"/>
      <c r="G62" s="298"/>
      <c r="H62" s="298"/>
      <c r="I62" s="298"/>
      <c r="J62" s="298"/>
      <c r="K62" s="291"/>
    </row>
    <row r="63" s="1" customFormat="1" ht="15" customHeight="1">
      <c r="B63" s="289"/>
      <c r="C63" s="295"/>
      <c r="D63" s="293" t="s">
        <v>671</v>
      </c>
      <c r="E63" s="293"/>
      <c r="F63" s="293"/>
      <c r="G63" s="293"/>
      <c r="H63" s="293"/>
      <c r="I63" s="293"/>
      <c r="J63" s="293"/>
      <c r="K63" s="291"/>
    </row>
    <row r="64" s="1" customFormat="1" ht="12.75" customHeight="1">
      <c r="B64" s="289"/>
      <c r="C64" s="295"/>
      <c r="D64" s="295"/>
      <c r="E64" s="299"/>
      <c r="F64" s="295"/>
      <c r="G64" s="295"/>
      <c r="H64" s="295"/>
      <c r="I64" s="295"/>
      <c r="J64" s="295"/>
      <c r="K64" s="291"/>
    </row>
    <row r="65" s="1" customFormat="1" ht="15" customHeight="1">
      <c r="B65" s="289"/>
      <c r="C65" s="295"/>
      <c r="D65" s="293" t="s">
        <v>672</v>
      </c>
      <c r="E65" s="293"/>
      <c r="F65" s="293"/>
      <c r="G65" s="293"/>
      <c r="H65" s="293"/>
      <c r="I65" s="293"/>
      <c r="J65" s="293"/>
      <c r="K65" s="291"/>
    </row>
    <row r="66" s="1" customFormat="1" ht="15" customHeight="1">
      <c r="B66" s="289"/>
      <c r="C66" s="295"/>
      <c r="D66" s="298" t="s">
        <v>673</v>
      </c>
      <c r="E66" s="298"/>
      <c r="F66" s="298"/>
      <c r="G66" s="298"/>
      <c r="H66" s="298"/>
      <c r="I66" s="298"/>
      <c r="J66" s="298"/>
      <c r="K66" s="291"/>
    </row>
    <row r="67" s="1" customFormat="1" ht="15" customHeight="1">
      <c r="B67" s="289"/>
      <c r="C67" s="295"/>
      <c r="D67" s="293" t="s">
        <v>674</v>
      </c>
      <c r="E67" s="293"/>
      <c r="F67" s="293"/>
      <c r="G67" s="293"/>
      <c r="H67" s="293"/>
      <c r="I67" s="293"/>
      <c r="J67" s="293"/>
      <c r="K67" s="291"/>
    </row>
    <row r="68" s="1" customFormat="1" ht="15" customHeight="1">
      <c r="B68" s="289"/>
      <c r="C68" s="295"/>
      <c r="D68" s="293" t="s">
        <v>675</v>
      </c>
      <c r="E68" s="293"/>
      <c r="F68" s="293"/>
      <c r="G68" s="293"/>
      <c r="H68" s="293"/>
      <c r="I68" s="293"/>
      <c r="J68" s="293"/>
      <c r="K68" s="291"/>
    </row>
    <row r="69" s="1" customFormat="1" ht="15" customHeight="1">
      <c r="B69" s="289"/>
      <c r="C69" s="295"/>
      <c r="D69" s="293" t="s">
        <v>676</v>
      </c>
      <c r="E69" s="293"/>
      <c r="F69" s="293"/>
      <c r="G69" s="293"/>
      <c r="H69" s="293"/>
      <c r="I69" s="293"/>
      <c r="J69" s="293"/>
      <c r="K69" s="291"/>
    </row>
    <row r="70" s="1" customFormat="1" ht="15" customHeight="1">
      <c r="B70" s="289"/>
      <c r="C70" s="295"/>
      <c r="D70" s="293" t="s">
        <v>677</v>
      </c>
      <c r="E70" s="293"/>
      <c r="F70" s="293"/>
      <c r="G70" s="293"/>
      <c r="H70" s="293"/>
      <c r="I70" s="293"/>
      <c r="J70" s="293"/>
      <c r="K70" s="291"/>
    </row>
    <row r="71" s="1" customFormat="1" ht="12.75" customHeight="1">
      <c r="B71" s="300"/>
      <c r="C71" s="301"/>
      <c r="D71" s="301"/>
      <c r="E71" s="301"/>
      <c r="F71" s="301"/>
      <c r="G71" s="301"/>
      <c r="H71" s="301"/>
      <c r="I71" s="301"/>
      <c r="J71" s="301"/>
      <c r="K71" s="302"/>
    </row>
    <row r="72" s="1" customFormat="1" ht="18.75" customHeight="1">
      <c r="B72" s="303"/>
      <c r="C72" s="303"/>
      <c r="D72" s="303"/>
      <c r="E72" s="303"/>
      <c r="F72" s="303"/>
      <c r="G72" s="303"/>
      <c r="H72" s="303"/>
      <c r="I72" s="303"/>
      <c r="J72" s="303"/>
      <c r="K72" s="304"/>
    </row>
    <row r="73" s="1" customFormat="1" ht="18.75" customHeight="1">
      <c r="B73" s="304"/>
      <c r="C73" s="304"/>
      <c r="D73" s="304"/>
      <c r="E73" s="304"/>
      <c r="F73" s="304"/>
      <c r="G73" s="304"/>
      <c r="H73" s="304"/>
      <c r="I73" s="304"/>
      <c r="J73" s="304"/>
      <c r="K73" s="304"/>
    </row>
    <row r="74" s="1" customFormat="1" ht="7.5" customHeight="1">
      <c r="B74" s="305"/>
      <c r="C74" s="306"/>
      <c r="D74" s="306"/>
      <c r="E74" s="306"/>
      <c r="F74" s="306"/>
      <c r="G74" s="306"/>
      <c r="H74" s="306"/>
      <c r="I74" s="306"/>
      <c r="J74" s="306"/>
      <c r="K74" s="307"/>
    </row>
    <row r="75" s="1" customFormat="1" ht="45" customHeight="1">
      <c r="B75" s="308"/>
      <c r="C75" s="309" t="s">
        <v>678</v>
      </c>
      <c r="D75" s="309"/>
      <c r="E75" s="309"/>
      <c r="F75" s="309"/>
      <c r="G75" s="309"/>
      <c r="H75" s="309"/>
      <c r="I75" s="309"/>
      <c r="J75" s="309"/>
      <c r="K75" s="310"/>
    </row>
    <row r="76" s="1" customFormat="1" ht="17.25" customHeight="1">
      <c r="B76" s="308"/>
      <c r="C76" s="311" t="s">
        <v>679</v>
      </c>
      <c r="D76" s="311"/>
      <c r="E76" s="311"/>
      <c r="F76" s="311" t="s">
        <v>680</v>
      </c>
      <c r="G76" s="312"/>
      <c r="H76" s="311" t="s">
        <v>53</v>
      </c>
      <c r="I76" s="311" t="s">
        <v>56</v>
      </c>
      <c r="J76" s="311" t="s">
        <v>681</v>
      </c>
      <c r="K76" s="310"/>
    </row>
    <row r="77" s="1" customFormat="1" ht="17.25" customHeight="1">
      <c r="B77" s="308"/>
      <c r="C77" s="313" t="s">
        <v>682</v>
      </c>
      <c r="D77" s="313"/>
      <c r="E77" s="313"/>
      <c r="F77" s="314" t="s">
        <v>683</v>
      </c>
      <c r="G77" s="315"/>
      <c r="H77" s="313"/>
      <c r="I77" s="313"/>
      <c r="J77" s="313" t="s">
        <v>684</v>
      </c>
      <c r="K77" s="310"/>
    </row>
    <row r="78" s="1" customFormat="1" ht="5.25" customHeight="1">
      <c r="B78" s="308"/>
      <c r="C78" s="316"/>
      <c r="D78" s="316"/>
      <c r="E78" s="316"/>
      <c r="F78" s="316"/>
      <c r="G78" s="317"/>
      <c r="H78" s="316"/>
      <c r="I78" s="316"/>
      <c r="J78" s="316"/>
      <c r="K78" s="310"/>
    </row>
    <row r="79" s="1" customFormat="1" ht="15" customHeight="1">
      <c r="B79" s="308"/>
      <c r="C79" s="296" t="s">
        <v>52</v>
      </c>
      <c r="D79" s="318"/>
      <c r="E79" s="318"/>
      <c r="F79" s="319" t="s">
        <v>685</v>
      </c>
      <c r="G79" s="320"/>
      <c r="H79" s="296" t="s">
        <v>686</v>
      </c>
      <c r="I79" s="296" t="s">
        <v>687</v>
      </c>
      <c r="J79" s="296">
        <v>20</v>
      </c>
      <c r="K79" s="310"/>
    </row>
    <row r="80" s="1" customFormat="1" ht="15" customHeight="1">
      <c r="B80" s="308"/>
      <c r="C80" s="296" t="s">
        <v>688</v>
      </c>
      <c r="D80" s="296"/>
      <c r="E80" s="296"/>
      <c r="F80" s="319" t="s">
        <v>685</v>
      </c>
      <c r="G80" s="320"/>
      <c r="H80" s="296" t="s">
        <v>689</v>
      </c>
      <c r="I80" s="296" t="s">
        <v>687</v>
      </c>
      <c r="J80" s="296">
        <v>120</v>
      </c>
      <c r="K80" s="310"/>
    </row>
    <row r="81" s="1" customFormat="1" ht="15" customHeight="1">
      <c r="B81" s="321"/>
      <c r="C81" s="296" t="s">
        <v>690</v>
      </c>
      <c r="D81" s="296"/>
      <c r="E81" s="296"/>
      <c r="F81" s="319" t="s">
        <v>691</v>
      </c>
      <c r="G81" s="320"/>
      <c r="H81" s="296" t="s">
        <v>692</v>
      </c>
      <c r="I81" s="296" t="s">
        <v>687</v>
      </c>
      <c r="J81" s="296">
        <v>50</v>
      </c>
      <c r="K81" s="310"/>
    </row>
    <row r="82" s="1" customFormat="1" ht="15" customHeight="1">
      <c r="B82" s="321"/>
      <c r="C82" s="296" t="s">
        <v>693</v>
      </c>
      <c r="D82" s="296"/>
      <c r="E82" s="296"/>
      <c r="F82" s="319" t="s">
        <v>685</v>
      </c>
      <c r="G82" s="320"/>
      <c r="H82" s="296" t="s">
        <v>694</v>
      </c>
      <c r="I82" s="296" t="s">
        <v>695</v>
      </c>
      <c r="J82" s="296"/>
      <c r="K82" s="310"/>
    </row>
    <row r="83" s="1" customFormat="1" ht="15" customHeight="1">
      <c r="B83" s="321"/>
      <c r="C83" s="322" t="s">
        <v>696</v>
      </c>
      <c r="D83" s="322"/>
      <c r="E83" s="322"/>
      <c r="F83" s="323" t="s">
        <v>691</v>
      </c>
      <c r="G83" s="322"/>
      <c r="H83" s="322" t="s">
        <v>697</v>
      </c>
      <c r="I83" s="322" t="s">
        <v>687</v>
      </c>
      <c r="J83" s="322">
        <v>15</v>
      </c>
      <c r="K83" s="310"/>
    </row>
    <row r="84" s="1" customFormat="1" ht="15" customHeight="1">
      <c r="B84" s="321"/>
      <c r="C84" s="322" t="s">
        <v>698</v>
      </c>
      <c r="D84" s="322"/>
      <c r="E84" s="322"/>
      <c r="F84" s="323" t="s">
        <v>691</v>
      </c>
      <c r="G84" s="322"/>
      <c r="H84" s="322" t="s">
        <v>699</v>
      </c>
      <c r="I84" s="322" t="s">
        <v>687</v>
      </c>
      <c r="J84" s="322">
        <v>15</v>
      </c>
      <c r="K84" s="310"/>
    </row>
    <row r="85" s="1" customFormat="1" ht="15" customHeight="1">
      <c r="B85" s="321"/>
      <c r="C85" s="322" t="s">
        <v>700</v>
      </c>
      <c r="D85" s="322"/>
      <c r="E85" s="322"/>
      <c r="F85" s="323" t="s">
        <v>691</v>
      </c>
      <c r="G85" s="322"/>
      <c r="H85" s="322" t="s">
        <v>701</v>
      </c>
      <c r="I85" s="322" t="s">
        <v>687</v>
      </c>
      <c r="J85" s="322">
        <v>20</v>
      </c>
      <c r="K85" s="310"/>
    </row>
    <row r="86" s="1" customFormat="1" ht="15" customHeight="1">
      <c r="B86" s="321"/>
      <c r="C86" s="322" t="s">
        <v>702</v>
      </c>
      <c r="D86" s="322"/>
      <c r="E86" s="322"/>
      <c r="F86" s="323" t="s">
        <v>691</v>
      </c>
      <c r="G86" s="322"/>
      <c r="H86" s="322" t="s">
        <v>703</v>
      </c>
      <c r="I86" s="322" t="s">
        <v>687</v>
      </c>
      <c r="J86" s="322">
        <v>20</v>
      </c>
      <c r="K86" s="310"/>
    </row>
    <row r="87" s="1" customFormat="1" ht="15" customHeight="1">
      <c r="B87" s="321"/>
      <c r="C87" s="296" t="s">
        <v>704</v>
      </c>
      <c r="D87" s="296"/>
      <c r="E87" s="296"/>
      <c r="F87" s="319" t="s">
        <v>691</v>
      </c>
      <c r="G87" s="320"/>
      <c r="H87" s="296" t="s">
        <v>705</v>
      </c>
      <c r="I87" s="296" t="s">
        <v>687</v>
      </c>
      <c r="J87" s="296">
        <v>50</v>
      </c>
      <c r="K87" s="310"/>
    </row>
    <row r="88" s="1" customFormat="1" ht="15" customHeight="1">
      <c r="B88" s="321"/>
      <c r="C88" s="296" t="s">
        <v>706</v>
      </c>
      <c r="D88" s="296"/>
      <c r="E88" s="296"/>
      <c r="F88" s="319" t="s">
        <v>691</v>
      </c>
      <c r="G88" s="320"/>
      <c r="H88" s="296" t="s">
        <v>707</v>
      </c>
      <c r="I88" s="296" t="s">
        <v>687</v>
      </c>
      <c r="J88" s="296">
        <v>20</v>
      </c>
      <c r="K88" s="310"/>
    </row>
    <row r="89" s="1" customFormat="1" ht="15" customHeight="1">
      <c r="B89" s="321"/>
      <c r="C89" s="296" t="s">
        <v>708</v>
      </c>
      <c r="D89" s="296"/>
      <c r="E89" s="296"/>
      <c r="F89" s="319" t="s">
        <v>691</v>
      </c>
      <c r="G89" s="320"/>
      <c r="H89" s="296" t="s">
        <v>709</v>
      </c>
      <c r="I89" s="296" t="s">
        <v>687</v>
      </c>
      <c r="J89" s="296">
        <v>20</v>
      </c>
      <c r="K89" s="310"/>
    </row>
    <row r="90" s="1" customFormat="1" ht="15" customHeight="1">
      <c r="B90" s="321"/>
      <c r="C90" s="296" t="s">
        <v>710</v>
      </c>
      <c r="D90" s="296"/>
      <c r="E90" s="296"/>
      <c r="F90" s="319" t="s">
        <v>691</v>
      </c>
      <c r="G90" s="320"/>
      <c r="H90" s="296" t="s">
        <v>711</v>
      </c>
      <c r="I90" s="296" t="s">
        <v>687</v>
      </c>
      <c r="J90" s="296">
        <v>50</v>
      </c>
      <c r="K90" s="310"/>
    </row>
    <row r="91" s="1" customFormat="1" ht="15" customHeight="1">
      <c r="B91" s="321"/>
      <c r="C91" s="296" t="s">
        <v>712</v>
      </c>
      <c r="D91" s="296"/>
      <c r="E91" s="296"/>
      <c r="F91" s="319" t="s">
        <v>691</v>
      </c>
      <c r="G91" s="320"/>
      <c r="H91" s="296" t="s">
        <v>712</v>
      </c>
      <c r="I91" s="296" t="s">
        <v>687</v>
      </c>
      <c r="J91" s="296">
        <v>50</v>
      </c>
      <c r="K91" s="310"/>
    </row>
    <row r="92" s="1" customFormat="1" ht="15" customHeight="1">
      <c r="B92" s="321"/>
      <c r="C92" s="296" t="s">
        <v>713</v>
      </c>
      <c r="D92" s="296"/>
      <c r="E92" s="296"/>
      <c r="F92" s="319" t="s">
        <v>691</v>
      </c>
      <c r="G92" s="320"/>
      <c r="H92" s="296" t="s">
        <v>714</v>
      </c>
      <c r="I92" s="296" t="s">
        <v>687</v>
      </c>
      <c r="J92" s="296">
        <v>255</v>
      </c>
      <c r="K92" s="310"/>
    </row>
    <row r="93" s="1" customFormat="1" ht="15" customHeight="1">
      <c r="B93" s="321"/>
      <c r="C93" s="296" t="s">
        <v>715</v>
      </c>
      <c r="D93" s="296"/>
      <c r="E93" s="296"/>
      <c r="F93" s="319" t="s">
        <v>685</v>
      </c>
      <c r="G93" s="320"/>
      <c r="H93" s="296" t="s">
        <v>716</v>
      </c>
      <c r="I93" s="296" t="s">
        <v>717</v>
      </c>
      <c r="J93" s="296"/>
      <c r="K93" s="310"/>
    </row>
    <row r="94" s="1" customFormat="1" ht="15" customHeight="1">
      <c r="B94" s="321"/>
      <c r="C94" s="296" t="s">
        <v>718</v>
      </c>
      <c r="D94" s="296"/>
      <c r="E94" s="296"/>
      <c r="F94" s="319" t="s">
        <v>685</v>
      </c>
      <c r="G94" s="320"/>
      <c r="H94" s="296" t="s">
        <v>719</v>
      </c>
      <c r="I94" s="296" t="s">
        <v>720</v>
      </c>
      <c r="J94" s="296"/>
      <c r="K94" s="310"/>
    </row>
    <row r="95" s="1" customFormat="1" ht="15" customHeight="1">
      <c r="B95" s="321"/>
      <c r="C95" s="296" t="s">
        <v>721</v>
      </c>
      <c r="D95" s="296"/>
      <c r="E95" s="296"/>
      <c r="F95" s="319" t="s">
        <v>685</v>
      </c>
      <c r="G95" s="320"/>
      <c r="H95" s="296" t="s">
        <v>721</v>
      </c>
      <c r="I95" s="296" t="s">
        <v>720</v>
      </c>
      <c r="J95" s="296"/>
      <c r="K95" s="310"/>
    </row>
    <row r="96" s="1" customFormat="1" ht="15" customHeight="1">
      <c r="B96" s="321"/>
      <c r="C96" s="296" t="s">
        <v>37</v>
      </c>
      <c r="D96" s="296"/>
      <c r="E96" s="296"/>
      <c r="F96" s="319" t="s">
        <v>685</v>
      </c>
      <c r="G96" s="320"/>
      <c r="H96" s="296" t="s">
        <v>722</v>
      </c>
      <c r="I96" s="296" t="s">
        <v>720</v>
      </c>
      <c r="J96" s="296"/>
      <c r="K96" s="310"/>
    </row>
    <row r="97" s="1" customFormat="1" ht="15" customHeight="1">
      <c r="B97" s="321"/>
      <c r="C97" s="296" t="s">
        <v>47</v>
      </c>
      <c r="D97" s="296"/>
      <c r="E97" s="296"/>
      <c r="F97" s="319" t="s">
        <v>685</v>
      </c>
      <c r="G97" s="320"/>
      <c r="H97" s="296" t="s">
        <v>723</v>
      </c>
      <c r="I97" s="296" t="s">
        <v>720</v>
      </c>
      <c r="J97" s="296"/>
      <c r="K97" s="310"/>
    </row>
    <row r="98" s="1" customFormat="1" ht="15" customHeight="1">
      <c r="B98" s="324"/>
      <c r="C98" s="325"/>
      <c r="D98" s="325"/>
      <c r="E98" s="325"/>
      <c r="F98" s="325"/>
      <c r="G98" s="325"/>
      <c r="H98" s="325"/>
      <c r="I98" s="325"/>
      <c r="J98" s="325"/>
      <c r="K98" s="326"/>
    </row>
    <row r="99" s="1" customFormat="1" ht="18.75" customHeight="1">
      <c r="B99" s="327"/>
      <c r="C99" s="328"/>
      <c r="D99" s="328"/>
      <c r="E99" s="328"/>
      <c r="F99" s="328"/>
      <c r="G99" s="328"/>
      <c r="H99" s="328"/>
      <c r="I99" s="328"/>
      <c r="J99" s="328"/>
      <c r="K99" s="327"/>
    </row>
    <row r="100" s="1" customFormat="1" ht="18.75" customHeight="1"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</row>
    <row r="101" s="1" customFormat="1" ht="7.5" customHeight="1">
      <c r="B101" s="305"/>
      <c r="C101" s="306"/>
      <c r="D101" s="306"/>
      <c r="E101" s="306"/>
      <c r="F101" s="306"/>
      <c r="G101" s="306"/>
      <c r="H101" s="306"/>
      <c r="I101" s="306"/>
      <c r="J101" s="306"/>
      <c r="K101" s="307"/>
    </row>
    <row r="102" s="1" customFormat="1" ht="45" customHeight="1">
      <c r="B102" s="308"/>
      <c r="C102" s="309" t="s">
        <v>724</v>
      </c>
      <c r="D102" s="309"/>
      <c r="E102" s="309"/>
      <c r="F102" s="309"/>
      <c r="G102" s="309"/>
      <c r="H102" s="309"/>
      <c r="I102" s="309"/>
      <c r="J102" s="309"/>
      <c r="K102" s="310"/>
    </row>
    <row r="103" s="1" customFormat="1" ht="17.25" customHeight="1">
      <c r="B103" s="308"/>
      <c r="C103" s="311" t="s">
        <v>679</v>
      </c>
      <c r="D103" s="311"/>
      <c r="E103" s="311"/>
      <c r="F103" s="311" t="s">
        <v>680</v>
      </c>
      <c r="G103" s="312"/>
      <c r="H103" s="311" t="s">
        <v>53</v>
      </c>
      <c r="I103" s="311" t="s">
        <v>56</v>
      </c>
      <c r="J103" s="311" t="s">
        <v>681</v>
      </c>
      <c r="K103" s="310"/>
    </row>
    <row r="104" s="1" customFormat="1" ht="17.25" customHeight="1">
      <c r="B104" s="308"/>
      <c r="C104" s="313" t="s">
        <v>682</v>
      </c>
      <c r="D104" s="313"/>
      <c r="E104" s="313"/>
      <c r="F104" s="314" t="s">
        <v>683</v>
      </c>
      <c r="G104" s="315"/>
      <c r="H104" s="313"/>
      <c r="I104" s="313"/>
      <c r="J104" s="313" t="s">
        <v>684</v>
      </c>
      <c r="K104" s="310"/>
    </row>
    <row r="105" s="1" customFormat="1" ht="5.25" customHeight="1">
      <c r="B105" s="308"/>
      <c r="C105" s="311"/>
      <c r="D105" s="311"/>
      <c r="E105" s="311"/>
      <c r="F105" s="311"/>
      <c r="G105" s="329"/>
      <c r="H105" s="311"/>
      <c r="I105" s="311"/>
      <c r="J105" s="311"/>
      <c r="K105" s="310"/>
    </row>
    <row r="106" s="1" customFormat="1" ht="15" customHeight="1">
      <c r="B106" s="308"/>
      <c r="C106" s="296" t="s">
        <v>52</v>
      </c>
      <c r="D106" s="318"/>
      <c r="E106" s="318"/>
      <c r="F106" s="319" t="s">
        <v>685</v>
      </c>
      <c r="G106" s="296"/>
      <c r="H106" s="296" t="s">
        <v>725</v>
      </c>
      <c r="I106" s="296" t="s">
        <v>687</v>
      </c>
      <c r="J106" s="296">
        <v>20</v>
      </c>
      <c r="K106" s="310"/>
    </row>
    <row r="107" s="1" customFormat="1" ht="15" customHeight="1">
      <c r="B107" s="308"/>
      <c r="C107" s="296" t="s">
        <v>688</v>
      </c>
      <c r="D107" s="296"/>
      <c r="E107" s="296"/>
      <c r="F107" s="319" t="s">
        <v>685</v>
      </c>
      <c r="G107" s="296"/>
      <c r="H107" s="296" t="s">
        <v>725</v>
      </c>
      <c r="I107" s="296" t="s">
        <v>687</v>
      </c>
      <c r="J107" s="296">
        <v>120</v>
      </c>
      <c r="K107" s="310"/>
    </row>
    <row r="108" s="1" customFormat="1" ht="15" customHeight="1">
      <c r="B108" s="321"/>
      <c r="C108" s="296" t="s">
        <v>690</v>
      </c>
      <c r="D108" s="296"/>
      <c r="E108" s="296"/>
      <c r="F108" s="319" t="s">
        <v>691</v>
      </c>
      <c r="G108" s="296"/>
      <c r="H108" s="296" t="s">
        <v>725</v>
      </c>
      <c r="I108" s="296" t="s">
        <v>687</v>
      </c>
      <c r="J108" s="296">
        <v>50</v>
      </c>
      <c r="K108" s="310"/>
    </row>
    <row r="109" s="1" customFormat="1" ht="15" customHeight="1">
      <c r="B109" s="321"/>
      <c r="C109" s="296" t="s">
        <v>693</v>
      </c>
      <c r="D109" s="296"/>
      <c r="E109" s="296"/>
      <c r="F109" s="319" t="s">
        <v>685</v>
      </c>
      <c r="G109" s="296"/>
      <c r="H109" s="296" t="s">
        <v>725</v>
      </c>
      <c r="I109" s="296" t="s">
        <v>695</v>
      </c>
      <c r="J109" s="296"/>
      <c r="K109" s="310"/>
    </row>
    <row r="110" s="1" customFormat="1" ht="15" customHeight="1">
      <c r="B110" s="321"/>
      <c r="C110" s="296" t="s">
        <v>704</v>
      </c>
      <c r="D110" s="296"/>
      <c r="E110" s="296"/>
      <c r="F110" s="319" t="s">
        <v>691</v>
      </c>
      <c r="G110" s="296"/>
      <c r="H110" s="296" t="s">
        <v>725</v>
      </c>
      <c r="I110" s="296" t="s">
        <v>687</v>
      </c>
      <c r="J110" s="296">
        <v>50</v>
      </c>
      <c r="K110" s="310"/>
    </row>
    <row r="111" s="1" customFormat="1" ht="15" customHeight="1">
      <c r="B111" s="321"/>
      <c r="C111" s="296" t="s">
        <v>712</v>
      </c>
      <c r="D111" s="296"/>
      <c r="E111" s="296"/>
      <c r="F111" s="319" t="s">
        <v>691</v>
      </c>
      <c r="G111" s="296"/>
      <c r="H111" s="296" t="s">
        <v>725</v>
      </c>
      <c r="I111" s="296" t="s">
        <v>687</v>
      </c>
      <c r="J111" s="296">
        <v>50</v>
      </c>
      <c r="K111" s="310"/>
    </row>
    <row r="112" s="1" customFormat="1" ht="15" customHeight="1">
      <c r="B112" s="321"/>
      <c r="C112" s="296" t="s">
        <v>710</v>
      </c>
      <c r="D112" s="296"/>
      <c r="E112" s="296"/>
      <c r="F112" s="319" t="s">
        <v>691</v>
      </c>
      <c r="G112" s="296"/>
      <c r="H112" s="296" t="s">
        <v>725</v>
      </c>
      <c r="I112" s="296" t="s">
        <v>687</v>
      </c>
      <c r="J112" s="296">
        <v>50</v>
      </c>
      <c r="K112" s="310"/>
    </row>
    <row r="113" s="1" customFormat="1" ht="15" customHeight="1">
      <c r="B113" s="321"/>
      <c r="C113" s="296" t="s">
        <v>52</v>
      </c>
      <c r="D113" s="296"/>
      <c r="E113" s="296"/>
      <c r="F113" s="319" t="s">
        <v>685</v>
      </c>
      <c r="G113" s="296"/>
      <c r="H113" s="296" t="s">
        <v>726</v>
      </c>
      <c r="I113" s="296" t="s">
        <v>687</v>
      </c>
      <c r="J113" s="296">
        <v>20</v>
      </c>
      <c r="K113" s="310"/>
    </row>
    <row r="114" s="1" customFormat="1" ht="15" customHeight="1">
      <c r="B114" s="321"/>
      <c r="C114" s="296" t="s">
        <v>727</v>
      </c>
      <c r="D114" s="296"/>
      <c r="E114" s="296"/>
      <c r="F114" s="319" t="s">
        <v>685</v>
      </c>
      <c r="G114" s="296"/>
      <c r="H114" s="296" t="s">
        <v>728</v>
      </c>
      <c r="I114" s="296" t="s">
        <v>687</v>
      </c>
      <c r="J114" s="296">
        <v>120</v>
      </c>
      <c r="K114" s="310"/>
    </row>
    <row r="115" s="1" customFormat="1" ht="15" customHeight="1">
      <c r="B115" s="321"/>
      <c r="C115" s="296" t="s">
        <v>37</v>
      </c>
      <c r="D115" s="296"/>
      <c r="E115" s="296"/>
      <c r="F115" s="319" t="s">
        <v>685</v>
      </c>
      <c r="G115" s="296"/>
      <c r="H115" s="296" t="s">
        <v>729</v>
      </c>
      <c r="I115" s="296" t="s">
        <v>720</v>
      </c>
      <c r="J115" s="296"/>
      <c r="K115" s="310"/>
    </row>
    <row r="116" s="1" customFormat="1" ht="15" customHeight="1">
      <c r="B116" s="321"/>
      <c r="C116" s="296" t="s">
        <v>47</v>
      </c>
      <c r="D116" s="296"/>
      <c r="E116" s="296"/>
      <c r="F116" s="319" t="s">
        <v>685</v>
      </c>
      <c r="G116" s="296"/>
      <c r="H116" s="296" t="s">
        <v>730</v>
      </c>
      <c r="I116" s="296" t="s">
        <v>720</v>
      </c>
      <c r="J116" s="296"/>
      <c r="K116" s="310"/>
    </row>
    <row r="117" s="1" customFormat="1" ht="15" customHeight="1">
      <c r="B117" s="321"/>
      <c r="C117" s="296" t="s">
        <v>56</v>
      </c>
      <c r="D117" s="296"/>
      <c r="E117" s="296"/>
      <c r="F117" s="319" t="s">
        <v>685</v>
      </c>
      <c r="G117" s="296"/>
      <c r="H117" s="296" t="s">
        <v>731</v>
      </c>
      <c r="I117" s="296" t="s">
        <v>732</v>
      </c>
      <c r="J117" s="296"/>
      <c r="K117" s="310"/>
    </row>
    <row r="118" s="1" customFormat="1" ht="15" customHeight="1">
      <c r="B118" s="324"/>
      <c r="C118" s="330"/>
      <c r="D118" s="330"/>
      <c r="E118" s="330"/>
      <c r="F118" s="330"/>
      <c r="G118" s="330"/>
      <c r="H118" s="330"/>
      <c r="I118" s="330"/>
      <c r="J118" s="330"/>
      <c r="K118" s="326"/>
    </row>
    <row r="119" s="1" customFormat="1" ht="18.75" customHeight="1">
      <c r="B119" s="331"/>
      <c r="C119" s="332"/>
      <c r="D119" s="332"/>
      <c r="E119" s="332"/>
      <c r="F119" s="333"/>
      <c r="G119" s="332"/>
      <c r="H119" s="332"/>
      <c r="I119" s="332"/>
      <c r="J119" s="332"/>
      <c r="K119" s="331"/>
    </row>
    <row r="120" s="1" customFormat="1" ht="18.75" customHeight="1"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</row>
    <row r="121" s="1" customFormat="1" ht="7.5" customHeight="1">
      <c r="B121" s="334"/>
      <c r="C121" s="335"/>
      <c r="D121" s="335"/>
      <c r="E121" s="335"/>
      <c r="F121" s="335"/>
      <c r="G121" s="335"/>
      <c r="H121" s="335"/>
      <c r="I121" s="335"/>
      <c r="J121" s="335"/>
      <c r="K121" s="336"/>
    </row>
    <row r="122" s="1" customFormat="1" ht="45" customHeight="1">
      <c r="B122" s="337"/>
      <c r="C122" s="287" t="s">
        <v>733</v>
      </c>
      <c r="D122" s="287"/>
      <c r="E122" s="287"/>
      <c r="F122" s="287"/>
      <c r="G122" s="287"/>
      <c r="H122" s="287"/>
      <c r="I122" s="287"/>
      <c r="J122" s="287"/>
      <c r="K122" s="338"/>
    </row>
    <row r="123" s="1" customFormat="1" ht="17.25" customHeight="1">
      <c r="B123" s="339"/>
      <c r="C123" s="311" t="s">
        <v>679</v>
      </c>
      <c r="D123" s="311"/>
      <c r="E123" s="311"/>
      <c r="F123" s="311" t="s">
        <v>680</v>
      </c>
      <c r="G123" s="312"/>
      <c r="H123" s="311" t="s">
        <v>53</v>
      </c>
      <c r="I123" s="311" t="s">
        <v>56</v>
      </c>
      <c r="J123" s="311" t="s">
        <v>681</v>
      </c>
      <c r="K123" s="340"/>
    </row>
    <row r="124" s="1" customFormat="1" ht="17.25" customHeight="1">
      <c r="B124" s="339"/>
      <c r="C124" s="313" t="s">
        <v>682</v>
      </c>
      <c r="D124" s="313"/>
      <c r="E124" s="313"/>
      <c r="F124" s="314" t="s">
        <v>683</v>
      </c>
      <c r="G124" s="315"/>
      <c r="H124" s="313"/>
      <c r="I124" s="313"/>
      <c r="J124" s="313" t="s">
        <v>684</v>
      </c>
      <c r="K124" s="340"/>
    </row>
    <row r="125" s="1" customFormat="1" ht="5.25" customHeight="1">
      <c r="B125" s="341"/>
      <c r="C125" s="316"/>
      <c r="D125" s="316"/>
      <c r="E125" s="316"/>
      <c r="F125" s="316"/>
      <c r="G125" s="342"/>
      <c r="H125" s="316"/>
      <c r="I125" s="316"/>
      <c r="J125" s="316"/>
      <c r="K125" s="343"/>
    </row>
    <row r="126" s="1" customFormat="1" ht="15" customHeight="1">
      <c r="B126" s="341"/>
      <c r="C126" s="296" t="s">
        <v>688</v>
      </c>
      <c r="D126" s="318"/>
      <c r="E126" s="318"/>
      <c r="F126" s="319" t="s">
        <v>685</v>
      </c>
      <c r="G126" s="296"/>
      <c r="H126" s="296" t="s">
        <v>725</v>
      </c>
      <c r="I126" s="296" t="s">
        <v>687</v>
      </c>
      <c r="J126" s="296">
        <v>120</v>
      </c>
      <c r="K126" s="344"/>
    </row>
    <row r="127" s="1" customFormat="1" ht="15" customHeight="1">
      <c r="B127" s="341"/>
      <c r="C127" s="296" t="s">
        <v>734</v>
      </c>
      <c r="D127" s="296"/>
      <c r="E127" s="296"/>
      <c r="F127" s="319" t="s">
        <v>685</v>
      </c>
      <c r="G127" s="296"/>
      <c r="H127" s="296" t="s">
        <v>735</v>
      </c>
      <c r="I127" s="296" t="s">
        <v>687</v>
      </c>
      <c r="J127" s="296" t="s">
        <v>736</v>
      </c>
      <c r="K127" s="344"/>
    </row>
    <row r="128" s="1" customFormat="1" ht="15" customHeight="1">
      <c r="B128" s="341"/>
      <c r="C128" s="296" t="s">
        <v>84</v>
      </c>
      <c r="D128" s="296"/>
      <c r="E128" s="296"/>
      <c r="F128" s="319" t="s">
        <v>685</v>
      </c>
      <c r="G128" s="296"/>
      <c r="H128" s="296" t="s">
        <v>737</v>
      </c>
      <c r="I128" s="296" t="s">
        <v>687</v>
      </c>
      <c r="J128" s="296" t="s">
        <v>736</v>
      </c>
      <c r="K128" s="344"/>
    </row>
    <row r="129" s="1" customFormat="1" ht="15" customHeight="1">
      <c r="B129" s="341"/>
      <c r="C129" s="296" t="s">
        <v>696</v>
      </c>
      <c r="D129" s="296"/>
      <c r="E129" s="296"/>
      <c r="F129" s="319" t="s">
        <v>691</v>
      </c>
      <c r="G129" s="296"/>
      <c r="H129" s="296" t="s">
        <v>697</v>
      </c>
      <c r="I129" s="296" t="s">
        <v>687</v>
      </c>
      <c r="J129" s="296">
        <v>15</v>
      </c>
      <c r="K129" s="344"/>
    </row>
    <row r="130" s="1" customFormat="1" ht="15" customHeight="1">
      <c r="B130" s="341"/>
      <c r="C130" s="322" t="s">
        <v>698</v>
      </c>
      <c r="D130" s="322"/>
      <c r="E130" s="322"/>
      <c r="F130" s="323" t="s">
        <v>691</v>
      </c>
      <c r="G130" s="322"/>
      <c r="H130" s="322" t="s">
        <v>699</v>
      </c>
      <c r="I130" s="322" t="s">
        <v>687</v>
      </c>
      <c r="J130" s="322">
        <v>15</v>
      </c>
      <c r="K130" s="344"/>
    </row>
    <row r="131" s="1" customFormat="1" ht="15" customHeight="1">
      <c r="B131" s="341"/>
      <c r="C131" s="322" t="s">
        <v>700</v>
      </c>
      <c r="D131" s="322"/>
      <c r="E131" s="322"/>
      <c r="F131" s="323" t="s">
        <v>691</v>
      </c>
      <c r="G131" s="322"/>
      <c r="H131" s="322" t="s">
        <v>701</v>
      </c>
      <c r="I131" s="322" t="s">
        <v>687</v>
      </c>
      <c r="J131" s="322">
        <v>20</v>
      </c>
      <c r="K131" s="344"/>
    </row>
    <row r="132" s="1" customFormat="1" ht="15" customHeight="1">
      <c r="B132" s="341"/>
      <c r="C132" s="322" t="s">
        <v>702</v>
      </c>
      <c r="D132" s="322"/>
      <c r="E132" s="322"/>
      <c r="F132" s="323" t="s">
        <v>691</v>
      </c>
      <c r="G132" s="322"/>
      <c r="H132" s="322" t="s">
        <v>703</v>
      </c>
      <c r="I132" s="322" t="s">
        <v>687</v>
      </c>
      <c r="J132" s="322">
        <v>20</v>
      </c>
      <c r="K132" s="344"/>
    </row>
    <row r="133" s="1" customFormat="1" ht="15" customHeight="1">
      <c r="B133" s="341"/>
      <c r="C133" s="296" t="s">
        <v>690</v>
      </c>
      <c r="D133" s="296"/>
      <c r="E133" s="296"/>
      <c r="F133" s="319" t="s">
        <v>691</v>
      </c>
      <c r="G133" s="296"/>
      <c r="H133" s="296" t="s">
        <v>725</v>
      </c>
      <c r="I133" s="296" t="s">
        <v>687</v>
      </c>
      <c r="J133" s="296">
        <v>50</v>
      </c>
      <c r="K133" s="344"/>
    </row>
    <row r="134" s="1" customFormat="1" ht="15" customHeight="1">
      <c r="B134" s="341"/>
      <c r="C134" s="296" t="s">
        <v>704</v>
      </c>
      <c r="D134" s="296"/>
      <c r="E134" s="296"/>
      <c r="F134" s="319" t="s">
        <v>691</v>
      </c>
      <c r="G134" s="296"/>
      <c r="H134" s="296" t="s">
        <v>725</v>
      </c>
      <c r="I134" s="296" t="s">
        <v>687</v>
      </c>
      <c r="J134" s="296">
        <v>50</v>
      </c>
      <c r="K134" s="344"/>
    </row>
    <row r="135" s="1" customFormat="1" ht="15" customHeight="1">
      <c r="B135" s="341"/>
      <c r="C135" s="296" t="s">
        <v>710</v>
      </c>
      <c r="D135" s="296"/>
      <c r="E135" s="296"/>
      <c r="F135" s="319" t="s">
        <v>691</v>
      </c>
      <c r="G135" s="296"/>
      <c r="H135" s="296" t="s">
        <v>725</v>
      </c>
      <c r="I135" s="296" t="s">
        <v>687</v>
      </c>
      <c r="J135" s="296">
        <v>50</v>
      </c>
      <c r="K135" s="344"/>
    </row>
    <row r="136" s="1" customFormat="1" ht="15" customHeight="1">
      <c r="B136" s="341"/>
      <c r="C136" s="296" t="s">
        <v>712</v>
      </c>
      <c r="D136" s="296"/>
      <c r="E136" s="296"/>
      <c r="F136" s="319" t="s">
        <v>691</v>
      </c>
      <c r="G136" s="296"/>
      <c r="H136" s="296" t="s">
        <v>725</v>
      </c>
      <c r="I136" s="296" t="s">
        <v>687</v>
      </c>
      <c r="J136" s="296">
        <v>50</v>
      </c>
      <c r="K136" s="344"/>
    </row>
    <row r="137" s="1" customFormat="1" ht="15" customHeight="1">
      <c r="B137" s="341"/>
      <c r="C137" s="296" t="s">
        <v>713</v>
      </c>
      <c r="D137" s="296"/>
      <c r="E137" s="296"/>
      <c r="F137" s="319" t="s">
        <v>691</v>
      </c>
      <c r="G137" s="296"/>
      <c r="H137" s="296" t="s">
        <v>738</v>
      </c>
      <c r="I137" s="296" t="s">
        <v>687</v>
      </c>
      <c r="J137" s="296">
        <v>255</v>
      </c>
      <c r="K137" s="344"/>
    </row>
    <row r="138" s="1" customFormat="1" ht="15" customHeight="1">
      <c r="B138" s="341"/>
      <c r="C138" s="296" t="s">
        <v>715</v>
      </c>
      <c r="D138" s="296"/>
      <c r="E138" s="296"/>
      <c r="F138" s="319" t="s">
        <v>685</v>
      </c>
      <c r="G138" s="296"/>
      <c r="H138" s="296" t="s">
        <v>739</v>
      </c>
      <c r="I138" s="296" t="s">
        <v>717</v>
      </c>
      <c r="J138" s="296"/>
      <c r="K138" s="344"/>
    </row>
    <row r="139" s="1" customFormat="1" ht="15" customHeight="1">
      <c r="B139" s="341"/>
      <c r="C139" s="296" t="s">
        <v>718</v>
      </c>
      <c r="D139" s="296"/>
      <c r="E139" s="296"/>
      <c r="F139" s="319" t="s">
        <v>685</v>
      </c>
      <c r="G139" s="296"/>
      <c r="H139" s="296" t="s">
        <v>740</v>
      </c>
      <c r="I139" s="296" t="s">
        <v>720</v>
      </c>
      <c r="J139" s="296"/>
      <c r="K139" s="344"/>
    </row>
    <row r="140" s="1" customFormat="1" ht="15" customHeight="1">
      <c r="B140" s="341"/>
      <c r="C140" s="296" t="s">
        <v>721</v>
      </c>
      <c r="D140" s="296"/>
      <c r="E140" s="296"/>
      <c r="F140" s="319" t="s">
        <v>685</v>
      </c>
      <c r="G140" s="296"/>
      <c r="H140" s="296" t="s">
        <v>721</v>
      </c>
      <c r="I140" s="296" t="s">
        <v>720</v>
      </c>
      <c r="J140" s="296"/>
      <c r="K140" s="344"/>
    </row>
    <row r="141" s="1" customFormat="1" ht="15" customHeight="1">
      <c r="B141" s="341"/>
      <c r="C141" s="296" t="s">
        <v>37</v>
      </c>
      <c r="D141" s="296"/>
      <c r="E141" s="296"/>
      <c r="F141" s="319" t="s">
        <v>685</v>
      </c>
      <c r="G141" s="296"/>
      <c r="H141" s="296" t="s">
        <v>741</v>
      </c>
      <c r="I141" s="296" t="s">
        <v>720</v>
      </c>
      <c r="J141" s="296"/>
      <c r="K141" s="344"/>
    </row>
    <row r="142" s="1" customFormat="1" ht="15" customHeight="1">
      <c r="B142" s="341"/>
      <c r="C142" s="296" t="s">
        <v>742</v>
      </c>
      <c r="D142" s="296"/>
      <c r="E142" s="296"/>
      <c r="F142" s="319" t="s">
        <v>685</v>
      </c>
      <c r="G142" s="296"/>
      <c r="H142" s="296" t="s">
        <v>743</v>
      </c>
      <c r="I142" s="296" t="s">
        <v>720</v>
      </c>
      <c r="J142" s="296"/>
      <c r="K142" s="344"/>
    </row>
    <row r="143" s="1" customFormat="1" ht="15" customHeight="1">
      <c r="B143" s="345"/>
      <c r="C143" s="346"/>
      <c r="D143" s="346"/>
      <c r="E143" s="346"/>
      <c r="F143" s="346"/>
      <c r="G143" s="346"/>
      <c r="H143" s="346"/>
      <c r="I143" s="346"/>
      <c r="J143" s="346"/>
      <c r="K143" s="347"/>
    </row>
    <row r="144" s="1" customFormat="1" ht="18.75" customHeight="1">
      <c r="B144" s="332"/>
      <c r="C144" s="332"/>
      <c r="D144" s="332"/>
      <c r="E144" s="332"/>
      <c r="F144" s="333"/>
      <c r="G144" s="332"/>
      <c r="H144" s="332"/>
      <c r="I144" s="332"/>
      <c r="J144" s="332"/>
      <c r="K144" s="332"/>
    </row>
    <row r="145" s="1" customFormat="1" ht="18.75" customHeight="1"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</row>
    <row r="146" s="1" customFormat="1" ht="7.5" customHeight="1">
      <c r="B146" s="305"/>
      <c r="C146" s="306"/>
      <c r="D146" s="306"/>
      <c r="E146" s="306"/>
      <c r="F146" s="306"/>
      <c r="G146" s="306"/>
      <c r="H146" s="306"/>
      <c r="I146" s="306"/>
      <c r="J146" s="306"/>
      <c r="K146" s="307"/>
    </row>
    <row r="147" s="1" customFormat="1" ht="45" customHeight="1">
      <c r="B147" s="308"/>
      <c r="C147" s="309" t="s">
        <v>744</v>
      </c>
      <c r="D147" s="309"/>
      <c r="E147" s="309"/>
      <c r="F147" s="309"/>
      <c r="G147" s="309"/>
      <c r="H147" s="309"/>
      <c r="I147" s="309"/>
      <c r="J147" s="309"/>
      <c r="K147" s="310"/>
    </row>
    <row r="148" s="1" customFormat="1" ht="17.25" customHeight="1">
      <c r="B148" s="308"/>
      <c r="C148" s="311" t="s">
        <v>679</v>
      </c>
      <c r="D148" s="311"/>
      <c r="E148" s="311"/>
      <c r="F148" s="311" t="s">
        <v>680</v>
      </c>
      <c r="G148" s="312"/>
      <c r="H148" s="311" t="s">
        <v>53</v>
      </c>
      <c r="I148" s="311" t="s">
        <v>56</v>
      </c>
      <c r="J148" s="311" t="s">
        <v>681</v>
      </c>
      <c r="K148" s="310"/>
    </row>
    <row r="149" s="1" customFormat="1" ht="17.25" customHeight="1">
      <c r="B149" s="308"/>
      <c r="C149" s="313" t="s">
        <v>682</v>
      </c>
      <c r="D149" s="313"/>
      <c r="E149" s="313"/>
      <c r="F149" s="314" t="s">
        <v>683</v>
      </c>
      <c r="G149" s="315"/>
      <c r="H149" s="313"/>
      <c r="I149" s="313"/>
      <c r="J149" s="313" t="s">
        <v>684</v>
      </c>
      <c r="K149" s="310"/>
    </row>
    <row r="150" s="1" customFormat="1" ht="5.25" customHeight="1">
      <c r="B150" s="321"/>
      <c r="C150" s="316"/>
      <c r="D150" s="316"/>
      <c r="E150" s="316"/>
      <c r="F150" s="316"/>
      <c r="G150" s="317"/>
      <c r="H150" s="316"/>
      <c r="I150" s="316"/>
      <c r="J150" s="316"/>
      <c r="K150" s="344"/>
    </row>
    <row r="151" s="1" customFormat="1" ht="15" customHeight="1">
      <c r="B151" s="321"/>
      <c r="C151" s="348" t="s">
        <v>688</v>
      </c>
      <c r="D151" s="296"/>
      <c r="E151" s="296"/>
      <c r="F151" s="349" t="s">
        <v>685</v>
      </c>
      <c r="G151" s="296"/>
      <c r="H151" s="348" t="s">
        <v>725</v>
      </c>
      <c r="I151" s="348" t="s">
        <v>687</v>
      </c>
      <c r="J151" s="348">
        <v>120</v>
      </c>
      <c r="K151" s="344"/>
    </row>
    <row r="152" s="1" customFormat="1" ht="15" customHeight="1">
      <c r="B152" s="321"/>
      <c r="C152" s="348" t="s">
        <v>734</v>
      </c>
      <c r="D152" s="296"/>
      <c r="E152" s="296"/>
      <c r="F152" s="349" t="s">
        <v>685</v>
      </c>
      <c r="G152" s="296"/>
      <c r="H152" s="348" t="s">
        <v>745</v>
      </c>
      <c r="I152" s="348" t="s">
        <v>687</v>
      </c>
      <c r="J152" s="348" t="s">
        <v>736</v>
      </c>
      <c r="K152" s="344"/>
    </row>
    <row r="153" s="1" customFormat="1" ht="15" customHeight="1">
      <c r="B153" s="321"/>
      <c r="C153" s="348" t="s">
        <v>84</v>
      </c>
      <c r="D153" s="296"/>
      <c r="E153" s="296"/>
      <c r="F153" s="349" t="s">
        <v>685</v>
      </c>
      <c r="G153" s="296"/>
      <c r="H153" s="348" t="s">
        <v>746</v>
      </c>
      <c r="I153" s="348" t="s">
        <v>687</v>
      </c>
      <c r="J153" s="348" t="s">
        <v>736</v>
      </c>
      <c r="K153" s="344"/>
    </row>
    <row r="154" s="1" customFormat="1" ht="15" customHeight="1">
      <c r="B154" s="321"/>
      <c r="C154" s="348" t="s">
        <v>690</v>
      </c>
      <c r="D154" s="296"/>
      <c r="E154" s="296"/>
      <c r="F154" s="349" t="s">
        <v>691</v>
      </c>
      <c r="G154" s="296"/>
      <c r="H154" s="348" t="s">
        <v>725</v>
      </c>
      <c r="I154" s="348" t="s">
        <v>687</v>
      </c>
      <c r="J154" s="348">
        <v>50</v>
      </c>
      <c r="K154" s="344"/>
    </row>
    <row r="155" s="1" customFormat="1" ht="15" customHeight="1">
      <c r="B155" s="321"/>
      <c r="C155" s="348" t="s">
        <v>693</v>
      </c>
      <c r="D155" s="296"/>
      <c r="E155" s="296"/>
      <c r="F155" s="349" t="s">
        <v>685</v>
      </c>
      <c r="G155" s="296"/>
      <c r="H155" s="348" t="s">
        <v>725</v>
      </c>
      <c r="I155" s="348" t="s">
        <v>695</v>
      </c>
      <c r="J155" s="348"/>
      <c r="K155" s="344"/>
    </row>
    <row r="156" s="1" customFormat="1" ht="15" customHeight="1">
      <c r="B156" s="321"/>
      <c r="C156" s="348" t="s">
        <v>704</v>
      </c>
      <c r="D156" s="296"/>
      <c r="E156" s="296"/>
      <c r="F156" s="349" t="s">
        <v>691</v>
      </c>
      <c r="G156" s="296"/>
      <c r="H156" s="348" t="s">
        <v>725</v>
      </c>
      <c r="I156" s="348" t="s">
        <v>687</v>
      </c>
      <c r="J156" s="348">
        <v>50</v>
      </c>
      <c r="K156" s="344"/>
    </row>
    <row r="157" s="1" customFormat="1" ht="15" customHeight="1">
      <c r="B157" s="321"/>
      <c r="C157" s="348" t="s">
        <v>712</v>
      </c>
      <c r="D157" s="296"/>
      <c r="E157" s="296"/>
      <c r="F157" s="349" t="s">
        <v>691</v>
      </c>
      <c r="G157" s="296"/>
      <c r="H157" s="348" t="s">
        <v>725</v>
      </c>
      <c r="I157" s="348" t="s">
        <v>687</v>
      </c>
      <c r="J157" s="348">
        <v>50</v>
      </c>
      <c r="K157" s="344"/>
    </row>
    <row r="158" s="1" customFormat="1" ht="15" customHeight="1">
      <c r="B158" s="321"/>
      <c r="C158" s="348" t="s">
        <v>710</v>
      </c>
      <c r="D158" s="296"/>
      <c r="E158" s="296"/>
      <c r="F158" s="349" t="s">
        <v>691</v>
      </c>
      <c r="G158" s="296"/>
      <c r="H158" s="348" t="s">
        <v>725</v>
      </c>
      <c r="I158" s="348" t="s">
        <v>687</v>
      </c>
      <c r="J158" s="348">
        <v>50</v>
      </c>
      <c r="K158" s="344"/>
    </row>
    <row r="159" s="1" customFormat="1" ht="15" customHeight="1">
      <c r="B159" s="321"/>
      <c r="C159" s="348" t="s">
        <v>111</v>
      </c>
      <c r="D159" s="296"/>
      <c r="E159" s="296"/>
      <c r="F159" s="349" t="s">
        <v>685</v>
      </c>
      <c r="G159" s="296"/>
      <c r="H159" s="348" t="s">
        <v>747</v>
      </c>
      <c r="I159" s="348" t="s">
        <v>687</v>
      </c>
      <c r="J159" s="348" t="s">
        <v>748</v>
      </c>
      <c r="K159" s="344"/>
    </row>
    <row r="160" s="1" customFormat="1" ht="15" customHeight="1">
      <c r="B160" s="321"/>
      <c r="C160" s="348" t="s">
        <v>749</v>
      </c>
      <c r="D160" s="296"/>
      <c r="E160" s="296"/>
      <c r="F160" s="349" t="s">
        <v>685</v>
      </c>
      <c r="G160" s="296"/>
      <c r="H160" s="348" t="s">
        <v>750</v>
      </c>
      <c r="I160" s="348" t="s">
        <v>720</v>
      </c>
      <c r="J160" s="348"/>
      <c r="K160" s="344"/>
    </row>
    <row r="161" s="1" customFormat="1" ht="15" customHeight="1">
      <c r="B161" s="350"/>
      <c r="C161" s="330"/>
      <c r="D161" s="330"/>
      <c r="E161" s="330"/>
      <c r="F161" s="330"/>
      <c r="G161" s="330"/>
      <c r="H161" s="330"/>
      <c r="I161" s="330"/>
      <c r="J161" s="330"/>
      <c r="K161" s="351"/>
    </row>
    <row r="162" s="1" customFormat="1" ht="18.75" customHeight="1">
      <c r="B162" s="332"/>
      <c r="C162" s="342"/>
      <c r="D162" s="342"/>
      <c r="E162" s="342"/>
      <c r="F162" s="352"/>
      <c r="G162" s="342"/>
      <c r="H162" s="342"/>
      <c r="I162" s="342"/>
      <c r="J162" s="342"/>
      <c r="K162" s="332"/>
    </row>
    <row r="163" s="1" customFormat="1" ht="18.75" customHeight="1"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</row>
    <row r="164" s="1" customFormat="1" ht="7.5" customHeight="1">
      <c r="B164" s="283"/>
      <c r="C164" s="284"/>
      <c r="D164" s="284"/>
      <c r="E164" s="284"/>
      <c r="F164" s="284"/>
      <c r="G164" s="284"/>
      <c r="H164" s="284"/>
      <c r="I164" s="284"/>
      <c r="J164" s="284"/>
      <c r="K164" s="285"/>
    </row>
    <row r="165" s="1" customFormat="1" ht="45" customHeight="1">
      <c r="B165" s="286"/>
      <c r="C165" s="287" t="s">
        <v>751</v>
      </c>
      <c r="D165" s="287"/>
      <c r="E165" s="287"/>
      <c r="F165" s="287"/>
      <c r="G165" s="287"/>
      <c r="H165" s="287"/>
      <c r="I165" s="287"/>
      <c r="J165" s="287"/>
      <c r="K165" s="288"/>
    </row>
    <row r="166" s="1" customFormat="1" ht="17.25" customHeight="1">
      <c r="B166" s="286"/>
      <c r="C166" s="311" t="s">
        <v>679</v>
      </c>
      <c r="D166" s="311"/>
      <c r="E166" s="311"/>
      <c r="F166" s="311" t="s">
        <v>680</v>
      </c>
      <c r="G166" s="353"/>
      <c r="H166" s="354" t="s">
        <v>53</v>
      </c>
      <c r="I166" s="354" t="s">
        <v>56</v>
      </c>
      <c r="J166" s="311" t="s">
        <v>681</v>
      </c>
      <c r="K166" s="288"/>
    </row>
    <row r="167" s="1" customFormat="1" ht="17.25" customHeight="1">
      <c r="B167" s="289"/>
      <c r="C167" s="313" t="s">
        <v>682</v>
      </c>
      <c r="D167" s="313"/>
      <c r="E167" s="313"/>
      <c r="F167" s="314" t="s">
        <v>683</v>
      </c>
      <c r="G167" s="355"/>
      <c r="H167" s="356"/>
      <c r="I167" s="356"/>
      <c r="J167" s="313" t="s">
        <v>684</v>
      </c>
      <c r="K167" s="291"/>
    </row>
    <row r="168" s="1" customFormat="1" ht="5.25" customHeight="1">
      <c r="B168" s="321"/>
      <c r="C168" s="316"/>
      <c r="D168" s="316"/>
      <c r="E168" s="316"/>
      <c r="F168" s="316"/>
      <c r="G168" s="317"/>
      <c r="H168" s="316"/>
      <c r="I168" s="316"/>
      <c r="J168" s="316"/>
      <c r="K168" s="344"/>
    </row>
    <row r="169" s="1" customFormat="1" ht="15" customHeight="1">
      <c r="B169" s="321"/>
      <c r="C169" s="296" t="s">
        <v>688</v>
      </c>
      <c r="D169" s="296"/>
      <c r="E169" s="296"/>
      <c r="F169" s="319" t="s">
        <v>685</v>
      </c>
      <c r="G169" s="296"/>
      <c r="H169" s="296" t="s">
        <v>725</v>
      </c>
      <c r="I169" s="296" t="s">
        <v>687</v>
      </c>
      <c r="J169" s="296">
        <v>120</v>
      </c>
      <c r="K169" s="344"/>
    </row>
    <row r="170" s="1" customFormat="1" ht="15" customHeight="1">
      <c r="B170" s="321"/>
      <c r="C170" s="296" t="s">
        <v>734</v>
      </c>
      <c r="D170" s="296"/>
      <c r="E170" s="296"/>
      <c r="F170" s="319" t="s">
        <v>685</v>
      </c>
      <c r="G170" s="296"/>
      <c r="H170" s="296" t="s">
        <v>735</v>
      </c>
      <c r="I170" s="296" t="s">
        <v>687</v>
      </c>
      <c r="J170" s="296" t="s">
        <v>736</v>
      </c>
      <c r="K170" s="344"/>
    </row>
    <row r="171" s="1" customFormat="1" ht="15" customHeight="1">
      <c r="B171" s="321"/>
      <c r="C171" s="296" t="s">
        <v>84</v>
      </c>
      <c r="D171" s="296"/>
      <c r="E171" s="296"/>
      <c r="F171" s="319" t="s">
        <v>685</v>
      </c>
      <c r="G171" s="296"/>
      <c r="H171" s="296" t="s">
        <v>752</v>
      </c>
      <c r="I171" s="296" t="s">
        <v>687</v>
      </c>
      <c r="J171" s="296" t="s">
        <v>736</v>
      </c>
      <c r="K171" s="344"/>
    </row>
    <row r="172" s="1" customFormat="1" ht="15" customHeight="1">
      <c r="B172" s="321"/>
      <c r="C172" s="296" t="s">
        <v>690</v>
      </c>
      <c r="D172" s="296"/>
      <c r="E172" s="296"/>
      <c r="F172" s="319" t="s">
        <v>691</v>
      </c>
      <c r="G172" s="296"/>
      <c r="H172" s="296" t="s">
        <v>752</v>
      </c>
      <c r="I172" s="296" t="s">
        <v>687</v>
      </c>
      <c r="J172" s="296">
        <v>50</v>
      </c>
      <c r="K172" s="344"/>
    </row>
    <row r="173" s="1" customFormat="1" ht="15" customHeight="1">
      <c r="B173" s="321"/>
      <c r="C173" s="296" t="s">
        <v>693</v>
      </c>
      <c r="D173" s="296"/>
      <c r="E173" s="296"/>
      <c r="F173" s="319" t="s">
        <v>685</v>
      </c>
      <c r="G173" s="296"/>
      <c r="H173" s="296" t="s">
        <v>752</v>
      </c>
      <c r="I173" s="296" t="s">
        <v>695</v>
      </c>
      <c r="J173" s="296"/>
      <c r="K173" s="344"/>
    </row>
    <row r="174" s="1" customFormat="1" ht="15" customHeight="1">
      <c r="B174" s="321"/>
      <c r="C174" s="296" t="s">
        <v>704</v>
      </c>
      <c r="D174" s="296"/>
      <c r="E174" s="296"/>
      <c r="F174" s="319" t="s">
        <v>691</v>
      </c>
      <c r="G174" s="296"/>
      <c r="H174" s="296" t="s">
        <v>752</v>
      </c>
      <c r="I174" s="296" t="s">
        <v>687</v>
      </c>
      <c r="J174" s="296">
        <v>50</v>
      </c>
      <c r="K174" s="344"/>
    </row>
    <row r="175" s="1" customFormat="1" ht="15" customHeight="1">
      <c r="B175" s="321"/>
      <c r="C175" s="296" t="s">
        <v>712</v>
      </c>
      <c r="D175" s="296"/>
      <c r="E175" s="296"/>
      <c r="F175" s="319" t="s">
        <v>691</v>
      </c>
      <c r="G175" s="296"/>
      <c r="H175" s="296" t="s">
        <v>752</v>
      </c>
      <c r="I175" s="296" t="s">
        <v>687</v>
      </c>
      <c r="J175" s="296">
        <v>50</v>
      </c>
      <c r="K175" s="344"/>
    </row>
    <row r="176" s="1" customFormat="1" ht="15" customHeight="1">
      <c r="B176" s="321"/>
      <c r="C176" s="296" t="s">
        <v>710</v>
      </c>
      <c r="D176" s="296"/>
      <c r="E176" s="296"/>
      <c r="F176" s="319" t="s">
        <v>691</v>
      </c>
      <c r="G176" s="296"/>
      <c r="H176" s="296" t="s">
        <v>752</v>
      </c>
      <c r="I176" s="296" t="s">
        <v>687</v>
      </c>
      <c r="J176" s="296">
        <v>50</v>
      </c>
      <c r="K176" s="344"/>
    </row>
    <row r="177" s="1" customFormat="1" ht="15" customHeight="1">
      <c r="B177" s="321"/>
      <c r="C177" s="296" t="s">
        <v>117</v>
      </c>
      <c r="D177" s="296"/>
      <c r="E177" s="296"/>
      <c r="F177" s="319" t="s">
        <v>685</v>
      </c>
      <c r="G177" s="296"/>
      <c r="H177" s="296" t="s">
        <v>753</v>
      </c>
      <c r="I177" s="296" t="s">
        <v>754</v>
      </c>
      <c r="J177" s="296"/>
      <c r="K177" s="344"/>
    </row>
    <row r="178" s="1" customFormat="1" ht="15" customHeight="1">
      <c r="B178" s="321"/>
      <c r="C178" s="296" t="s">
        <v>56</v>
      </c>
      <c r="D178" s="296"/>
      <c r="E178" s="296"/>
      <c r="F178" s="319" t="s">
        <v>685</v>
      </c>
      <c r="G178" s="296"/>
      <c r="H178" s="296" t="s">
        <v>755</v>
      </c>
      <c r="I178" s="296" t="s">
        <v>756</v>
      </c>
      <c r="J178" s="296">
        <v>1</v>
      </c>
      <c r="K178" s="344"/>
    </row>
    <row r="179" s="1" customFormat="1" ht="15" customHeight="1">
      <c r="B179" s="321"/>
      <c r="C179" s="296" t="s">
        <v>52</v>
      </c>
      <c r="D179" s="296"/>
      <c r="E179" s="296"/>
      <c r="F179" s="319" t="s">
        <v>685</v>
      </c>
      <c r="G179" s="296"/>
      <c r="H179" s="296" t="s">
        <v>757</v>
      </c>
      <c r="I179" s="296" t="s">
        <v>687</v>
      </c>
      <c r="J179" s="296">
        <v>20</v>
      </c>
      <c r="K179" s="344"/>
    </row>
    <row r="180" s="1" customFormat="1" ht="15" customHeight="1">
      <c r="B180" s="321"/>
      <c r="C180" s="296" t="s">
        <v>53</v>
      </c>
      <c r="D180" s="296"/>
      <c r="E180" s="296"/>
      <c r="F180" s="319" t="s">
        <v>685</v>
      </c>
      <c r="G180" s="296"/>
      <c r="H180" s="296" t="s">
        <v>758</v>
      </c>
      <c r="I180" s="296" t="s">
        <v>687</v>
      </c>
      <c r="J180" s="296">
        <v>255</v>
      </c>
      <c r="K180" s="344"/>
    </row>
    <row r="181" s="1" customFormat="1" ht="15" customHeight="1">
      <c r="B181" s="321"/>
      <c r="C181" s="296" t="s">
        <v>118</v>
      </c>
      <c r="D181" s="296"/>
      <c r="E181" s="296"/>
      <c r="F181" s="319" t="s">
        <v>685</v>
      </c>
      <c r="G181" s="296"/>
      <c r="H181" s="296" t="s">
        <v>649</v>
      </c>
      <c r="I181" s="296" t="s">
        <v>687</v>
      </c>
      <c r="J181" s="296">
        <v>10</v>
      </c>
      <c r="K181" s="344"/>
    </row>
    <row r="182" s="1" customFormat="1" ht="15" customHeight="1">
      <c r="B182" s="321"/>
      <c r="C182" s="296" t="s">
        <v>119</v>
      </c>
      <c r="D182" s="296"/>
      <c r="E182" s="296"/>
      <c r="F182" s="319" t="s">
        <v>685</v>
      </c>
      <c r="G182" s="296"/>
      <c r="H182" s="296" t="s">
        <v>759</v>
      </c>
      <c r="I182" s="296" t="s">
        <v>720</v>
      </c>
      <c r="J182" s="296"/>
      <c r="K182" s="344"/>
    </row>
    <row r="183" s="1" customFormat="1" ht="15" customHeight="1">
      <c r="B183" s="321"/>
      <c r="C183" s="296" t="s">
        <v>760</v>
      </c>
      <c r="D183" s="296"/>
      <c r="E183" s="296"/>
      <c r="F183" s="319" t="s">
        <v>685</v>
      </c>
      <c r="G183" s="296"/>
      <c r="H183" s="296" t="s">
        <v>761</v>
      </c>
      <c r="I183" s="296" t="s">
        <v>720</v>
      </c>
      <c r="J183" s="296"/>
      <c r="K183" s="344"/>
    </row>
    <row r="184" s="1" customFormat="1" ht="15" customHeight="1">
      <c r="B184" s="321"/>
      <c r="C184" s="296" t="s">
        <v>749</v>
      </c>
      <c r="D184" s="296"/>
      <c r="E184" s="296"/>
      <c r="F184" s="319" t="s">
        <v>685</v>
      </c>
      <c r="G184" s="296"/>
      <c r="H184" s="296" t="s">
        <v>762</v>
      </c>
      <c r="I184" s="296" t="s">
        <v>720</v>
      </c>
      <c r="J184" s="296"/>
      <c r="K184" s="344"/>
    </row>
    <row r="185" s="1" customFormat="1" ht="15" customHeight="1">
      <c r="B185" s="321"/>
      <c r="C185" s="296" t="s">
        <v>121</v>
      </c>
      <c r="D185" s="296"/>
      <c r="E185" s="296"/>
      <c r="F185" s="319" t="s">
        <v>691</v>
      </c>
      <c r="G185" s="296"/>
      <c r="H185" s="296" t="s">
        <v>763</v>
      </c>
      <c r="I185" s="296" t="s">
        <v>687</v>
      </c>
      <c r="J185" s="296">
        <v>50</v>
      </c>
      <c r="K185" s="344"/>
    </row>
    <row r="186" s="1" customFormat="1" ht="15" customHeight="1">
      <c r="B186" s="321"/>
      <c r="C186" s="296" t="s">
        <v>764</v>
      </c>
      <c r="D186" s="296"/>
      <c r="E186" s="296"/>
      <c r="F186" s="319" t="s">
        <v>691</v>
      </c>
      <c r="G186" s="296"/>
      <c r="H186" s="296" t="s">
        <v>765</v>
      </c>
      <c r="I186" s="296" t="s">
        <v>766</v>
      </c>
      <c r="J186" s="296"/>
      <c r="K186" s="344"/>
    </row>
    <row r="187" s="1" customFormat="1" ht="15" customHeight="1">
      <c r="B187" s="321"/>
      <c r="C187" s="296" t="s">
        <v>767</v>
      </c>
      <c r="D187" s="296"/>
      <c r="E187" s="296"/>
      <c r="F187" s="319" t="s">
        <v>691</v>
      </c>
      <c r="G187" s="296"/>
      <c r="H187" s="296" t="s">
        <v>768</v>
      </c>
      <c r="I187" s="296" t="s">
        <v>766</v>
      </c>
      <c r="J187" s="296"/>
      <c r="K187" s="344"/>
    </row>
    <row r="188" s="1" customFormat="1" ht="15" customHeight="1">
      <c r="B188" s="321"/>
      <c r="C188" s="296" t="s">
        <v>769</v>
      </c>
      <c r="D188" s="296"/>
      <c r="E188" s="296"/>
      <c r="F188" s="319" t="s">
        <v>691</v>
      </c>
      <c r="G188" s="296"/>
      <c r="H188" s="296" t="s">
        <v>770</v>
      </c>
      <c r="I188" s="296" t="s">
        <v>766</v>
      </c>
      <c r="J188" s="296"/>
      <c r="K188" s="344"/>
    </row>
    <row r="189" s="1" customFormat="1" ht="15" customHeight="1">
      <c r="B189" s="321"/>
      <c r="C189" s="357" t="s">
        <v>771</v>
      </c>
      <c r="D189" s="296"/>
      <c r="E189" s="296"/>
      <c r="F189" s="319" t="s">
        <v>691</v>
      </c>
      <c r="G189" s="296"/>
      <c r="H189" s="296" t="s">
        <v>772</v>
      </c>
      <c r="I189" s="296" t="s">
        <v>773</v>
      </c>
      <c r="J189" s="358" t="s">
        <v>774</v>
      </c>
      <c r="K189" s="344"/>
    </row>
    <row r="190" s="1" customFormat="1" ht="15" customHeight="1">
      <c r="B190" s="321"/>
      <c r="C190" s="357" t="s">
        <v>41</v>
      </c>
      <c r="D190" s="296"/>
      <c r="E190" s="296"/>
      <c r="F190" s="319" t="s">
        <v>685</v>
      </c>
      <c r="G190" s="296"/>
      <c r="H190" s="293" t="s">
        <v>775</v>
      </c>
      <c r="I190" s="296" t="s">
        <v>776</v>
      </c>
      <c r="J190" s="296"/>
      <c r="K190" s="344"/>
    </row>
    <row r="191" s="1" customFormat="1" ht="15" customHeight="1">
      <c r="B191" s="321"/>
      <c r="C191" s="357" t="s">
        <v>777</v>
      </c>
      <c r="D191" s="296"/>
      <c r="E191" s="296"/>
      <c r="F191" s="319" t="s">
        <v>685</v>
      </c>
      <c r="G191" s="296"/>
      <c r="H191" s="296" t="s">
        <v>778</v>
      </c>
      <c r="I191" s="296" t="s">
        <v>720</v>
      </c>
      <c r="J191" s="296"/>
      <c r="K191" s="344"/>
    </row>
    <row r="192" s="1" customFormat="1" ht="15" customHeight="1">
      <c r="B192" s="321"/>
      <c r="C192" s="357" t="s">
        <v>779</v>
      </c>
      <c r="D192" s="296"/>
      <c r="E192" s="296"/>
      <c r="F192" s="319" t="s">
        <v>685</v>
      </c>
      <c r="G192" s="296"/>
      <c r="H192" s="296" t="s">
        <v>780</v>
      </c>
      <c r="I192" s="296" t="s">
        <v>720</v>
      </c>
      <c r="J192" s="296"/>
      <c r="K192" s="344"/>
    </row>
    <row r="193" s="1" customFormat="1" ht="15" customHeight="1">
      <c r="B193" s="321"/>
      <c r="C193" s="357" t="s">
        <v>781</v>
      </c>
      <c r="D193" s="296"/>
      <c r="E193" s="296"/>
      <c r="F193" s="319" t="s">
        <v>691</v>
      </c>
      <c r="G193" s="296"/>
      <c r="H193" s="296" t="s">
        <v>782</v>
      </c>
      <c r="I193" s="296" t="s">
        <v>720</v>
      </c>
      <c r="J193" s="296"/>
      <c r="K193" s="344"/>
    </row>
    <row r="194" s="1" customFormat="1" ht="15" customHeight="1">
      <c r="B194" s="350"/>
      <c r="C194" s="359"/>
      <c r="D194" s="330"/>
      <c r="E194" s="330"/>
      <c r="F194" s="330"/>
      <c r="G194" s="330"/>
      <c r="H194" s="330"/>
      <c r="I194" s="330"/>
      <c r="J194" s="330"/>
      <c r="K194" s="351"/>
    </row>
    <row r="195" s="1" customFormat="1" ht="18.75" customHeight="1">
      <c r="B195" s="332"/>
      <c r="C195" s="342"/>
      <c r="D195" s="342"/>
      <c r="E195" s="342"/>
      <c r="F195" s="352"/>
      <c r="G195" s="342"/>
      <c r="H195" s="342"/>
      <c r="I195" s="342"/>
      <c r="J195" s="342"/>
      <c r="K195" s="332"/>
    </row>
    <row r="196" s="1" customFormat="1" ht="18.75" customHeight="1">
      <c r="B196" s="332"/>
      <c r="C196" s="342"/>
      <c r="D196" s="342"/>
      <c r="E196" s="342"/>
      <c r="F196" s="352"/>
      <c r="G196" s="342"/>
      <c r="H196" s="342"/>
      <c r="I196" s="342"/>
      <c r="J196" s="342"/>
      <c r="K196" s="332"/>
    </row>
    <row r="197" s="1" customFormat="1" ht="18.75" customHeight="1">
      <c r="B197" s="304"/>
      <c r="C197" s="304"/>
      <c r="D197" s="304"/>
      <c r="E197" s="304"/>
      <c r="F197" s="304"/>
      <c r="G197" s="304"/>
      <c r="H197" s="304"/>
      <c r="I197" s="304"/>
      <c r="J197" s="304"/>
      <c r="K197" s="304"/>
    </row>
    <row r="198" s="1" customFormat="1" ht="13.5">
      <c r="B198" s="283"/>
      <c r="C198" s="284"/>
      <c r="D198" s="284"/>
      <c r="E198" s="284"/>
      <c r="F198" s="284"/>
      <c r="G198" s="284"/>
      <c r="H198" s="284"/>
      <c r="I198" s="284"/>
      <c r="J198" s="284"/>
      <c r="K198" s="285"/>
    </row>
    <row r="199" s="1" customFormat="1" ht="21">
      <c r="B199" s="286"/>
      <c r="C199" s="287" t="s">
        <v>783</v>
      </c>
      <c r="D199" s="287"/>
      <c r="E199" s="287"/>
      <c r="F199" s="287"/>
      <c r="G199" s="287"/>
      <c r="H199" s="287"/>
      <c r="I199" s="287"/>
      <c r="J199" s="287"/>
      <c r="K199" s="288"/>
    </row>
    <row r="200" s="1" customFormat="1" ht="25.5" customHeight="1">
      <c r="B200" s="286"/>
      <c r="C200" s="360" t="s">
        <v>784</v>
      </c>
      <c r="D200" s="360"/>
      <c r="E200" s="360"/>
      <c r="F200" s="360" t="s">
        <v>785</v>
      </c>
      <c r="G200" s="361"/>
      <c r="H200" s="360" t="s">
        <v>786</v>
      </c>
      <c r="I200" s="360"/>
      <c r="J200" s="360"/>
      <c r="K200" s="288"/>
    </row>
    <row r="201" s="1" customFormat="1" ht="5.25" customHeight="1">
      <c r="B201" s="321"/>
      <c r="C201" s="316"/>
      <c r="D201" s="316"/>
      <c r="E201" s="316"/>
      <c r="F201" s="316"/>
      <c r="G201" s="342"/>
      <c r="H201" s="316"/>
      <c r="I201" s="316"/>
      <c r="J201" s="316"/>
      <c r="K201" s="344"/>
    </row>
    <row r="202" s="1" customFormat="1" ht="15" customHeight="1">
      <c r="B202" s="321"/>
      <c r="C202" s="296" t="s">
        <v>776</v>
      </c>
      <c r="D202" s="296"/>
      <c r="E202" s="296"/>
      <c r="F202" s="319" t="s">
        <v>42</v>
      </c>
      <c r="G202" s="296"/>
      <c r="H202" s="296" t="s">
        <v>787</v>
      </c>
      <c r="I202" s="296"/>
      <c r="J202" s="296"/>
      <c r="K202" s="344"/>
    </row>
    <row r="203" s="1" customFormat="1" ht="15" customHeight="1">
      <c r="B203" s="321"/>
      <c r="C203" s="296"/>
      <c r="D203" s="296"/>
      <c r="E203" s="296"/>
      <c r="F203" s="319" t="s">
        <v>43</v>
      </c>
      <c r="G203" s="296"/>
      <c r="H203" s="296" t="s">
        <v>788</v>
      </c>
      <c r="I203" s="296"/>
      <c r="J203" s="296"/>
      <c r="K203" s="344"/>
    </row>
    <row r="204" s="1" customFormat="1" ht="15" customHeight="1">
      <c r="B204" s="321"/>
      <c r="C204" s="296"/>
      <c r="D204" s="296"/>
      <c r="E204" s="296"/>
      <c r="F204" s="319" t="s">
        <v>46</v>
      </c>
      <c r="G204" s="296"/>
      <c r="H204" s="296" t="s">
        <v>789</v>
      </c>
      <c r="I204" s="296"/>
      <c r="J204" s="296"/>
      <c r="K204" s="344"/>
    </row>
    <row r="205" s="1" customFormat="1" ht="15" customHeight="1">
      <c r="B205" s="321"/>
      <c r="C205" s="296"/>
      <c r="D205" s="296"/>
      <c r="E205" s="296"/>
      <c r="F205" s="319" t="s">
        <v>44</v>
      </c>
      <c r="G205" s="296"/>
      <c r="H205" s="296" t="s">
        <v>790</v>
      </c>
      <c r="I205" s="296"/>
      <c r="J205" s="296"/>
      <c r="K205" s="344"/>
    </row>
    <row r="206" s="1" customFormat="1" ht="15" customHeight="1">
      <c r="B206" s="321"/>
      <c r="C206" s="296"/>
      <c r="D206" s="296"/>
      <c r="E206" s="296"/>
      <c r="F206" s="319" t="s">
        <v>45</v>
      </c>
      <c r="G206" s="296"/>
      <c r="H206" s="296" t="s">
        <v>791</v>
      </c>
      <c r="I206" s="296"/>
      <c r="J206" s="296"/>
      <c r="K206" s="344"/>
    </row>
    <row r="207" s="1" customFormat="1" ht="15" customHeight="1">
      <c r="B207" s="321"/>
      <c r="C207" s="296"/>
      <c r="D207" s="296"/>
      <c r="E207" s="296"/>
      <c r="F207" s="319"/>
      <c r="G207" s="296"/>
      <c r="H207" s="296"/>
      <c r="I207" s="296"/>
      <c r="J207" s="296"/>
      <c r="K207" s="344"/>
    </row>
    <row r="208" s="1" customFormat="1" ht="15" customHeight="1">
      <c r="B208" s="321"/>
      <c r="C208" s="296" t="s">
        <v>732</v>
      </c>
      <c r="D208" s="296"/>
      <c r="E208" s="296"/>
      <c r="F208" s="319" t="s">
        <v>77</v>
      </c>
      <c r="G208" s="296"/>
      <c r="H208" s="296" t="s">
        <v>792</v>
      </c>
      <c r="I208" s="296"/>
      <c r="J208" s="296"/>
      <c r="K208" s="344"/>
    </row>
    <row r="209" s="1" customFormat="1" ht="15" customHeight="1">
      <c r="B209" s="321"/>
      <c r="C209" s="296"/>
      <c r="D209" s="296"/>
      <c r="E209" s="296"/>
      <c r="F209" s="319" t="s">
        <v>628</v>
      </c>
      <c r="G209" s="296"/>
      <c r="H209" s="296" t="s">
        <v>629</v>
      </c>
      <c r="I209" s="296"/>
      <c r="J209" s="296"/>
      <c r="K209" s="344"/>
    </row>
    <row r="210" s="1" customFormat="1" ht="15" customHeight="1">
      <c r="B210" s="321"/>
      <c r="C210" s="296"/>
      <c r="D210" s="296"/>
      <c r="E210" s="296"/>
      <c r="F210" s="319" t="s">
        <v>626</v>
      </c>
      <c r="G210" s="296"/>
      <c r="H210" s="296" t="s">
        <v>793</v>
      </c>
      <c r="I210" s="296"/>
      <c r="J210" s="296"/>
      <c r="K210" s="344"/>
    </row>
    <row r="211" s="1" customFormat="1" ht="15" customHeight="1">
      <c r="B211" s="362"/>
      <c r="C211" s="296"/>
      <c r="D211" s="296"/>
      <c r="E211" s="296"/>
      <c r="F211" s="319" t="s">
        <v>630</v>
      </c>
      <c r="G211" s="357"/>
      <c r="H211" s="348" t="s">
        <v>631</v>
      </c>
      <c r="I211" s="348"/>
      <c r="J211" s="348"/>
      <c r="K211" s="363"/>
    </row>
    <row r="212" s="1" customFormat="1" ht="15" customHeight="1">
      <c r="B212" s="362"/>
      <c r="C212" s="296"/>
      <c r="D212" s="296"/>
      <c r="E212" s="296"/>
      <c r="F212" s="319" t="s">
        <v>632</v>
      </c>
      <c r="G212" s="357"/>
      <c r="H212" s="348" t="s">
        <v>515</v>
      </c>
      <c r="I212" s="348"/>
      <c r="J212" s="348"/>
      <c r="K212" s="363"/>
    </row>
    <row r="213" s="1" customFormat="1" ht="15" customHeight="1">
      <c r="B213" s="362"/>
      <c r="C213" s="296"/>
      <c r="D213" s="296"/>
      <c r="E213" s="296"/>
      <c r="F213" s="319"/>
      <c r="G213" s="357"/>
      <c r="H213" s="348"/>
      <c r="I213" s="348"/>
      <c r="J213" s="348"/>
      <c r="K213" s="363"/>
    </row>
    <row r="214" s="1" customFormat="1" ht="15" customHeight="1">
      <c r="B214" s="362"/>
      <c r="C214" s="296" t="s">
        <v>756</v>
      </c>
      <c r="D214" s="296"/>
      <c r="E214" s="296"/>
      <c r="F214" s="319">
        <v>1</v>
      </c>
      <c r="G214" s="357"/>
      <c r="H214" s="348" t="s">
        <v>794</v>
      </c>
      <c r="I214" s="348"/>
      <c r="J214" s="348"/>
      <c r="K214" s="363"/>
    </row>
    <row r="215" s="1" customFormat="1" ht="15" customHeight="1">
      <c r="B215" s="362"/>
      <c r="C215" s="296"/>
      <c r="D215" s="296"/>
      <c r="E215" s="296"/>
      <c r="F215" s="319">
        <v>2</v>
      </c>
      <c r="G215" s="357"/>
      <c r="H215" s="348" t="s">
        <v>795</v>
      </c>
      <c r="I215" s="348"/>
      <c r="J215" s="348"/>
      <c r="K215" s="363"/>
    </row>
    <row r="216" s="1" customFormat="1" ht="15" customHeight="1">
      <c r="B216" s="362"/>
      <c r="C216" s="296"/>
      <c r="D216" s="296"/>
      <c r="E216" s="296"/>
      <c r="F216" s="319">
        <v>3</v>
      </c>
      <c r="G216" s="357"/>
      <c r="H216" s="348" t="s">
        <v>796</v>
      </c>
      <c r="I216" s="348"/>
      <c r="J216" s="348"/>
      <c r="K216" s="363"/>
    </row>
    <row r="217" s="1" customFormat="1" ht="15" customHeight="1">
      <c r="B217" s="362"/>
      <c r="C217" s="296"/>
      <c r="D217" s="296"/>
      <c r="E217" s="296"/>
      <c r="F217" s="319">
        <v>4</v>
      </c>
      <c r="G217" s="357"/>
      <c r="H217" s="348" t="s">
        <v>797</v>
      </c>
      <c r="I217" s="348"/>
      <c r="J217" s="348"/>
      <c r="K217" s="363"/>
    </row>
    <row r="218" s="1" customFormat="1" ht="12.75" customHeight="1">
      <c r="B218" s="364"/>
      <c r="C218" s="365"/>
      <c r="D218" s="365"/>
      <c r="E218" s="365"/>
      <c r="F218" s="365"/>
      <c r="G218" s="365"/>
      <c r="H218" s="365"/>
      <c r="I218" s="365"/>
      <c r="J218" s="365"/>
      <c r="K218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Martin Komarek</dc:creator>
  <cp:lastModifiedBy>Ing. Martin Komarek</cp:lastModifiedBy>
  <dcterms:created xsi:type="dcterms:W3CDTF">2021-11-16T08:40:42Z</dcterms:created>
  <dcterms:modified xsi:type="dcterms:W3CDTF">2021-11-16T08:40:48Z</dcterms:modified>
</cp:coreProperties>
</file>