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Jirka\Zderaz\2020\2021 rozpočet\"/>
    </mc:Choice>
  </mc:AlternateContent>
  <bookViews>
    <workbookView xWindow="0" yWindow="0" windowWidth="0" windowHeight="0"/>
  </bookViews>
  <sheets>
    <sheet name="Rekapitulace stavby" sheetId="1" r:id="rId1"/>
    <sheet name="SO-03.1NP - Následná péče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'SO-03.1NP - Následná péče'!$C$82:$K$186</definedName>
    <definedName name="_xlnm.Print_Area" localSheetId="1">'SO-03.1NP - Následná péče'!$C$4:$J$39,'SO-03.1NP - Následná péče'!$C$45:$J$64,'SO-03.1NP - Následná péče'!$C$70:$J$186</definedName>
    <definedName name="_xlnm.Print_Titles" localSheetId="1">'SO-03.1NP - Následná péče'!$82:$82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86"/>
  <c r="BH186"/>
  <c r="BG186"/>
  <c r="BF186"/>
  <c r="T186"/>
  <c r="T185"/>
  <c r="R186"/>
  <c r="R185"/>
  <c r="P186"/>
  <c r="P185"/>
  <c r="BI180"/>
  <c r="BH180"/>
  <c r="BG180"/>
  <c r="BF180"/>
  <c r="T180"/>
  <c r="T179"/>
  <c r="R180"/>
  <c r="R179"/>
  <c r="P180"/>
  <c r="P179"/>
  <c r="BI171"/>
  <c r="BH171"/>
  <c r="BG171"/>
  <c r="BF171"/>
  <c r="T171"/>
  <c r="R171"/>
  <c r="P171"/>
  <c r="BI163"/>
  <c r="BH163"/>
  <c r="BG163"/>
  <c r="BF163"/>
  <c r="T163"/>
  <c r="R163"/>
  <c r="P163"/>
  <c r="BI155"/>
  <c r="BH155"/>
  <c r="BG155"/>
  <c r="BF155"/>
  <c r="T155"/>
  <c r="R155"/>
  <c r="P155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52"/>
  <c r="E7"/>
  <c r="E73"/>
  <c i="1" r="L50"/>
  <c r="AM50"/>
  <c r="AM49"/>
  <c r="L49"/>
  <c r="AM47"/>
  <c r="L47"/>
  <c r="L45"/>
  <c r="L44"/>
  <c i="2" r="BK171"/>
  <c r="J132"/>
  <c r="BK92"/>
  <c r="J107"/>
  <c r="BK163"/>
  <c r="BK137"/>
  <c r="BK97"/>
  <c r="BK102"/>
  <c r="BK186"/>
  <c r="BK147"/>
  <c r="BK127"/>
  <c i="1" r="AS54"/>
  <c i="2" r="J97"/>
  <c r="J155"/>
  <c r="BK142"/>
  <c r="BK107"/>
  <c r="BK122"/>
  <c r="J92"/>
  <c r="BK180"/>
  <c r="BK132"/>
  <c r="J112"/>
  <c r="J127"/>
  <c r="J163"/>
  <c r="J186"/>
  <c r="J142"/>
  <c r="J122"/>
  <c r="J117"/>
  <c r="J171"/>
  <c r="BK155"/>
  <c r="J137"/>
  <c r="J102"/>
  <c r="BK112"/>
  <c r="J180"/>
  <c r="J147"/>
  <c r="BK117"/>
  <c r="J86"/>
  <c r="BK86"/>
  <c l="1" r="BK85"/>
  <c r="J85"/>
  <c r="J61"/>
  <c r="P85"/>
  <c r="P84"/>
  <c r="P83"/>
  <c i="1" r="AU55"/>
  <c i="2" r="R85"/>
  <c r="R84"/>
  <c r="R83"/>
  <c r="T85"/>
  <c r="T84"/>
  <c r="T83"/>
  <c r="E48"/>
  <c r="F54"/>
  <c r="J54"/>
  <c r="J55"/>
  <c r="J77"/>
  <c r="F80"/>
  <c r="BE97"/>
  <c r="BE102"/>
  <c r="BE107"/>
  <c r="BE117"/>
  <c r="BE86"/>
  <c r="BE92"/>
  <c r="BE112"/>
  <c r="BE122"/>
  <c r="BE127"/>
  <c r="BE132"/>
  <c r="BE137"/>
  <c r="BE142"/>
  <c r="BE147"/>
  <c r="BE155"/>
  <c r="BE163"/>
  <c r="BE171"/>
  <c r="BE180"/>
  <c r="BE186"/>
  <c r="BK179"/>
  <c r="J179"/>
  <c r="J62"/>
  <c r="BK185"/>
  <c r="J185"/>
  <c r="J63"/>
  <c r="F36"/>
  <c i="1" r="BC55"/>
  <c r="BC54"/>
  <c r="AY54"/>
  <c i="2" r="J34"/>
  <c i="1" r="AW55"/>
  <c i="2" r="F34"/>
  <c i="1" r="BA55"/>
  <c r="BA54"/>
  <c r="W30"/>
  <c i="2" r="F37"/>
  <c i="1" r="BD55"/>
  <c r="BD54"/>
  <c r="W33"/>
  <c r="AU54"/>
  <c i="2" r="F35"/>
  <c i="1" r="BB55"/>
  <c r="BB54"/>
  <c r="W31"/>
  <c i="2" l="1" r="BK84"/>
  <c r="J84"/>
  <c r="J60"/>
  <c i="1" r="AW54"/>
  <c r="AK30"/>
  <c r="W32"/>
  <c r="AX54"/>
  <c i="2" r="F33"/>
  <c i="1" r="AZ55"/>
  <c r="AZ54"/>
  <c r="AV54"/>
  <c r="AK29"/>
  <c i="2" r="J33"/>
  <c i="1" r="AV55"/>
  <c r="AT55"/>
  <c i="2" l="1" r="BK83"/>
  <c r="J83"/>
  <c r="J59"/>
  <c i="1" r="AT54"/>
  <c r="W29"/>
  <c i="2" l="1" r="J30"/>
  <c i="1" r="AG55"/>
  <c r="AG54"/>
  <c r="AK26"/>
  <c r="AK35"/>
  <c l="1" r="AN55"/>
  <c r="AN54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<sst xmlns="http://schemas.openxmlformats.org/spreadsheetml/2006/main">
  <si>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</si>
  <si>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</si>
  <si>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</si>
  <si>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</si>
  <si>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</si>
  <si>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{f878b39f-87d3-40be-be5a-9457f0048936}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</si>
  <si>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</si>
  <si>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</si>
  <si>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</si>
  <si>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</si>
  <si>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</si>
  <si>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</si>
  <si>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</si>
  <si>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</si>
  <si>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16/17NP-2021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</si>
  <si>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</si>
  <si>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</si>
  <si>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Malá vodní nádrž VN1, VN2 a biocentrum LBC106 v k.ú. Zderaz u Kolešovic-následná péče</t>
  </si>
  <si>
    <t>KSO:</t>
  </si>
  <si>
    <t/>
  </si>
  <si>
    <t>CC-CZ:</t>
  </si>
  <si>
    <t>Místo:</t>
  </si>
  <si>
    <t xml:space="preserve"> </t>
  </si>
  <si>
    <t>Datum:</t>
  </si>
  <si>
    <t>25. 2. 2021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</si>
  <si>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</si>
  <si>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</si>
  <si>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</si>
  <si>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</si>
  <si>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</si>
  <si>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</si>
  <si>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</si>
  <si>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</si>
  <si>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</si>
  <si>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</si>
  <si>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</si>
  <si>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</si>
  <si>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</si>
  <si>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</si>
  <si>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</si>
  <si>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</si>
  <si>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</si>
  <si>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</si>
  <si>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</si>
  <si>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</si>
  <si>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</si>
  <si>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</si>
  <si>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</si>
  <si>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</si>
  <si>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</si>
  <si>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</si>
  <si>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</si>
  <si>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</si>
  <si>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</si>
  <si>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</si>
  <si>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</si>
  <si>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</si>
  <si>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</si>
  <si>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</si>
  <si>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</si>
  <si>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</si>
  <si>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</si>
  <si>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</si>
  <si>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</si>
  <si>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</si>
  <si>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</si>
  <si>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</si>
  <si>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</si>
  <si>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</si>
  <si>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</si>
  <si>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</si>
  <si>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</si>
  <si>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</si>
  <si>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</si>
  <si>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SO-03.1NP</t>
  </si>
  <si>
    <t>Následná péče</t>
  </si>
  <si>
    <t>STA</t>
  </si>
  <si>
    <t>1</t>
  </si>
  <si>
    <t>{63b8592c-143b-4958-aa59-1eec3d7dc0b3}</t>
  </si>
  <si>
    <t>2</t>
  </si>
  <si>
    <t>KRYCÍ LIST SOUPISU PRACÍ</t>
  </si>
  <si>
    <t>Objekt:</t>
  </si>
  <si>
    <t>SO-03.1NP - Následná péče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</si>
  <si>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</si>
  <si>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</si>
  <si>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</si>
  <si>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</si>
  <si>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</si>
  <si>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</si>
  <si>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</si>
  <si>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</si>
  <si>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</si>
  <si>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</si>
  <si>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</si>
  <si>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</si>
  <si>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</si>
  <si>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</si>
  <si>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</si>
  <si>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</si>
  <si>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</si>
  <si>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</si>
  <si>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</si>
  <si>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</si>
  <si>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</si>
  <si>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</si>
  <si>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</si>
  <si>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</si>
  <si>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</si>
  <si>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</si>
  <si>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</t>
  </si>
  <si>
    <t>Kosení travin a vodních rostlin ve vegetačním období travního porostu středně hustého</t>
  </si>
  <si>
    <t>ha</t>
  </si>
  <si>
    <t>4</t>
  </si>
  <si>
    <t>2071975523</t>
  </si>
  <si>
    <t>VV</t>
  </si>
  <si>
    <t>"Kosení trávníku 2x za rok, 3 roky"</t>
  </si>
  <si>
    <t>"1.rok" (4530+2129+1230+7130)/10000*2</t>
  </si>
  <si>
    <t>"2.rok" (4530+2129+1230+7130)/10000*2</t>
  </si>
  <si>
    <t>"3.rok" (4530+2129+1230+7130)/10000*2</t>
  </si>
  <si>
    <t>Součet</t>
  </si>
  <si>
    <t>184215111</t>
  </si>
  <si>
    <t>Ukotvení dřeviny kůly jedním kůlem, délky do 1 m</t>
  </si>
  <si>
    <t>kus</t>
  </si>
  <si>
    <t>44802645</t>
  </si>
  <si>
    <t>"1.rok, keře, 5%" 220*0,05</t>
  </si>
  <si>
    <t>"2.rok, keře, 5%" 220*0,05</t>
  </si>
  <si>
    <t>"3.rok, keře, 5%" 220*0,05</t>
  </si>
  <si>
    <t>3</t>
  </si>
  <si>
    <t>184215133</t>
  </si>
  <si>
    <t>Ukotvení dřeviny kůly třemi kůly, délky přes 2 do 3 m</t>
  </si>
  <si>
    <t>-698188963</t>
  </si>
  <si>
    <t>"1. rok, 5%" 120*0,05</t>
  </si>
  <si>
    <t>"2. rok, 5%" 120*0,05</t>
  </si>
  <si>
    <t>184812111</t>
  </si>
  <si>
    <t>Ošetřování stromů vyrovnání a dorážení kůlů v ovocných sadech</t>
  </si>
  <si>
    <t>358770124</t>
  </si>
  <si>
    <t>"1.rok, stromy, keře" 120+220</t>
  </si>
  <si>
    <t>"2.rok, stromy, keře" 120+220</t>
  </si>
  <si>
    <t>"3.rok, stromy, keře" 120+220</t>
  </si>
  <si>
    <t>5</t>
  </si>
  <si>
    <t>M</t>
  </si>
  <si>
    <t>60591255</t>
  </si>
  <si>
    <t>kůl vyvazovací dřevěný impregnovaný D 8cm dl 2,5m</t>
  </si>
  <si>
    <t>8</t>
  </si>
  <si>
    <t>-1378603503</t>
  </si>
  <si>
    <t>"1.rok, stromy, 5%" (120*3)*0,05</t>
  </si>
  <si>
    <t>"2.rok, stromy, 5%" (120*3)*0,05</t>
  </si>
  <si>
    <t>"3.rok, stromy, 5%" (120*3)*0,05</t>
  </si>
  <si>
    <t>6</t>
  </si>
  <si>
    <t>60591320</t>
  </si>
  <si>
    <t>kulatina odkorněná D 7-15cm do dl 5m</t>
  </si>
  <si>
    <t>m</t>
  </si>
  <si>
    <t>-1350605646</t>
  </si>
  <si>
    <t>"1.rok, příčka spojovací 5%" (120*3*0,5)*0,05</t>
  </si>
  <si>
    <t>"2.rok, příčka spojovací 5%" (120*3*0,5)*0,05</t>
  </si>
  <si>
    <t>"3.rok, příčka spojovací 5%" (120*3*0,5)*0,05</t>
  </si>
  <si>
    <t>7</t>
  </si>
  <si>
    <t>60514101</t>
  </si>
  <si>
    <t>řezivo jehličnaté lať 10-25cm2</t>
  </si>
  <si>
    <t>m3</t>
  </si>
  <si>
    <t>1718215732</t>
  </si>
  <si>
    <t>"1.rok, keře, 5%" (220*(0,04*0,04*1,2))*0,05</t>
  </si>
  <si>
    <t>"2.rok, keře, 5%" (220*(0,04*0,04*1,2))*0,05</t>
  </si>
  <si>
    <t>"3.rok, keře, 5%" (220*(0,04*0,04*1,2))*0,05</t>
  </si>
  <si>
    <t>31324803</t>
  </si>
  <si>
    <t>pletivo drátěné s šestihrannými oky Pz 25/0,8mm v 1m</t>
  </si>
  <si>
    <t>280985439</t>
  </si>
  <si>
    <t>"1.rok, stromy, 5%" (120*0,5+6*1,2)*0,05</t>
  </si>
  <si>
    <t>"2.rok, stromy, 5%" (120*0,5+6*1,2)*0,05</t>
  </si>
  <si>
    <t>"3.rok, stromy, 5%" (120*0,5+6*1,2)*0,05</t>
  </si>
  <si>
    <t>9</t>
  </si>
  <si>
    <t>184813121</t>
  </si>
  <si>
    <t>Ochrana dřevin před okusem zvěří mechanicky v rovině nebo ve svahu do 1:5, pletivem, výšky do 2 m</t>
  </si>
  <si>
    <t>1167291460</t>
  </si>
  <si>
    <t>"1. rok, 10%" 120*0,1</t>
  </si>
  <si>
    <t>10</t>
  </si>
  <si>
    <t>184813133</t>
  </si>
  <si>
    <t>Ochrana dřevin před okusem zvěří chemicky nátěrem, v rovině nebo ve svahu do 1:5 listnatých, výšky do 70 cm</t>
  </si>
  <si>
    <t>100 kus</t>
  </si>
  <si>
    <t>423653022</t>
  </si>
  <si>
    <t>"1. rok, 10%" 220</t>
  </si>
  <si>
    <t>"2. rok, 5%" 220</t>
  </si>
  <si>
    <t>"1. rok, 5%" 220</t>
  </si>
  <si>
    <t>11</t>
  </si>
  <si>
    <t>184816111</t>
  </si>
  <si>
    <t>Hnojení sazenic průmyslovými hnojivy v množství do 0,25 kg k jedné sazenici</t>
  </si>
  <si>
    <t>1766421551</t>
  </si>
  <si>
    <t>12</t>
  </si>
  <si>
    <t>25191155</t>
  </si>
  <si>
    <t>hnojivo průmyslové</t>
  </si>
  <si>
    <t>kg</t>
  </si>
  <si>
    <t>-1009260308</t>
  </si>
  <si>
    <t>"1.rok, stromy, keře" 120*0,02+220*0,01</t>
  </si>
  <si>
    <t>"2.rok, stromy, keře" 120*0,02+220*0,01</t>
  </si>
  <si>
    <t>"3.rok, stromy, keře" 120*0,02+220*0,01</t>
  </si>
  <si>
    <t>13</t>
  </si>
  <si>
    <t>184911421</t>
  </si>
  <si>
    <t>Mulčování vysazených rostlin mulčovací kůrou, tl. do 100 mm v rovině nebo na svahu do 1:5</t>
  </si>
  <si>
    <t>m2</t>
  </si>
  <si>
    <t>-759439294</t>
  </si>
  <si>
    <t>"1.rok, stromy" 120*0,5*0,5</t>
  </si>
  <si>
    <t>"1.rok, keře" 220*0,4*0,4</t>
  </si>
  <si>
    <t>"2.rok, stromy" 120*0,5*0,5</t>
  </si>
  <si>
    <t>"2.rok, keře" 220*0,4*0,4</t>
  </si>
  <si>
    <t>"3.rok, stromy" 120*0,5*0,5</t>
  </si>
  <si>
    <t>"3.rok, keře" 220*0,4*0,4</t>
  </si>
  <si>
    <t>14</t>
  </si>
  <si>
    <t>10391100</t>
  </si>
  <si>
    <t>kůra mulčovací VL</t>
  </si>
  <si>
    <t>-746285994</t>
  </si>
  <si>
    <t>"1.rok, stromy" 120*0,5*0,5*0,03</t>
  </si>
  <si>
    <t>"1.rok, keře" 220*0,4*0,4*0,03</t>
  </si>
  <si>
    <t>"2.rok, stromy" 120*0,5*0,5*0,03</t>
  </si>
  <si>
    <t>"2.rok, keře" 220*0,4*0,4*0,03</t>
  </si>
  <si>
    <t>"3.rok, stromy" 120*0,5*0,5*0,03</t>
  </si>
  <si>
    <t>"3.rok, keře" 220*0,4*0,4*0,03</t>
  </si>
  <si>
    <t>185804312</t>
  </si>
  <si>
    <t>Zalití rostlin vodou plochy záhonů jednotlivě přes 20 m2</t>
  </si>
  <si>
    <t>-1750094487</t>
  </si>
  <si>
    <t>"1.rok, 12x stromy ve vegetačním období" 12*(120*0,025)</t>
  </si>
  <si>
    <t>"1.rok, 12x keře ve vegetačním období" 12*(220*0,02)</t>
  </si>
  <si>
    <t>"2.rok, 12x stromy ve vegetačním období" 12*(120*0,025)</t>
  </si>
  <si>
    <t>"2.rok, 12x keře ve vegetačním období" 12*(220*0,02)</t>
  </si>
  <si>
    <t>"3.rok, 12x stromy ve vegetačním období" 12*(120*0,025)</t>
  </si>
  <si>
    <t>"3.rok, 12x keře ve vegetačním období" 12*(220*0,02)</t>
  </si>
  <si>
    <t>16</t>
  </si>
  <si>
    <t>185804513</t>
  </si>
  <si>
    <t>Odplevelení výsadeb v rovině nebo na svahu do 1:5 dřevin solitérních</t>
  </si>
  <si>
    <t>-1208442151</t>
  </si>
  <si>
    <t>Svislé a kompletní konstrukce</t>
  </si>
  <si>
    <t>17</t>
  </si>
  <si>
    <t>348951250</t>
  </si>
  <si>
    <t>Oplocení lesních kultur dřevěnými kůly průměru do 120 mm, bez impregnace, v osové vzdálenosti 3 m, v oplocení výšky 1,5 m, s drátěným pletivem výšky 1 m a s dvěma řadami ocelového drátu taženého, průměru 3 mm</t>
  </si>
  <si>
    <t>-540734598</t>
  </si>
  <si>
    <t>"1.rok, 10%" (277,6+272,5+303,4+183,0)*0,1</t>
  </si>
  <si>
    <t>"2.rok, 10%" (277,6+272,5+303,4+183,0)*0,1</t>
  </si>
  <si>
    <t>"3.rok, 10%" (277,6+272,5+303,4+183,0)*0,1</t>
  </si>
  <si>
    <t>998</t>
  </si>
  <si>
    <t>Přesun hmot</t>
  </si>
  <si>
    <t>18</t>
  </si>
  <si>
    <t>998315011</t>
  </si>
  <si>
    <t>Přesun hmot pro porosty ochranné včetně břehových jakéhokoliv rozsahu dopravní vzdálenost do 100 m</t>
  </si>
  <si>
    <t>t</t>
  </si>
  <si>
    <t>-379993045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</si>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</sst>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16/17NP-2021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Malá vodní nádrž VN1, VN2 a biocentrum LBC106 v k.ú. Zderaz u Kolešovic-následná péče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25. 2. 2021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24.7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'SO-03.1NP - Následná péče'!J30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'SO-03.1NP - Následná péče'!P83</f>
        <v>0</v>
      </c>
      <c r="AV55" s="121">
        <f>'SO-03.1NP - Následná péče'!J33</f>
        <v>0</v>
      </c>
      <c r="AW55" s="121">
        <f>'SO-03.1NP - Následná péče'!J34</f>
        <v>0</v>
      </c>
      <c r="AX55" s="121">
        <f>'SO-03.1NP - Následná péče'!J35</f>
        <v>0</v>
      </c>
      <c r="AY55" s="121">
        <f>'SO-03.1NP - Následná péče'!J36</f>
        <v>0</v>
      </c>
      <c r="AZ55" s="121">
        <f>'SO-03.1NP - Následná péče'!F33</f>
        <v>0</v>
      </c>
      <c r="BA55" s="121">
        <f>'SO-03.1NP - Následná péče'!F34</f>
        <v>0</v>
      </c>
      <c r="BB55" s="121">
        <f>'SO-03.1NP - Následná péče'!F35</f>
        <v>0</v>
      </c>
      <c r="BC55" s="121">
        <f>'SO-03.1NP - Následná péče'!F36</f>
        <v>0</v>
      </c>
      <c r="BD55" s="123">
        <f>'SO-03.1NP - Následná péče'!F37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B2IX06QkTqrAtpe5WSLkp/WqU2DAJAYQ2pNlYqyCYDF+0wa9zVIeR7kDJD5/EooHyK3+34ZueqCQ4p6A8maW2Q==" hashValue="EK7k/R8Xx1ZlI2KoKmUt16DXuPjNiaGC9ZHLEIrV0rHwND+EeM1athisx+Q9TjVnEcuPP45sHxZsJM5x66nhG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-03.1NP - Následná péč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79</v>
      </c>
    </row>
    <row r="4" s="1" customFormat="1" ht="24.96" customHeight="1">
      <c r="B4" s="21"/>
      <c r="D4" s="127" t="s">
        <v>80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Malá vodní nádrž VN1, VN2 a biocentrum LBC106 v k.ú. Zderaz u Kolešovic-následná péče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81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82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25. 2. 2021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tr">
        <f>IF('Rekapitulace stavby'!AN10="","",'Rekapitulace stavby'!AN10)</f>
        <v/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tr">
        <f>IF('Rekapitulace stavby'!E11="","",'Rekapitulace stavby'!E11)</f>
        <v xml:space="preserve"> </v>
      </c>
      <c r="F15" s="39"/>
      <c r="G15" s="39"/>
      <c r="H15" s="39"/>
      <c r="I15" s="129" t="s">
        <v>27</v>
      </c>
      <c r="J15" s="133" t="str">
        <f>IF('Rekapitulace stavby'!AN11="","",'Rekapitulace stavby'!AN11)</f>
        <v/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28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27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30</v>
      </c>
      <c r="E20" s="39"/>
      <c r="F20" s="39"/>
      <c r="G20" s="39"/>
      <c r="H20" s="39"/>
      <c r="I20" s="129" t="s">
        <v>26</v>
      </c>
      <c r="J20" s="133" t="str">
        <f>IF('Rekapitulace stavby'!AN16="","",'Rekapitulace stavby'!AN16)</f>
        <v/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tr">
        <f>IF('Rekapitulace stavby'!E17="","",'Rekapitulace stavby'!E17)</f>
        <v xml:space="preserve"> </v>
      </c>
      <c r="F21" s="39"/>
      <c r="G21" s="39"/>
      <c r="H21" s="39"/>
      <c r="I21" s="129" t="s">
        <v>27</v>
      </c>
      <c r="J21" s="133" t="str">
        <f>IF('Rekapitulace stavby'!AN17="","",'Rekapitulace stavby'!AN17)</f>
        <v/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32</v>
      </c>
      <c r="E23" s="39"/>
      <c r="F23" s="39"/>
      <c r="G23" s="39"/>
      <c r="H23" s="39"/>
      <c r="I23" s="129" t="s">
        <v>26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27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33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35</v>
      </c>
      <c r="E30" s="39"/>
      <c r="F30" s="39"/>
      <c r="G30" s="39"/>
      <c r="H30" s="39"/>
      <c r="I30" s="39"/>
      <c r="J30" s="141">
        <f>ROUND(J83,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37</v>
      </c>
      <c r="G32" s="39"/>
      <c r="H32" s="39"/>
      <c r="I32" s="142" t="s">
        <v>36</v>
      </c>
      <c r="J32" s="142" t="s">
        <v>38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39</v>
      </c>
      <c r="E33" s="129" t="s">
        <v>40</v>
      </c>
      <c r="F33" s="144">
        <f>ROUND((SUM(BE83:BE186)),  2)</f>
        <v>0</v>
      </c>
      <c r="G33" s="39"/>
      <c r="H33" s="39"/>
      <c r="I33" s="145">
        <v>0.20999999999999999</v>
      </c>
      <c r="J33" s="144">
        <f>ROUND(((SUM(BE83:BE186))*I33),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41</v>
      </c>
      <c r="F34" s="144">
        <f>ROUND((SUM(BF83:BF186)),  2)</f>
        <v>0</v>
      </c>
      <c r="G34" s="39"/>
      <c r="H34" s="39"/>
      <c r="I34" s="145">
        <v>0.14999999999999999</v>
      </c>
      <c r="J34" s="144">
        <f>ROUND(((SUM(BF83:BF186))*I34),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42</v>
      </c>
      <c r="F35" s="144">
        <f>ROUND((SUM(BG83:BG186)),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43</v>
      </c>
      <c r="F36" s="144">
        <f>ROUND((SUM(BH83:BH186)),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44</v>
      </c>
      <c r="F37" s="144">
        <f>ROUND((SUM(BI83:BI186)),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45</v>
      </c>
      <c r="E39" s="148"/>
      <c r="F39" s="148"/>
      <c r="G39" s="149" t="s">
        <v>46</v>
      </c>
      <c r="H39" s="150" t="s">
        <v>47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83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Malá vodní nádrž VN1, VN2 a biocentrum LBC106 v k.ú. Zderaz u Kolešovic-následná péče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81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SO-03.1NP - Následná péče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25. 2. 2021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84</v>
      </c>
      <c r="D57" s="159"/>
      <c r="E57" s="159"/>
      <c r="F57" s="159"/>
      <c r="G57" s="159"/>
      <c r="H57" s="159"/>
      <c r="I57" s="159"/>
      <c r="J57" s="160" t="s">
        <v>85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67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86</v>
      </c>
    </row>
    <row r="60" s="9" customFormat="1" ht="24.96" customHeight="1">
      <c r="A60" s="9"/>
      <c r="B60" s="162"/>
      <c r="C60" s="163"/>
      <c r="D60" s="164" t="s">
        <v>87</v>
      </c>
      <c r="E60" s="165"/>
      <c r="F60" s="165"/>
      <c r="G60" s="165"/>
      <c r="H60" s="165"/>
      <c r="I60" s="165"/>
      <c r="J60" s="166">
        <f>J84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88</v>
      </c>
      <c r="E61" s="171"/>
      <c r="F61" s="171"/>
      <c r="G61" s="171"/>
      <c r="H61" s="171"/>
      <c r="I61" s="171"/>
      <c r="J61" s="172">
        <f>J85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89</v>
      </c>
      <c r="E62" s="171"/>
      <c r="F62" s="171"/>
      <c r="G62" s="171"/>
      <c r="H62" s="171"/>
      <c r="I62" s="171"/>
      <c r="J62" s="172">
        <f>J179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90</v>
      </c>
      <c r="E63" s="171"/>
      <c r="F63" s="171"/>
      <c r="G63" s="171"/>
      <c r="H63" s="171"/>
      <c r="I63" s="171"/>
      <c r="J63" s="172">
        <f>J185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1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1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1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91</v>
      </c>
      <c r="D70" s="41"/>
      <c r="E70" s="41"/>
      <c r="F70" s="41"/>
      <c r="G70" s="41"/>
      <c r="H70" s="41"/>
      <c r="I70" s="41"/>
      <c r="J70" s="41"/>
      <c r="K70" s="4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57" t="str">
        <f>E7</f>
        <v>Malá vodní nádrž VN1, VN2 a biocentrum LBC106 v k.ú. Zderaz u Kolešovic-následná péče</v>
      </c>
      <c r="F73" s="33"/>
      <c r="G73" s="33"/>
      <c r="H73" s="33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81</v>
      </c>
      <c r="D74" s="41"/>
      <c r="E74" s="41"/>
      <c r="F74" s="41"/>
      <c r="G74" s="41"/>
      <c r="H74" s="41"/>
      <c r="I74" s="41"/>
      <c r="J74" s="41"/>
      <c r="K74" s="4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SO-03.1NP - Následná péče</v>
      </c>
      <c r="F75" s="41"/>
      <c r="G75" s="41"/>
      <c r="H75" s="41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25. 2. 2021</v>
      </c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30</v>
      </c>
      <c r="J79" s="37" t="str">
        <f>E21</f>
        <v xml:space="preserve"> </v>
      </c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28</v>
      </c>
      <c r="D80" s="41"/>
      <c r="E80" s="41"/>
      <c r="F80" s="28" t="str">
        <f>IF(E18="","",E18)</f>
        <v>Vyplň údaj</v>
      </c>
      <c r="G80" s="41"/>
      <c r="H80" s="41"/>
      <c r="I80" s="33" t="s">
        <v>32</v>
      </c>
      <c r="J80" s="37" t="str">
        <f>E24</f>
        <v xml:space="preserve"> </v>
      </c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4"/>
      <c r="B82" s="175"/>
      <c r="C82" s="176" t="s">
        <v>92</v>
      </c>
      <c r="D82" s="177" t="s">
        <v>54</v>
      </c>
      <c r="E82" s="177" t="s">
        <v>50</v>
      </c>
      <c r="F82" s="177" t="s">
        <v>51</v>
      </c>
      <c r="G82" s="177" t="s">
        <v>93</v>
      </c>
      <c r="H82" s="177" t="s">
        <v>94</v>
      </c>
      <c r="I82" s="177" t="s">
        <v>95</v>
      </c>
      <c r="J82" s="178" t="s">
        <v>85</v>
      </c>
      <c r="K82" s="179" t="s">
        <v>96</v>
      </c>
      <c r="L82" s="180"/>
      <c r="M82" s="93" t="s">
        <v>19</v>
      </c>
      <c r="N82" s="94" t="s">
        <v>39</v>
      </c>
      <c r="O82" s="94" t="s">
        <v>97</v>
      </c>
      <c r="P82" s="94" t="s">
        <v>98</v>
      </c>
      <c r="Q82" s="94" t="s">
        <v>99</v>
      </c>
      <c r="R82" s="94" t="s">
        <v>100</v>
      </c>
      <c r="S82" s="94" t="s">
        <v>101</v>
      </c>
      <c r="T82" s="95" t="s">
        <v>102</v>
      </c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</row>
    <row r="83" s="2" customFormat="1" ht="22.8" customHeight="1">
      <c r="A83" s="39"/>
      <c r="B83" s="40"/>
      <c r="C83" s="100" t="s">
        <v>103</v>
      </c>
      <c r="D83" s="41"/>
      <c r="E83" s="41"/>
      <c r="F83" s="41"/>
      <c r="G83" s="41"/>
      <c r="H83" s="41"/>
      <c r="I83" s="41"/>
      <c r="J83" s="181">
        <f>BK83</f>
        <v>0</v>
      </c>
      <c r="K83" s="41"/>
      <c r="L83" s="45"/>
      <c r="M83" s="96"/>
      <c r="N83" s="182"/>
      <c r="O83" s="97"/>
      <c r="P83" s="183">
        <f>P84</f>
        <v>0</v>
      </c>
      <c r="Q83" s="97"/>
      <c r="R83" s="183">
        <f>R84</f>
        <v>3.8306910000000003</v>
      </c>
      <c r="S83" s="97"/>
      <c r="T83" s="184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68</v>
      </c>
      <c r="AU83" s="18" t="s">
        <v>86</v>
      </c>
      <c r="BK83" s="185">
        <f>BK84</f>
        <v>0</v>
      </c>
    </row>
    <row r="84" s="12" customFormat="1" ht="25.92" customHeight="1">
      <c r="A84" s="12"/>
      <c r="B84" s="186"/>
      <c r="C84" s="187"/>
      <c r="D84" s="188" t="s">
        <v>68</v>
      </c>
      <c r="E84" s="189" t="s">
        <v>104</v>
      </c>
      <c r="F84" s="189" t="s">
        <v>105</v>
      </c>
      <c r="G84" s="187"/>
      <c r="H84" s="187"/>
      <c r="I84" s="190"/>
      <c r="J84" s="191">
        <f>BK84</f>
        <v>0</v>
      </c>
      <c r="K84" s="187"/>
      <c r="L84" s="192"/>
      <c r="M84" s="193"/>
      <c r="N84" s="194"/>
      <c r="O84" s="194"/>
      <c r="P84" s="195">
        <f>P85+P179+P185</f>
        <v>0</v>
      </c>
      <c r="Q84" s="194"/>
      <c r="R84" s="195">
        <f>R85+R179+R185</f>
        <v>3.8306910000000003</v>
      </c>
      <c r="S84" s="194"/>
      <c r="T84" s="196">
        <f>T85+T179+T185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7" t="s">
        <v>77</v>
      </c>
      <c r="AT84" s="198" t="s">
        <v>68</v>
      </c>
      <c r="AU84" s="198" t="s">
        <v>69</v>
      </c>
      <c r="AY84" s="197" t="s">
        <v>106</v>
      </c>
      <c r="BK84" s="199">
        <f>BK85+BK179+BK185</f>
        <v>0</v>
      </c>
    </row>
    <row r="85" s="12" customFormat="1" ht="22.8" customHeight="1">
      <c r="A85" s="12"/>
      <c r="B85" s="186"/>
      <c r="C85" s="187"/>
      <c r="D85" s="188" t="s">
        <v>68</v>
      </c>
      <c r="E85" s="200" t="s">
        <v>77</v>
      </c>
      <c r="F85" s="200" t="s">
        <v>107</v>
      </c>
      <c r="G85" s="187"/>
      <c r="H85" s="187"/>
      <c r="I85" s="190"/>
      <c r="J85" s="201">
        <f>BK85</f>
        <v>0</v>
      </c>
      <c r="K85" s="187"/>
      <c r="L85" s="192"/>
      <c r="M85" s="193"/>
      <c r="N85" s="194"/>
      <c r="O85" s="194"/>
      <c r="P85" s="195">
        <f>SUM(P86:P178)</f>
        <v>0</v>
      </c>
      <c r="Q85" s="194"/>
      <c r="R85" s="195">
        <f>SUM(R86:R178)</f>
        <v>1.7100120000000003</v>
      </c>
      <c r="S85" s="194"/>
      <c r="T85" s="196">
        <f>SUM(T86:T178)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7" t="s">
        <v>77</v>
      </c>
      <c r="AT85" s="198" t="s">
        <v>68</v>
      </c>
      <c r="AU85" s="198" t="s">
        <v>77</v>
      </c>
      <c r="AY85" s="197" t="s">
        <v>106</v>
      </c>
      <c r="BK85" s="199">
        <f>SUM(BK86:BK178)</f>
        <v>0</v>
      </c>
    </row>
    <row r="86" s="2" customFormat="1" ht="16.5" customHeight="1">
      <c r="A86" s="39"/>
      <c r="B86" s="40"/>
      <c r="C86" s="202" t="s">
        <v>77</v>
      </c>
      <c r="D86" s="202" t="s">
        <v>108</v>
      </c>
      <c r="E86" s="203" t="s">
        <v>109</v>
      </c>
      <c r="F86" s="204" t="s">
        <v>110</v>
      </c>
      <c r="G86" s="205" t="s">
        <v>111</v>
      </c>
      <c r="H86" s="206">
        <v>9.0120000000000005</v>
      </c>
      <c r="I86" s="207"/>
      <c r="J86" s="208">
        <f>ROUND(I86*H86,2)</f>
        <v>0</v>
      </c>
      <c r="K86" s="209"/>
      <c r="L86" s="45"/>
      <c r="M86" s="210" t="s">
        <v>19</v>
      </c>
      <c r="N86" s="211" t="s">
        <v>40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112</v>
      </c>
      <c r="AT86" s="214" t="s">
        <v>108</v>
      </c>
      <c r="AU86" s="214" t="s">
        <v>79</v>
      </c>
      <c r="AY86" s="18" t="s">
        <v>106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77</v>
      </c>
      <c r="BK86" s="215">
        <f>ROUND(I86*H86,2)</f>
        <v>0</v>
      </c>
      <c r="BL86" s="18" t="s">
        <v>112</v>
      </c>
      <c r="BM86" s="214" t="s">
        <v>113</v>
      </c>
    </row>
    <row r="87" s="13" customFormat="1">
      <c r="A87" s="13"/>
      <c r="B87" s="216"/>
      <c r="C87" s="217"/>
      <c r="D87" s="218" t="s">
        <v>114</v>
      </c>
      <c r="E87" s="219" t="s">
        <v>19</v>
      </c>
      <c r="F87" s="220" t="s">
        <v>115</v>
      </c>
      <c r="G87" s="217"/>
      <c r="H87" s="219" t="s">
        <v>19</v>
      </c>
      <c r="I87" s="221"/>
      <c r="J87" s="217"/>
      <c r="K87" s="217"/>
      <c r="L87" s="222"/>
      <c r="M87" s="223"/>
      <c r="N87" s="224"/>
      <c r="O87" s="224"/>
      <c r="P87" s="224"/>
      <c r="Q87" s="224"/>
      <c r="R87" s="224"/>
      <c r="S87" s="224"/>
      <c r="T87" s="22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6" t="s">
        <v>114</v>
      </c>
      <c r="AU87" s="226" t="s">
        <v>79</v>
      </c>
      <c r="AV87" s="13" t="s">
        <v>77</v>
      </c>
      <c r="AW87" s="13" t="s">
        <v>31</v>
      </c>
      <c r="AX87" s="13" t="s">
        <v>69</v>
      </c>
      <c r="AY87" s="226" t="s">
        <v>106</v>
      </c>
    </row>
    <row r="88" s="14" customFormat="1">
      <c r="A88" s="14"/>
      <c r="B88" s="227"/>
      <c r="C88" s="228"/>
      <c r="D88" s="218" t="s">
        <v>114</v>
      </c>
      <c r="E88" s="229" t="s">
        <v>19</v>
      </c>
      <c r="F88" s="230" t="s">
        <v>116</v>
      </c>
      <c r="G88" s="228"/>
      <c r="H88" s="231">
        <v>3.004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7" t="s">
        <v>114</v>
      </c>
      <c r="AU88" s="237" t="s">
        <v>79</v>
      </c>
      <c r="AV88" s="14" t="s">
        <v>79</v>
      </c>
      <c r="AW88" s="14" t="s">
        <v>31</v>
      </c>
      <c r="AX88" s="14" t="s">
        <v>69</v>
      </c>
      <c r="AY88" s="237" t="s">
        <v>106</v>
      </c>
    </row>
    <row r="89" s="14" customFormat="1">
      <c r="A89" s="14"/>
      <c r="B89" s="227"/>
      <c r="C89" s="228"/>
      <c r="D89" s="218" t="s">
        <v>114</v>
      </c>
      <c r="E89" s="229" t="s">
        <v>19</v>
      </c>
      <c r="F89" s="230" t="s">
        <v>117</v>
      </c>
      <c r="G89" s="228"/>
      <c r="H89" s="231">
        <v>3.004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7" t="s">
        <v>114</v>
      </c>
      <c r="AU89" s="237" t="s">
        <v>79</v>
      </c>
      <c r="AV89" s="14" t="s">
        <v>79</v>
      </c>
      <c r="AW89" s="14" t="s">
        <v>31</v>
      </c>
      <c r="AX89" s="14" t="s">
        <v>69</v>
      </c>
      <c r="AY89" s="237" t="s">
        <v>106</v>
      </c>
    </row>
    <row r="90" s="14" customFormat="1">
      <c r="A90" s="14"/>
      <c r="B90" s="227"/>
      <c r="C90" s="228"/>
      <c r="D90" s="218" t="s">
        <v>114</v>
      </c>
      <c r="E90" s="229" t="s">
        <v>19</v>
      </c>
      <c r="F90" s="230" t="s">
        <v>118</v>
      </c>
      <c r="G90" s="228"/>
      <c r="H90" s="231">
        <v>3.004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7" t="s">
        <v>114</v>
      </c>
      <c r="AU90" s="237" t="s">
        <v>79</v>
      </c>
      <c r="AV90" s="14" t="s">
        <v>79</v>
      </c>
      <c r="AW90" s="14" t="s">
        <v>31</v>
      </c>
      <c r="AX90" s="14" t="s">
        <v>69</v>
      </c>
      <c r="AY90" s="237" t="s">
        <v>106</v>
      </c>
    </row>
    <row r="91" s="15" customFormat="1">
      <c r="A91" s="15"/>
      <c r="B91" s="238"/>
      <c r="C91" s="239"/>
      <c r="D91" s="218" t="s">
        <v>114</v>
      </c>
      <c r="E91" s="240" t="s">
        <v>19</v>
      </c>
      <c r="F91" s="241" t="s">
        <v>119</v>
      </c>
      <c r="G91" s="239"/>
      <c r="H91" s="242">
        <v>9.0120000000000005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48" t="s">
        <v>114</v>
      </c>
      <c r="AU91" s="248" t="s">
        <v>79</v>
      </c>
      <c r="AV91" s="15" t="s">
        <v>112</v>
      </c>
      <c r="AW91" s="15" t="s">
        <v>31</v>
      </c>
      <c r="AX91" s="15" t="s">
        <v>77</v>
      </c>
      <c r="AY91" s="248" t="s">
        <v>106</v>
      </c>
    </row>
    <row r="92" s="2" customFormat="1" ht="16.5" customHeight="1">
      <c r="A92" s="39"/>
      <c r="B92" s="40"/>
      <c r="C92" s="202" t="s">
        <v>79</v>
      </c>
      <c r="D92" s="202" t="s">
        <v>108</v>
      </c>
      <c r="E92" s="203" t="s">
        <v>120</v>
      </c>
      <c r="F92" s="204" t="s">
        <v>121</v>
      </c>
      <c r="G92" s="205" t="s">
        <v>122</v>
      </c>
      <c r="H92" s="206">
        <v>33</v>
      </c>
      <c r="I92" s="207"/>
      <c r="J92" s="208">
        <f>ROUND(I92*H92,2)</f>
        <v>0</v>
      </c>
      <c r="K92" s="209"/>
      <c r="L92" s="45"/>
      <c r="M92" s="210" t="s">
        <v>19</v>
      </c>
      <c r="N92" s="211" t="s">
        <v>40</v>
      </c>
      <c r="O92" s="85"/>
      <c r="P92" s="212">
        <f>O92*H92</f>
        <v>0</v>
      </c>
      <c r="Q92" s="212">
        <v>5.0000000000000002E-05</v>
      </c>
      <c r="R92" s="212">
        <f>Q92*H92</f>
        <v>0.00165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112</v>
      </c>
      <c r="AT92" s="214" t="s">
        <v>108</v>
      </c>
      <c r="AU92" s="214" t="s">
        <v>79</v>
      </c>
      <c r="AY92" s="18" t="s">
        <v>106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77</v>
      </c>
      <c r="BK92" s="215">
        <f>ROUND(I92*H92,2)</f>
        <v>0</v>
      </c>
      <c r="BL92" s="18" t="s">
        <v>112</v>
      </c>
      <c r="BM92" s="214" t="s">
        <v>123</v>
      </c>
    </row>
    <row r="93" s="14" customFormat="1">
      <c r="A93" s="14"/>
      <c r="B93" s="227"/>
      <c r="C93" s="228"/>
      <c r="D93" s="218" t="s">
        <v>114</v>
      </c>
      <c r="E93" s="229" t="s">
        <v>19</v>
      </c>
      <c r="F93" s="230" t="s">
        <v>124</v>
      </c>
      <c r="G93" s="228"/>
      <c r="H93" s="231">
        <v>11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7" t="s">
        <v>114</v>
      </c>
      <c r="AU93" s="237" t="s">
        <v>79</v>
      </c>
      <c r="AV93" s="14" t="s">
        <v>79</v>
      </c>
      <c r="AW93" s="14" t="s">
        <v>31</v>
      </c>
      <c r="AX93" s="14" t="s">
        <v>69</v>
      </c>
      <c r="AY93" s="237" t="s">
        <v>106</v>
      </c>
    </row>
    <row r="94" s="14" customFormat="1">
      <c r="A94" s="14"/>
      <c r="B94" s="227"/>
      <c r="C94" s="228"/>
      <c r="D94" s="218" t="s">
        <v>114</v>
      </c>
      <c r="E94" s="229" t="s">
        <v>19</v>
      </c>
      <c r="F94" s="230" t="s">
        <v>125</v>
      </c>
      <c r="G94" s="228"/>
      <c r="H94" s="231">
        <v>11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7" t="s">
        <v>114</v>
      </c>
      <c r="AU94" s="237" t="s">
        <v>79</v>
      </c>
      <c r="AV94" s="14" t="s">
        <v>79</v>
      </c>
      <c r="AW94" s="14" t="s">
        <v>31</v>
      </c>
      <c r="AX94" s="14" t="s">
        <v>69</v>
      </c>
      <c r="AY94" s="237" t="s">
        <v>106</v>
      </c>
    </row>
    <row r="95" s="14" customFormat="1">
      <c r="A95" s="14"/>
      <c r="B95" s="227"/>
      <c r="C95" s="228"/>
      <c r="D95" s="218" t="s">
        <v>114</v>
      </c>
      <c r="E95" s="229" t="s">
        <v>19</v>
      </c>
      <c r="F95" s="230" t="s">
        <v>126</v>
      </c>
      <c r="G95" s="228"/>
      <c r="H95" s="231">
        <v>11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7" t="s">
        <v>114</v>
      </c>
      <c r="AU95" s="237" t="s">
        <v>79</v>
      </c>
      <c r="AV95" s="14" t="s">
        <v>79</v>
      </c>
      <c r="AW95" s="14" t="s">
        <v>31</v>
      </c>
      <c r="AX95" s="14" t="s">
        <v>69</v>
      </c>
      <c r="AY95" s="237" t="s">
        <v>106</v>
      </c>
    </row>
    <row r="96" s="15" customFormat="1">
      <c r="A96" s="15"/>
      <c r="B96" s="238"/>
      <c r="C96" s="239"/>
      <c r="D96" s="218" t="s">
        <v>114</v>
      </c>
      <c r="E96" s="240" t="s">
        <v>19</v>
      </c>
      <c r="F96" s="241" t="s">
        <v>119</v>
      </c>
      <c r="G96" s="239"/>
      <c r="H96" s="242">
        <v>33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48" t="s">
        <v>114</v>
      </c>
      <c r="AU96" s="248" t="s">
        <v>79</v>
      </c>
      <c r="AV96" s="15" t="s">
        <v>112</v>
      </c>
      <c r="AW96" s="15" t="s">
        <v>31</v>
      </c>
      <c r="AX96" s="15" t="s">
        <v>77</v>
      </c>
      <c r="AY96" s="248" t="s">
        <v>106</v>
      </c>
    </row>
    <row r="97" s="2" customFormat="1" ht="16.5" customHeight="1">
      <c r="A97" s="39"/>
      <c r="B97" s="40"/>
      <c r="C97" s="202" t="s">
        <v>127</v>
      </c>
      <c r="D97" s="202" t="s">
        <v>108</v>
      </c>
      <c r="E97" s="203" t="s">
        <v>128</v>
      </c>
      <c r="F97" s="204" t="s">
        <v>129</v>
      </c>
      <c r="G97" s="205" t="s">
        <v>122</v>
      </c>
      <c r="H97" s="206">
        <v>18</v>
      </c>
      <c r="I97" s="207"/>
      <c r="J97" s="208">
        <f>ROUND(I97*H97,2)</f>
        <v>0</v>
      </c>
      <c r="K97" s="209"/>
      <c r="L97" s="45"/>
      <c r="M97" s="210" t="s">
        <v>19</v>
      </c>
      <c r="N97" s="211" t="s">
        <v>40</v>
      </c>
      <c r="O97" s="85"/>
      <c r="P97" s="212">
        <f>O97*H97</f>
        <v>0</v>
      </c>
      <c r="Q97" s="212">
        <v>6.0000000000000002E-05</v>
      </c>
      <c r="R97" s="212">
        <f>Q97*H97</f>
        <v>0.00108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112</v>
      </c>
      <c r="AT97" s="214" t="s">
        <v>108</v>
      </c>
      <c r="AU97" s="214" t="s">
        <v>79</v>
      </c>
      <c r="AY97" s="18" t="s">
        <v>106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77</v>
      </c>
      <c r="BK97" s="215">
        <f>ROUND(I97*H97,2)</f>
        <v>0</v>
      </c>
      <c r="BL97" s="18" t="s">
        <v>112</v>
      </c>
      <c r="BM97" s="214" t="s">
        <v>130</v>
      </c>
    </row>
    <row r="98" s="14" customFormat="1">
      <c r="A98" s="14"/>
      <c r="B98" s="227"/>
      <c r="C98" s="228"/>
      <c r="D98" s="218" t="s">
        <v>114</v>
      </c>
      <c r="E98" s="229" t="s">
        <v>19</v>
      </c>
      <c r="F98" s="230" t="s">
        <v>131</v>
      </c>
      <c r="G98" s="228"/>
      <c r="H98" s="231">
        <v>6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7" t="s">
        <v>114</v>
      </c>
      <c r="AU98" s="237" t="s">
        <v>79</v>
      </c>
      <c r="AV98" s="14" t="s">
        <v>79</v>
      </c>
      <c r="AW98" s="14" t="s">
        <v>31</v>
      </c>
      <c r="AX98" s="14" t="s">
        <v>69</v>
      </c>
      <c r="AY98" s="237" t="s">
        <v>106</v>
      </c>
    </row>
    <row r="99" s="14" customFormat="1">
      <c r="A99" s="14"/>
      <c r="B99" s="227"/>
      <c r="C99" s="228"/>
      <c r="D99" s="218" t="s">
        <v>114</v>
      </c>
      <c r="E99" s="229" t="s">
        <v>19</v>
      </c>
      <c r="F99" s="230" t="s">
        <v>132</v>
      </c>
      <c r="G99" s="228"/>
      <c r="H99" s="231">
        <v>6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7" t="s">
        <v>114</v>
      </c>
      <c r="AU99" s="237" t="s">
        <v>79</v>
      </c>
      <c r="AV99" s="14" t="s">
        <v>79</v>
      </c>
      <c r="AW99" s="14" t="s">
        <v>31</v>
      </c>
      <c r="AX99" s="14" t="s">
        <v>69</v>
      </c>
      <c r="AY99" s="237" t="s">
        <v>106</v>
      </c>
    </row>
    <row r="100" s="14" customFormat="1">
      <c r="A100" s="14"/>
      <c r="B100" s="227"/>
      <c r="C100" s="228"/>
      <c r="D100" s="218" t="s">
        <v>114</v>
      </c>
      <c r="E100" s="229" t="s">
        <v>19</v>
      </c>
      <c r="F100" s="230" t="s">
        <v>131</v>
      </c>
      <c r="G100" s="228"/>
      <c r="H100" s="231">
        <v>6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7" t="s">
        <v>114</v>
      </c>
      <c r="AU100" s="237" t="s">
        <v>79</v>
      </c>
      <c r="AV100" s="14" t="s">
        <v>79</v>
      </c>
      <c r="AW100" s="14" t="s">
        <v>31</v>
      </c>
      <c r="AX100" s="14" t="s">
        <v>69</v>
      </c>
      <c r="AY100" s="237" t="s">
        <v>106</v>
      </c>
    </row>
    <row r="101" s="15" customFormat="1">
      <c r="A101" s="15"/>
      <c r="B101" s="238"/>
      <c r="C101" s="239"/>
      <c r="D101" s="218" t="s">
        <v>114</v>
      </c>
      <c r="E101" s="240" t="s">
        <v>19</v>
      </c>
      <c r="F101" s="241" t="s">
        <v>119</v>
      </c>
      <c r="G101" s="239"/>
      <c r="H101" s="242">
        <v>18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48" t="s">
        <v>114</v>
      </c>
      <c r="AU101" s="248" t="s">
        <v>79</v>
      </c>
      <c r="AV101" s="15" t="s">
        <v>112</v>
      </c>
      <c r="AW101" s="15" t="s">
        <v>31</v>
      </c>
      <c r="AX101" s="15" t="s">
        <v>77</v>
      </c>
      <c r="AY101" s="248" t="s">
        <v>106</v>
      </c>
    </row>
    <row r="102" s="2" customFormat="1" ht="16.5" customHeight="1">
      <c r="A102" s="39"/>
      <c r="B102" s="40"/>
      <c r="C102" s="202" t="s">
        <v>112</v>
      </c>
      <c r="D102" s="202" t="s">
        <v>108</v>
      </c>
      <c r="E102" s="203" t="s">
        <v>133</v>
      </c>
      <c r="F102" s="204" t="s">
        <v>134</v>
      </c>
      <c r="G102" s="205" t="s">
        <v>122</v>
      </c>
      <c r="H102" s="206">
        <v>1020</v>
      </c>
      <c r="I102" s="207"/>
      <c r="J102" s="208">
        <f>ROUND(I102*H102,2)</f>
        <v>0</v>
      </c>
      <c r="K102" s="209"/>
      <c r="L102" s="45"/>
      <c r="M102" s="210" t="s">
        <v>19</v>
      </c>
      <c r="N102" s="211" t="s">
        <v>40</v>
      </c>
      <c r="O102" s="85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4" t="s">
        <v>112</v>
      </c>
      <c r="AT102" s="214" t="s">
        <v>108</v>
      </c>
      <c r="AU102" s="214" t="s">
        <v>79</v>
      </c>
      <c r="AY102" s="18" t="s">
        <v>106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8" t="s">
        <v>77</v>
      </c>
      <c r="BK102" s="215">
        <f>ROUND(I102*H102,2)</f>
        <v>0</v>
      </c>
      <c r="BL102" s="18" t="s">
        <v>112</v>
      </c>
      <c r="BM102" s="214" t="s">
        <v>135</v>
      </c>
    </row>
    <row r="103" s="14" customFormat="1">
      <c r="A103" s="14"/>
      <c r="B103" s="227"/>
      <c r="C103" s="228"/>
      <c r="D103" s="218" t="s">
        <v>114</v>
      </c>
      <c r="E103" s="229" t="s">
        <v>19</v>
      </c>
      <c r="F103" s="230" t="s">
        <v>136</v>
      </c>
      <c r="G103" s="228"/>
      <c r="H103" s="231">
        <v>340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7" t="s">
        <v>114</v>
      </c>
      <c r="AU103" s="237" t="s">
        <v>79</v>
      </c>
      <c r="AV103" s="14" t="s">
        <v>79</v>
      </c>
      <c r="AW103" s="14" t="s">
        <v>31</v>
      </c>
      <c r="AX103" s="14" t="s">
        <v>69</v>
      </c>
      <c r="AY103" s="237" t="s">
        <v>106</v>
      </c>
    </row>
    <row r="104" s="14" customFormat="1">
      <c r="A104" s="14"/>
      <c r="B104" s="227"/>
      <c r="C104" s="228"/>
      <c r="D104" s="218" t="s">
        <v>114</v>
      </c>
      <c r="E104" s="229" t="s">
        <v>19</v>
      </c>
      <c r="F104" s="230" t="s">
        <v>137</v>
      </c>
      <c r="G104" s="228"/>
      <c r="H104" s="231">
        <v>340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7" t="s">
        <v>114</v>
      </c>
      <c r="AU104" s="237" t="s">
        <v>79</v>
      </c>
      <c r="AV104" s="14" t="s">
        <v>79</v>
      </c>
      <c r="AW104" s="14" t="s">
        <v>31</v>
      </c>
      <c r="AX104" s="14" t="s">
        <v>69</v>
      </c>
      <c r="AY104" s="237" t="s">
        <v>106</v>
      </c>
    </row>
    <row r="105" s="14" customFormat="1">
      <c r="A105" s="14"/>
      <c r="B105" s="227"/>
      <c r="C105" s="228"/>
      <c r="D105" s="218" t="s">
        <v>114</v>
      </c>
      <c r="E105" s="229" t="s">
        <v>19</v>
      </c>
      <c r="F105" s="230" t="s">
        <v>138</v>
      </c>
      <c r="G105" s="228"/>
      <c r="H105" s="231">
        <v>340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7" t="s">
        <v>114</v>
      </c>
      <c r="AU105" s="237" t="s">
        <v>79</v>
      </c>
      <c r="AV105" s="14" t="s">
        <v>79</v>
      </c>
      <c r="AW105" s="14" t="s">
        <v>31</v>
      </c>
      <c r="AX105" s="14" t="s">
        <v>69</v>
      </c>
      <c r="AY105" s="237" t="s">
        <v>106</v>
      </c>
    </row>
    <row r="106" s="15" customFormat="1">
      <c r="A106" s="15"/>
      <c r="B106" s="238"/>
      <c r="C106" s="239"/>
      <c r="D106" s="218" t="s">
        <v>114</v>
      </c>
      <c r="E106" s="240" t="s">
        <v>19</v>
      </c>
      <c r="F106" s="241" t="s">
        <v>119</v>
      </c>
      <c r="G106" s="239"/>
      <c r="H106" s="242">
        <v>1020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48" t="s">
        <v>114</v>
      </c>
      <c r="AU106" s="248" t="s">
        <v>79</v>
      </c>
      <c r="AV106" s="15" t="s">
        <v>112</v>
      </c>
      <c r="AW106" s="15" t="s">
        <v>31</v>
      </c>
      <c r="AX106" s="15" t="s">
        <v>77</v>
      </c>
      <c r="AY106" s="248" t="s">
        <v>106</v>
      </c>
    </row>
    <row r="107" s="2" customFormat="1" ht="16.5" customHeight="1">
      <c r="A107" s="39"/>
      <c r="B107" s="40"/>
      <c r="C107" s="249" t="s">
        <v>139</v>
      </c>
      <c r="D107" s="249" t="s">
        <v>140</v>
      </c>
      <c r="E107" s="250" t="s">
        <v>141</v>
      </c>
      <c r="F107" s="251" t="s">
        <v>142</v>
      </c>
      <c r="G107" s="252" t="s">
        <v>122</v>
      </c>
      <c r="H107" s="253">
        <v>54</v>
      </c>
      <c r="I107" s="254"/>
      <c r="J107" s="255">
        <f>ROUND(I107*H107,2)</f>
        <v>0</v>
      </c>
      <c r="K107" s="256"/>
      <c r="L107" s="257"/>
      <c r="M107" s="258" t="s">
        <v>19</v>
      </c>
      <c r="N107" s="259" t="s">
        <v>40</v>
      </c>
      <c r="O107" s="85"/>
      <c r="P107" s="212">
        <f>O107*H107</f>
        <v>0</v>
      </c>
      <c r="Q107" s="212">
        <v>0.0058999999999999999</v>
      </c>
      <c r="R107" s="212">
        <f>Q107*H107</f>
        <v>0.31859999999999999</v>
      </c>
      <c r="S107" s="212">
        <v>0</v>
      </c>
      <c r="T107" s="21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4" t="s">
        <v>143</v>
      </c>
      <c r="AT107" s="214" t="s">
        <v>140</v>
      </c>
      <c r="AU107" s="214" t="s">
        <v>79</v>
      </c>
      <c r="AY107" s="18" t="s">
        <v>106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8" t="s">
        <v>77</v>
      </c>
      <c r="BK107" s="215">
        <f>ROUND(I107*H107,2)</f>
        <v>0</v>
      </c>
      <c r="BL107" s="18" t="s">
        <v>112</v>
      </c>
      <c r="BM107" s="214" t="s">
        <v>144</v>
      </c>
    </row>
    <row r="108" s="14" customFormat="1">
      <c r="A108" s="14"/>
      <c r="B108" s="227"/>
      <c r="C108" s="228"/>
      <c r="D108" s="218" t="s">
        <v>114</v>
      </c>
      <c r="E108" s="229" t="s">
        <v>19</v>
      </c>
      <c r="F108" s="230" t="s">
        <v>145</v>
      </c>
      <c r="G108" s="228"/>
      <c r="H108" s="231">
        <v>18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7" t="s">
        <v>114</v>
      </c>
      <c r="AU108" s="237" t="s">
        <v>79</v>
      </c>
      <c r="AV108" s="14" t="s">
        <v>79</v>
      </c>
      <c r="AW108" s="14" t="s">
        <v>31</v>
      </c>
      <c r="AX108" s="14" t="s">
        <v>69</v>
      </c>
      <c r="AY108" s="237" t="s">
        <v>106</v>
      </c>
    </row>
    <row r="109" s="14" customFormat="1">
      <c r="A109" s="14"/>
      <c r="B109" s="227"/>
      <c r="C109" s="228"/>
      <c r="D109" s="218" t="s">
        <v>114</v>
      </c>
      <c r="E109" s="229" t="s">
        <v>19</v>
      </c>
      <c r="F109" s="230" t="s">
        <v>146</v>
      </c>
      <c r="G109" s="228"/>
      <c r="H109" s="231">
        <v>18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7" t="s">
        <v>114</v>
      </c>
      <c r="AU109" s="237" t="s">
        <v>79</v>
      </c>
      <c r="AV109" s="14" t="s">
        <v>79</v>
      </c>
      <c r="AW109" s="14" t="s">
        <v>31</v>
      </c>
      <c r="AX109" s="14" t="s">
        <v>69</v>
      </c>
      <c r="AY109" s="237" t="s">
        <v>106</v>
      </c>
    </row>
    <row r="110" s="14" customFormat="1">
      <c r="A110" s="14"/>
      <c r="B110" s="227"/>
      <c r="C110" s="228"/>
      <c r="D110" s="218" t="s">
        <v>114</v>
      </c>
      <c r="E110" s="229" t="s">
        <v>19</v>
      </c>
      <c r="F110" s="230" t="s">
        <v>147</v>
      </c>
      <c r="G110" s="228"/>
      <c r="H110" s="231">
        <v>18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7" t="s">
        <v>114</v>
      </c>
      <c r="AU110" s="237" t="s">
        <v>79</v>
      </c>
      <c r="AV110" s="14" t="s">
        <v>79</v>
      </c>
      <c r="AW110" s="14" t="s">
        <v>31</v>
      </c>
      <c r="AX110" s="14" t="s">
        <v>69</v>
      </c>
      <c r="AY110" s="237" t="s">
        <v>106</v>
      </c>
    </row>
    <row r="111" s="15" customFormat="1">
      <c r="A111" s="15"/>
      <c r="B111" s="238"/>
      <c r="C111" s="239"/>
      <c r="D111" s="218" t="s">
        <v>114</v>
      </c>
      <c r="E111" s="240" t="s">
        <v>19</v>
      </c>
      <c r="F111" s="241" t="s">
        <v>119</v>
      </c>
      <c r="G111" s="239"/>
      <c r="H111" s="242">
        <v>54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48" t="s">
        <v>114</v>
      </c>
      <c r="AU111" s="248" t="s">
        <v>79</v>
      </c>
      <c r="AV111" s="15" t="s">
        <v>112</v>
      </c>
      <c r="AW111" s="15" t="s">
        <v>31</v>
      </c>
      <c r="AX111" s="15" t="s">
        <v>77</v>
      </c>
      <c r="AY111" s="248" t="s">
        <v>106</v>
      </c>
    </row>
    <row r="112" s="2" customFormat="1" ht="16.5" customHeight="1">
      <c r="A112" s="39"/>
      <c r="B112" s="40"/>
      <c r="C112" s="249" t="s">
        <v>148</v>
      </c>
      <c r="D112" s="249" t="s">
        <v>140</v>
      </c>
      <c r="E112" s="250" t="s">
        <v>149</v>
      </c>
      <c r="F112" s="251" t="s">
        <v>150</v>
      </c>
      <c r="G112" s="252" t="s">
        <v>151</v>
      </c>
      <c r="H112" s="253">
        <v>27</v>
      </c>
      <c r="I112" s="254"/>
      <c r="J112" s="255">
        <f>ROUND(I112*H112,2)</f>
        <v>0</v>
      </c>
      <c r="K112" s="256"/>
      <c r="L112" s="257"/>
      <c r="M112" s="258" t="s">
        <v>19</v>
      </c>
      <c r="N112" s="259" t="s">
        <v>40</v>
      </c>
      <c r="O112" s="85"/>
      <c r="P112" s="212">
        <f>O112*H112</f>
        <v>0</v>
      </c>
      <c r="Q112" s="212">
        <v>0.0038</v>
      </c>
      <c r="R112" s="212">
        <f>Q112*H112</f>
        <v>0.1026</v>
      </c>
      <c r="S112" s="212">
        <v>0</v>
      </c>
      <c r="T112" s="21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4" t="s">
        <v>143</v>
      </c>
      <c r="AT112" s="214" t="s">
        <v>140</v>
      </c>
      <c r="AU112" s="214" t="s">
        <v>79</v>
      </c>
      <c r="AY112" s="18" t="s">
        <v>106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8" t="s">
        <v>77</v>
      </c>
      <c r="BK112" s="215">
        <f>ROUND(I112*H112,2)</f>
        <v>0</v>
      </c>
      <c r="BL112" s="18" t="s">
        <v>112</v>
      </c>
      <c r="BM112" s="214" t="s">
        <v>152</v>
      </c>
    </row>
    <row r="113" s="14" customFormat="1">
      <c r="A113" s="14"/>
      <c r="B113" s="227"/>
      <c r="C113" s="228"/>
      <c r="D113" s="218" t="s">
        <v>114</v>
      </c>
      <c r="E113" s="229" t="s">
        <v>19</v>
      </c>
      <c r="F113" s="230" t="s">
        <v>153</v>
      </c>
      <c r="G113" s="228"/>
      <c r="H113" s="231">
        <v>9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7" t="s">
        <v>114</v>
      </c>
      <c r="AU113" s="237" t="s">
        <v>79</v>
      </c>
      <c r="AV113" s="14" t="s">
        <v>79</v>
      </c>
      <c r="AW113" s="14" t="s">
        <v>31</v>
      </c>
      <c r="AX113" s="14" t="s">
        <v>69</v>
      </c>
      <c r="AY113" s="237" t="s">
        <v>106</v>
      </c>
    </row>
    <row r="114" s="14" customFormat="1">
      <c r="A114" s="14"/>
      <c r="B114" s="227"/>
      <c r="C114" s="228"/>
      <c r="D114" s="218" t="s">
        <v>114</v>
      </c>
      <c r="E114" s="229" t="s">
        <v>19</v>
      </c>
      <c r="F114" s="230" t="s">
        <v>154</v>
      </c>
      <c r="G114" s="228"/>
      <c r="H114" s="231">
        <v>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7" t="s">
        <v>114</v>
      </c>
      <c r="AU114" s="237" t="s">
        <v>79</v>
      </c>
      <c r="AV114" s="14" t="s">
        <v>79</v>
      </c>
      <c r="AW114" s="14" t="s">
        <v>31</v>
      </c>
      <c r="AX114" s="14" t="s">
        <v>69</v>
      </c>
      <c r="AY114" s="237" t="s">
        <v>106</v>
      </c>
    </row>
    <row r="115" s="14" customFormat="1">
      <c r="A115" s="14"/>
      <c r="B115" s="227"/>
      <c r="C115" s="228"/>
      <c r="D115" s="218" t="s">
        <v>114</v>
      </c>
      <c r="E115" s="229" t="s">
        <v>19</v>
      </c>
      <c r="F115" s="230" t="s">
        <v>155</v>
      </c>
      <c r="G115" s="228"/>
      <c r="H115" s="231">
        <v>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7" t="s">
        <v>114</v>
      </c>
      <c r="AU115" s="237" t="s">
        <v>79</v>
      </c>
      <c r="AV115" s="14" t="s">
        <v>79</v>
      </c>
      <c r="AW115" s="14" t="s">
        <v>31</v>
      </c>
      <c r="AX115" s="14" t="s">
        <v>69</v>
      </c>
      <c r="AY115" s="237" t="s">
        <v>106</v>
      </c>
    </row>
    <row r="116" s="15" customFormat="1">
      <c r="A116" s="15"/>
      <c r="B116" s="238"/>
      <c r="C116" s="239"/>
      <c r="D116" s="218" t="s">
        <v>114</v>
      </c>
      <c r="E116" s="240" t="s">
        <v>19</v>
      </c>
      <c r="F116" s="241" t="s">
        <v>119</v>
      </c>
      <c r="G116" s="239"/>
      <c r="H116" s="242">
        <v>27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8" t="s">
        <v>114</v>
      </c>
      <c r="AU116" s="248" t="s">
        <v>79</v>
      </c>
      <c r="AV116" s="15" t="s">
        <v>112</v>
      </c>
      <c r="AW116" s="15" t="s">
        <v>31</v>
      </c>
      <c r="AX116" s="15" t="s">
        <v>77</v>
      </c>
      <c r="AY116" s="248" t="s">
        <v>106</v>
      </c>
    </row>
    <row r="117" s="2" customFormat="1" ht="16.5" customHeight="1">
      <c r="A117" s="39"/>
      <c r="B117" s="40"/>
      <c r="C117" s="249" t="s">
        <v>156</v>
      </c>
      <c r="D117" s="249" t="s">
        <v>140</v>
      </c>
      <c r="E117" s="250" t="s">
        <v>157</v>
      </c>
      <c r="F117" s="251" t="s">
        <v>158</v>
      </c>
      <c r="G117" s="252" t="s">
        <v>159</v>
      </c>
      <c r="H117" s="253">
        <v>0.063</v>
      </c>
      <c r="I117" s="254"/>
      <c r="J117" s="255">
        <f>ROUND(I117*H117,2)</f>
        <v>0</v>
      </c>
      <c r="K117" s="256"/>
      <c r="L117" s="257"/>
      <c r="M117" s="258" t="s">
        <v>19</v>
      </c>
      <c r="N117" s="259" t="s">
        <v>40</v>
      </c>
      <c r="O117" s="85"/>
      <c r="P117" s="212">
        <f>O117*H117</f>
        <v>0</v>
      </c>
      <c r="Q117" s="212">
        <v>0.55000000000000004</v>
      </c>
      <c r="R117" s="212">
        <f>Q117*H117</f>
        <v>0.03465</v>
      </c>
      <c r="S117" s="212">
        <v>0</v>
      </c>
      <c r="T117" s="21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4" t="s">
        <v>143</v>
      </c>
      <c r="AT117" s="214" t="s">
        <v>140</v>
      </c>
      <c r="AU117" s="214" t="s">
        <v>79</v>
      </c>
      <c r="AY117" s="18" t="s">
        <v>106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8" t="s">
        <v>77</v>
      </c>
      <c r="BK117" s="215">
        <f>ROUND(I117*H117,2)</f>
        <v>0</v>
      </c>
      <c r="BL117" s="18" t="s">
        <v>112</v>
      </c>
      <c r="BM117" s="214" t="s">
        <v>160</v>
      </c>
    </row>
    <row r="118" s="14" customFormat="1">
      <c r="A118" s="14"/>
      <c r="B118" s="227"/>
      <c r="C118" s="228"/>
      <c r="D118" s="218" t="s">
        <v>114</v>
      </c>
      <c r="E118" s="229" t="s">
        <v>19</v>
      </c>
      <c r="F118" s="230" t="s">
        <v>161</v>
      </c>
      <c r="G118" s="228"/>
      <c r="H118" s="231">
        <v>0.021000000000000001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7" t="s">
        <v>114</v>
      </c>
      <c r="AU118" s="237" t="s">
        <v>79</v>
      </c>
      <c r="AV118" s="14" t="s">
        <v>79</v>
      </c>
      <c r="AW118" s="14" t="s">
        <v>31</v>
      </c>
      <c r="AX118" s="14" t="s">
        <v>69</v>
      </c>
      <c r="AY118" s="237" t="s">
        <v>106</v>
      </c>
    </row>
    <row r="119" s="14" customFormat="1">
      <c r="A119" s="14"/>
      <c r="B119" s="227"/>
      <c r="C119" s="228"/>
      <c r="D119" s="218" t="s">
        <v>114</v>
      </c>
      <c r="E119" s="229" t="s">
        <v>19</v>
      </c>
      <c r="F119" s="230" t="s">
        <v>162</v>
      </c>
      <c r="G119" s="228"/>
      <c r="H119" s="231">
        <v>0.021000000000000001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7" t="s">
        <v>114</v>
      </c>
      <c r="AU119" s="237" t="s">
        <v>79</v>
      </c>
      <c r="AV119" s="14" t="s">
        <v>79</v>
      </c>
      <c r="AW119" s="14" t="s">
        <v>31</v>
      </c>
      <c r="AX119" s="14" t="s">
        <v>69</v>
      </c>
      <c r="AY119" s="237" t="s">
        <v>106</v>
      </c>
    </row>
    <row r="120" s="14" customFormat="1">
      <c r="A120" s="14"/>
      <c r="B120" s="227"/>
      <c r="C120" s="228"/>
      <c r="D120" s="218" t="s">
        <v>114</v>
      </c>
      <c r="E120" s="229" t="s">
        <v>19</v>
      </c>
      <c r="F120" s="230" t="s">
        <v>163</v>
      </c>
      <c r="G120" s="228"/>
      <c r="H120" s="231">
        <v>0.021000000000000001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7" t="s">
        <v>114</v>
      </c>
      <c r="AU120" s="237" t="s">
        <v>79</v>
      </c>
      <c r="AV120" s="14" t="s">
        <v>79</v>
      </c>
      <c r="AW120" s="14" t="s">
        <v>31</v>
      </c>
      <c r="AX120" s="14" t="s">
        <v>69</v>
      </c>
      <c r="AY120" s="237" t="s">
        <v>106</v>
      </c>
    </row>
    <row r="121" s="15" customFormat="1">
      <c r="A121" s="15"/>
      <c r="B121" s="238"/>
      <c r="C121" s="239"/>
      <c r="D121" s="218" t="s">
        <v>114</v>
      </c>
      <c r="E121" s="240" t="s">
        <v>19</v>
      </c>
      <c r="F121" s="241" t="s">
        <v>119</v>
      </c>
      <c r="G121" s="239"/>
      <c r="H121" s="242">
        <v>0.063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48" t="s">
        <v>114</v>
      </c>
      <c r="AU121" s="248" t="s">
        <v>79</v>
      </c>
      <c r="AV121" s="15" t="s">
        <v>112</v>
      </c>
      <c r="AW121" s="15" t="s">
        <v>31</v>
      </c>
      <c r="AX121" s="15" t="s">
        <v>77</v>
      </c>
      <c r="AY121" s="248" t="s">
        <v>106</v>
      </c>
    </row>
    <row r="122" s="2" customFormat="1" ht="16.5" customHeight="1">
      <c r="A122" s="39"/>
      <c r="B122" s="40"/>
      <c r="C122" s="249" t="s">
        <v>143</v>
      </c>
      <c r="D122" s="249" t="s">
        <v>140</v>
      </c>
      <c r="E122" s="250" t="s">
        <v>164</v>
      </c>
      <c r="F122" s="251" t="s">
        <v>165</v>
      </c>
      <c r="G122" s="252" t="s">
        <v>151</v>
      </c>
      <c r="H122" s="253">
        <v>10.08</v>
      </c>
      <c r="I122" s="254"/>
      <c r="J122" s="255">
        <f>ROUND(I122*H122,2)</f>
        <v>0</v>
      </c>
      <c r="K122" s="256"/>
      <c r="L122" s="257"/>
      <c r="M122" s="258" t="s">
        <v>19</v>
      </c>
      <c r="N122" s="259" t="s">
        <v>40</v>
      </c>
      <c r="O122" s="85"/>
      <c r="P122" s="212">
        <f>O122*H122</f>
        <v>0</v>
      </c>
      <c r="Q122" s="212">
        <v>0.0014</v>
      </c>
      <c r="R122" s="212">
        <f>Q122*H122</f>
        <v>0.014112</v>
      </c>
      <c r="S122" s="212">
        <v>0</v>
      </c>
      <c r="T122" s="21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4" t="s">
        <v>143</v>
      </c>
      <c r="AT122" s="214" t="s">
        <v>140</v>
      </c>
      <c r="AU122" s="214" t="s">
        <v>79</v>
      </c>
      <c r="AY122" s="18" t="s">
        <v>106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8" t="s">
        <v>77</v>
      </c>
      <c r="BK122" s="215">
        <f>ROUND(I122*H122,2)</f>
        <v>0</v>
      </c>
      <c r="BL122" s="18" t="s">
        <v>112</v>
      </c>
      <c r="BM122" s="214" t="s">
        <v>166</v>
      </c>
    </row>
    <row r="123" s="14" customFormat="1">
      <c r="A123" s="14"/>
      <c r="B123" s="227"/>
      <c r="C123" s="228"/>
      <c r="D123" s="218" t="s">
        <v>114</v>
      </c>
      <c r="E123" s="229" t="s">
        <v>19</v>
      </c>
      <c r="F123" s="230" t="s">
        <v>167</v>
      </c>
      <c r="G123" s="228"/>
      <c r="H123" s="231">
        <v>3.3599999999999999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7" t="s">
        <v>114</v>
      </c>
      <c r="AU123" s="237" t="s">
        <v>79</v>
      </c>
      <c r="AV123" s="14" t="s">
        <v>79</v>
      </c>
      <c r="AW123" s="14" t="s">
        <v>31</v>
      </c>
      <c r="AX123" s="14" t="s">
        <v>69</v>
      </c>
      <c r="AY123" s="237" t="s">
        <v>106</v>
      </c>
    </row>
    <row r="124" s="14" customFormat="1">
      <c r="A124" s="14"/>
      <c r="B124" s="227"/>
      <c r="C124" s="228"/>
      <c r="D124" s="218" t="s">
        <v>114</v>
      </c>
      <c r="E124" s="229" t="s">
        <v>19</v>
      </c>
      <c r="F124" s="230" t="s">
        <v>168</v>
      </c>
      <c r="G124" s="228"/>
      <c r="H124" s="231">
        <v>3.3599999999999999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7" t="s">
        <v>114</v>
      </c>
      <c r="AU124" s="237" t="s">
        <v>79</v>
      </c>
      <c r="AV124" s="14" t="s">
        <v>79</v>
      </c>
      <c r="AW124" s="14" t="s">
        <v>31</v>
      </c>
      <c r="AX124" s="14" t="s">
        <v>69</v>
      </c>
      <c r="AY124" s="237" t="s">
        <v>106</v>
      </c>
    </row>
    <row r="125" s="14" customFormat="1">
      <c r="A125" s="14"/>
      <c r="B125" s="227"/>
      <c r="C125" s="228"/>
      <c r="D125" s="218" t="s">
        <v>114</v>
      </c>
      <c r="E125" s="229" t="s">
        <v>19</v>
      </c>
      <c r="F125" s="230" t="s">
        <v>169</v>
      </c>
      <c r="G125" s="228"/>
      <c r="H125" s="231">
        <v>3.3599999999999999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7" t="s">
        <v>114</v>
      </c>
      <c r="AU125" s="237" t="s">
        <v>79</v>
      </c>
      <c r="AV125" s="14" t="s">
        <v>79</v>
      </c>
      <c r="AW125" s="14" t="s">
        <v>31</v>
      </c>
      <c r="AX125" s="14" t="s">
        <v>69</v>
      </c>
      <c r="AY125" s="237" t="s">
        <v>106</v>
      </c>
    </row>
    <row r="126" s="15" customFormat="1">
      <c r="A126" s="15"/>
      <c r="B126" s="238"/>
      <c r="C126" s="239"/>
      <c r="D126" s="218" t="s">
        <v>114</v>
      </c>
      <c r="E126" s="240" t="s">
        <v>19</v>
      </c>
      <c r="F126" s="241" t="s">
        <v>119</v>
      </c>
      <c r="G126" s="239"/>
      <c r="H126" s="242">
        <v>10.08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48" t="s">
        <v>114</v>
      </c>
      <c r="AU126" s="248" t="s">
        <v>79</v>
      </c>
      <c r="AV126" s="15" t="s">
        <v>112</v>
      </c>
      <c r="AW126" s="15" t="s">
        <v>31</v>
      </c>
      <c r="AX126" s="15" t="s">
        <v>77</v>
      </c>
      <c r="AY126" s="248" t="s">
        <v>106</v>
      </c>
    </row>
    <row r="127" s="2" customFormat="1" ht="21.75" customHeight="1">
      <c r="A127" s="39"/>
      <c r="B127" s="40"/>
      <c r="C127" s="202" t="s">
        <v>170</v>
      </c>
      <c r="D127" s="202" t="s">
        <v>108</v>
      </c>
      <c r="E127" s="203" t="s">
        <v>171</v>
      </c>
      <c r="F127" s="204" t="s">
        <v>172</v>
      </c>
      <c r="G127" s="205" t="s">
        <v>122</v>
      </c>
      <c r="H127" s="206">
        <v>24</v>
      </c>
      <c r="I127" s="207"/>
      <c r="J127" s="208">
        <f>ROUND(I127*H127,2)</f>
        <v>0</v>
      </c>
      <c r="K127" s="209"/>
      <c r="L127" s="45"/>
      <c r="M127" s="210" t="s">
        <v>19</v>
      </c>
      <c r="N127" s="211" t="s">
        <v>40</v>
      </c>
      <c r="O127" s="85"/>
      <c r="P127" s="212">
        <f>O127*H127</f>
        <v>0</v>
      </c>
      <c r="Q127" s="212">
        <v>0.0020799999999999998</v>
      </c>
      <c r="R127" s="212">
        <f>Q127*H127</f>
        <v>0.049919999999999992</v>
      </c>
      <c r="S127" s="212">
        <v>0</v>
      </c>
      <c r="T127" s="21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4" t="s">
        <v>112</v>
      </c>
      <c r="AT127" s="214" t="s">
        <v>108</v>
      </c>
      <c r="AU127" s="214" t="s">
        <v>79</v>
      </c>
      <c r="AY127" s="18" t="s">
        <v>106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8" t="s">
        <v>77</v>
      </c>
      <c r="BK127" s="215">
        <f>ROUND(I127*H127,2)</f>
        <v>0</v>
      </c>
      <c r="BL127" s="18" t="s">
        <v>112</v>
      </c>
      <c r="BM127" s="214" t="s">
        <v>173</v>
      </c>
    </row>
    <row r="128" s="14" customFormat="1">
      <c r="A128" s="14"/>
      <c r="B128" s="227"/>
      <c r="C128" s="228"/>
      <c r="D128" s="218" t="s">
        <v>114</v>
      </c>
      <c r="E128" s="229" t="s">
        <v>19</v>
      </c>
      <c r="F128" s="230" t="s">
        <v>174</v>
      </c>
      <c r="G128" s="228"/>
      <c r="H128" s="231">
        <v>12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7" t="s">
        <v>114</v>
      </c>
      <c r="AU128" s="237" t="s">
        <v>79</v>
      </c>
      <c r="AV128" s="14" t="s">
        <v>79</v>
      </c>
      <c r="AW128" s="14" t="s">
        <v>31</v>
      </c>
      <c r="AX128" s="14" t="s">
        <v>69</v>
      </c>
      <c r="AY128" s="237" t="s">
        <v>106</v>
      </c>
    </row>
    <row r="129" s="14" customFormat="1">
      <c r="A129" s="14"/>
      <c r="B129" s="227"/>
      <c r="C129" s="228"/>
      <c r="D129" s="218" t="s">
        <v>114</v>
      </c>
      <c r="E129" s="229" t="s">
        <v>19</v>
      </c>
      <c r="F129" s="230" t="s">
        <v>132</v>
      </c>
      <c r="G129" s="228"/>
      <c r="H129" s="231">
        <v>6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7" t="s">
        <v>114</v>
      </c>
      <c r="AU129" s="237" t="s">
        <v>79</v>
      </c>
      <c r="AV129" s="14" t="s">
        <v>79</v>
      </c>
      <c r="AW129" s="14" t="s">
        <v>31</v>
      </c>
      <c r="AX129" s="14" t="s">
        <v>69</v>
      </c>
      <c r="AY129" s="237" t="s">
        <v>106</v>
      </c>
    </row>
    <row r="130" s="14" customFormat="1">
      <c r="A130" s="14"/>
      <c r="B130" s="227"/>
      <c r="C130" s="228"/>
      <c r="D130" s="218" t="s">
        <v>114</v>
      </c>
      <c r="E130" s="229" t="s">
        <v>19</v>
      </c>
      <c r="F130" s="230" t="s">
        <v>131</v>
      </c>
      <c r="G130" s="228"/>
      <c r="H130" s="231">
        <v>6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7" t="s">
        <v>114</v>
      </c>
      <c r="AU130" s="237" t="s">
        <v>79</v>
      </c>
      <c r="AV130" s="14" t="s">
        <v>79</v>
      </c>
      <c r="AW130" s="14" t="s">
        <v>31</v>
      </c>
      <c r="AX130" s="14" t="s">
        <v>69</v>
      </c>
      <c r="AY130" s="237" t="s">
        <v>106</v>
      </c>
    </row>
    <row r="131" s="15" customFormat="1">
      <c r="A131" s="15"/>
      <c r="B131" s="238"/>
      <c r="C131" s="239"/>
      <c r="D131" s="218" t="s">
        <v>114</v>
      </c>
      <c r="E131" s="240" t="s">
        <v>19</v>
      </c>
      <c r="F131" s="241" t="s">
        <v>119</v>
      </c>
      <c r="G131" s="239"/>
      <c r="H131" s="242">
        <v>24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48" t="s">
        <v>114</v>
      </c>
      <c r="AU131" s="248" t="s">
        <v>79</v>
      </c>
      <c r="AV131" s="15" t="s">
        <v>112</v>
      </c>
      <c r="AW131" s="15" t="s">
        <v>31</v>
      </c>
      <c r="AX131" s="15" t="s">
        <v>77</v>
      </c>
      <c r="AY131" s="248" t="s">
        <v>106</v>
      </c>
    </row>
    <row r="132" s="2" customFormat="1" ht="21.75" customHeight="1">
      <c r="A132" s="39"/>
      <c r="B132" s="40"/>
      <c r="C132" s="202" t="s">
        <v>175</v>
      </c>
      <c r="D132" s="202" t="s">
        <v>108</v>
      </c>
      <c r="E132" s="203" t="s">
        <v>176</v>
      </c>
      <c r="F132" s="204" t="s">
        <v>177</v>
      </c>
      <c r="G132" s="205" t="s">
        <v>178</v>
      </c>
      <c r="H132" s="206">
        <v>660</v>
      </c>
      <c r="I132" s="207"/>
      <c r="J132" s="208">
        <f>ROUND(I132*H132,2)</f>
        <v>0</v>
      </c>
      <c r="K132" s="209"/>
      <c r="L132" s="45"/>
      <c r="M132" s="210" t="s">
        <v>19</v>
      </c>
      <c r="N132" s="211" t="s">
        <v>40</v>
      </c>
      <c r="O132" s="85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4" t="s">
        <v>112</v>
      </c>
      <c r="AT132" s="214" t="s">
        <v>108</v>
      </c>
      <c r="AU132" s="214" t="s">
        <v>79</v>
      </c>
      <c r="AY132" s="18" t="s">
        <v>106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8" t="s">
        <v>77</v>
      </c>
      <c r="BK132" s="215">
        <f>ROUND(I132*H132,2)</f>
        <v>0</v>
      </c>
      <c r="BL132" s="18" t="s">
        <v>112</v>
      </c>
      <c r="BM132" s="214" t="s">
        <v>179</v>
      </c>
    </row>
    <row r="133" s="14" customFormat="1">
      <c r="A133" s="14"/>
      <c r="B133" s="227"/>
      <c r="C133" s="228"/>
      <c r="D133" s="218" t="s">
        <v>114</v>
      </c>
      <c r="E133" s="229" t="s">
        <v>19</v>
      </c>
      <c r="F133" s="230" t="s">
        <v>180</v>
      </c>
      <c r="G133" s="228"/>
      <c r="H133" s="231">
        <v>220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7" t="s">
        <v>114</v>
      </c>
      <c r="AU133" s="237" t="s">
        <v>79</v>
      </c>
      <c r="AV133" s="14" t="s">
        <v>79</v>
      </c>
      <c r="AW133" s="14" t="s">
        <v>31</v>
      </c>
      <c r="AX133" s="14" t="s">
        <v>69</v>
      </c>
      <c r="AY133" s="237" t="s">
        <v>106</v>
      </c>
    </row>
    <row r="134" s="14" customFormat="1">
      <c r="A134" s="14"/>
      <c r="B134" s="227"/>
      <c r="C134" s="228"/>
      <c r="D134" s="218" t="s">
        <v>114</v>
      </c>
      <c r="E134" s="229" t="s">
        <v>19</v>
      </c>
      <c r="F134" s="230" t="s">
        <v>181</v>
      </c>
      <c r="G134" s="228"/>
      <c r="H134" s="231">
        <v>220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7" t="s">
        <v>114</v>
      </c>
      <c r="AU134" s="237" t="s">
        <v>79</v>
      </c>
      <c r="AV134" s="14" t="s">
        <v>79</v>
      </c>
      <c r="AW134" s="14" t="s">
        <v>31</v>
      </c>
      <c r="AX134" s="14" t="s">
        <v>69</v>
      </c>
      <c r="AY134" s="237" t="s">
        <v>106</v>
      </c>
    </row>
    <row r="135" s="14" customFormat="1">
      <c r="A135" s="14"/>
      <c r="B135" s="227"/>
      <c r="C135" s="228"/>
      <c r="D135" s="218" t="s">
        <v>114</v>
      </c>
      <c r="E135" s="229" t="s">
        <v>19</v>
      </c>
      <c r="F135" s="230" t="s">
        <v>182</v>
      </c>
      <c r="G135" s="228"/>
      <c r="H135" s="231">
        <v>220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7" t="s">
        <v>114</v>
      </c>
      <c r="AU135" s="237" t="s">
        <v>79</v>
      </c>
      <c r="AV135" s="14" t="s">
        <v>79</v>
      </c>
      <c r="AW135" s="14" t="s">
        <v>31</v>
      </c>
      <c r="AX135" s="14" t="s">
        <v>69</v>
      </c>
      <c r="AY135" s="237" t="s">
        <v>106</v>
      </c>
    </row>
    <row r="136" s="15" customFormat="1">
      <c r="A136" s="15"/>
      <c r="B136" s="238"/>
      <c r="C136" s="239"/>
      <c r="D136" s="218" t="s">
        <v>114</v>
      </c>
      <c r="E136" s="240" t="s">
        <v>19</v>
      </c>
      <c r="F136" s="241" t="s">
        <v>119</v>
      </c>
      <c r="G136" s="239"/>
      <c r="H136" s="242">
        <v>660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48" t="s">
        <v>114</v>
      </c>
      <c r="AU136" s="248" t="s">
        <v>79</v>
      </c>
      <c r="AV136" s="15" t="s">
        <v>112</v>
      </c>
      <c r="AW136" s="15" t="s">
        <v>31</v>
      </c>
      <c r="AX136" s="15" t="s">
        <v>77</v>
      </c>
      <c r="AY136" s="248" t="s">
        <v>106</v>
      </c>
    </row>
    <row r="137" s="2" customFormat="1" ht="16.5" customHeight="1">
      <c r="A137" s="39"/>
      <c r="B137" s="40"/>
      <c r="C137" s="202" t="s">
        <v>183</v>
      </c>
      <c r="D137" s="202" t="s">
        <v>108</v>
      </c>
      <c r="E137" s="203" t="s">
        <v>184</v>
      </c>
      <c r="F137" s="204" t="s">
        <v>185</v>
      </c>
      <c r="G137" s="205" t="s">
        <v>122</v>
      </c>
      <c r="H137" s="206">
        <v>1020</v>
      </c>
      <c r="I137" s="207"/>
      <c r="J137" s="208">
        <f>ROUND(I137*H137,2)</f>
        <v>0</v>
      </c>
      <c r="K137" s="209"/>
      <c r="L137" s="45"/>
      <c r="M137" s="210" t="s">
        <v>19</v>
      </c>
      <c r="N137" s="211" t="s">
        <v>40</v>
      </c>
      <c r="O137" s="85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4" t="s">
        <v>112</v>
      </c>
      <c r="AT137" s="214" t="s">
        <v>108</v>
      </c>
      <c r="AU137" s="214" t="s">
        <v>79</v>
      </c>
      <c r="AY137" s="18" t="s">
        <v>106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8" t="s">
        <v>77</v>
      </c>
      <c r="BK137" s="215">
        <f>ROUND(I137*H137,2)</f>
        <v>0</v>
      </c>
      <c r="BL137" s="18" t="s">
        <v>112</v>
      </c>
      <c r="BM137" s="214" t="s">
        <v>186</v>
      </c>
    </row>
    <row r="138" s="14" customFormat="1">
      <c r="A138" s="14"/>
      <c r="B138" s="227"/>
      <c r="C138" s="228"/>
      <c r="D138" s="218" t="s">
        <v>114</v>
      </c>
      <c r="E138" s="229" t="s">
        <v>19</v>
      </c>
      <c r="F138" s="230" t="s">
        <v>136</v>
      </c>
      <c r="G138" s="228"/>
      <c r="H138" s="231">
        <v>340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7" t="s">
        <v>114</v>
      </c>
      <c r="AU138" s="237" t="s">
        <v>79</v>
      </c>
      <c r="AV138" s="14" t="s">
        <v>79</v>
      </c>
      <c r="AW138" s="14" t="s">
        <v>31</v>
      </c>
      <c r="AX138" s="14" t="s">
        <v>69</v>
      </c>
      <c r="AY138" s="237" t="s">
        <v>106</v>
      </c>
    </row>
    <row r="139" s="14" customFormat="1">
      <c r="A139" s="14"/>
      <c r="B139" s="227"/>
      <c r="C139" s="228"/>
      <c r="D139" s="218" t="s">
        <v>114</v>
      </c>
      <c r="E139" s="229" t="s">
        <v>19</v>
      </c>
      <c r="F139" s="230" t="s">
        <v>137</v>
      </c>
      <c r="G139" s="228"/>
      <c r="H139" s="231">
        <v>340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7" t="s">
        <v>114</v>
      </c>
      <c r="AU139" s="237" t="s">
        <v>79</v>
      </c>
      <c r="AV139" s="14" t="s">
        <v>79</v>
      </c>
      <c r="AW139" s="14" t="s">
        <v>31</v>
      </c>
      <c r="AX139" s="14" t="s">
        <v>69</v>
      </c>
      <c r="AY139" s="237" t="s">
        <v>106</v>
      </c>
    </row>
    <row r="140" s="14" customFormat="1">
      <c r="A140" s="14"/>
      <c r="B140" s="227"/>
      <c r="C140" s="228"/>
      <c r="D140" s="218" t="s">
        <v>114</v>
      </c>
      <c r="E140" s="229" t="s">
        <v>19</v>
      </c>
      <c r="F140" s="230" t="s">
        <v>138</v>
      </c>
      <c r="G140" s="228"/>
      <c r="H140" s="231">
        <v>340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7" t="s">
        <v>114</v>
      </c>
      <c r="AU140" s="237" t="s">
        <v>79</v>
      </c>
      <c r="AV140" s="14" t="s">
        <v>79</v>
      </c>
      <c r="AW140" s="14" t="s">
        <v>31</v>
      </c>
      <c r="AX140" s="14" t="s">
        <v>69</v>
      </c>
      <c r="AY140" s="237" t="s">
        <v>106</v>
      </c>
    </row>
    <row r="141" s="15" customFormat="1">
      <c r="A141" s="15"/>
      <c r="B141" s="238"/>
      <c r="C141" s="239"/>
      <c r="D141" s="218" t="s">
        <v>114</v>
      </c>
      <c r="E141" s="240" t="s">
        <v>19</v>
      </c>
      <c r="F141" s="241" t="s">
        <v>119</v>
      </c>
      <c r="G141" s="239"/>
      <c r="H141" s="242">
        <v>1020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48" t="s">
        <v>114</v>
      </c>
      <c r="AU141" s="248" t="s">
        <v>79</v>
      </c>
      <c r="AV141" s="15" t="s">
        <v>112</v>
      </c>
      <c r="AW141" s="15" t="s">
        <v>31</v>
      </c>
      <c r="AX141" s="15" t="s">
        <v>77</v>
      </c>
      <c r="AY141" s="248" t="s">
        <v>106</v>
      </c>
    </row>
    <row r="142" s="2" customFormat="1" ht="16.5" customHeight="1">
      <c r="A142" s="39"/>
      <c r="B142" s="40"/>
      <c r="C142" s="249" t="s">
        <v>187</v>
      </c>
      <c r="D142" s="249" t="s">
        <v>140</v>
      </c>
      <c r="E142" s="250" t="s">
        <v>188</v>
      </c>
      <c r="F142" s="251" t="s">
        <v>189</v>
      </c>
      <c r="G142" s="252" t="s">
        <v>190</v>
      </c>
      <c r="H142" s="253">
        <v>13.800000000000001</v>
      </c>
      <c r="I142" s="254"/>
      <c r="J142" s="255">
        <f>ROUND(I142*H142,2)</f>
        <v>0</v>
      </c>
      <c r="K142" s="256"/>
      <c r="L142" s="257"/>
      <c r="M142" s="258" t="s">
        <v>19</v>
      </c>
      <c r="N142" s="259" t="s">
        <v>40</v>
      </c>
      <c r="O142" s="85"/>
      <c r="P142" s="212">
        <f>O142*H142</f>
        <v>0</v>
      </c>
      <c r="Q142" s="212">
        <v>0.001</v>
      </c>
      <c r="R142" s="212">
        <f>Q142*H142</f>
        <v>0.013800000000000002</v>
      </c>
      <c r="S142" s="212">
        <v>0</v>
      </c>
      <c r="T142" s="21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4" t="s">
        <v>143</v>
      </c>
      <c r="AT142" s="214" t="s">
        <v>140</v>
      </c>
      <c r="AU142" s="214" t="s">
        <v>79</v>
      </c>
      <c r="AY142" s="18" t="s">
        <v>106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8" t="s">
        <v>77</v>
      </c>
      <c r="BK142" s="215">
        <f>ROUND(I142*H142,2)</f>
        <v>0</v>
      </c>
      <c r="BL142" s="18" t="s">
        <v>112</v>
      </c>
      <c r="BM142" s="214" t="s">
        <v>191</v>
      </c>
    </row>
    <row r="143" s="14" customFormat="1">
      <c r="A143" s="14"/>
      <c r="B143" s="227"/>
      <c r="C143" s="228"/>
      <c r="D143" s="218" t="s">
        <v>114</v>
      </c>
      <c r="E143" s="229" t="s">
        <v>19</v>
      </c>
      <c r="F143" s="230" t="s">
        <v>192</v>
      </c>
      <c r="G143" s="228"/>
      <c r="H143" s="231">
        <v>4.5999999999999996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7" t="s">
        <v>114</v>
      </c>
      <c r="AU143" s="237" t="s">
        <v>79</v>
      </c>
      <c r="AV143" s="14" t="s">
        <v>79</v>
      </c>
      <c r="AW143" s="14" t="s">
        <v>31</v>
      </c>
      <c r="AX143" s="14" t="s">
        <v>69</v>
      </c>
      <c r="AY143" s="237" t="s">
        <v>106</v>
      </c>
    </row>
    <row r="144" s="14" customFormat="1">
      <c r="A144" s="14"/>
      <c r="B144" s="227"/>
      <c r="C144" s="228"/>
      <c r="D144" s="218" t="s">
        <v>114</v>
      </c>
      <c r="E144" s="229" t="s">
        <v>19</v>
      </c>
      <c r="F144" s="230" t="s">
        <v>193</v>
      </c>
      <c r="G144" s="228"/>
      <c r="H144" s="231">
        <v>4.5999999999999996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7" t="s">
        <v>114</v>
      </c>
      <c r="AU144" s="237" t="s">
        <v>79</v>
      </c>
      <c r="AV144" s="14" t="s">
        <v>79</v>
      </c>
      <c r="AW144" s="14" t="s">
        <v>31</v>
      </c>
      <c r="AX144" s="14" t="s">
        <v>69</v>
      </c>
      <c r="AY144" s="237" t="s">
        <v>106</v>
      </c>
    </row>
    <row r="145" s="14" customFormat="1">
      <c r="A145" s="14"/>
      <c r="B145" s="227"/>
      <c r="C145" s="228"/>
      <c r="D145" s="218" t="s">
        <v>114</v>
      </c>
      <c r="E145" s="229" t="s">
        <v>19</v>
      </c>
      <c r="F145" s="230" t="s">
        <v>194</v>
      </c>
      <c r="G145" s="228"/>
      <c r="H145" s="231">
        <v>4.5999999999999996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7" t="s">
        <v>114</v>
      </c>
      <c r="AU145" s="237" t="s">
        <v>79</v>
      </c>
      <c r="AV145" s="14" t="s">
        <v>79</v>
      </c>
      <c r="AW145" s="14" t="s">
        <v>31</v>
      </c>
      <c r="AX145" s="14" t="s">
        <v>69</v>
      </c>
      <c r="AY145" s="237" t="s">
        <v>106</v>
      </c>
    </row>
    <row r="146" s="15" customFormat="1">
      <c r="A146" s="15"/>
      <c r="B146" s="238"/>
      <c r="C146" s="239"/>
      <c r="D146" s="218" t="s">
        <v>114</v>
      </c>
      <c r="E146" s="240" t="s">
        <v>19</v>
      </c>
      <c r="F146" s="241" t="s">
        <v>119</v>
      </c>
      <c r="G146" s="239"/>
      <c r="H146" s="242">
        <v>13.799999999999999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48" t="s">
        <v>114</v>
      </c>
      <c r="AU146" s="248" t="s">
        <v>79</v>
      </c>
      <c r="AV146" s="15" t="s">
        <v>112</v>
      </c>
      <c r="AW146" s="15" t="s">
        <v>31</v>
      </c>
      <c r="AX146" s="15" t="s">
        <v>77</v>
      </c>
      <c r="AY146" s="248" t="s">
        <v>106</v>
      </c>
    </row>
    <row r="147" s="2" customFormat="1" ht="16.5" customHeight="1">
      <c r="A147" s="39"/>
      <c r="B147" s="40"/>
      <c r="C147" s="202" t="s">
        <v>195</v>
      </c>
      <c r="D147" s="202" t="s">
        <v>108</v>
      </c>
      <c r="E147" s="203" t="s">
        <v>196</v>
      </c>
      <c r="F147" s="204" t="s">
        <v>197</v>
      </c>
      <c r="G147" s="205" t="s">
        <v>198</v>
      </c>
      <c r="H147" s="206">
        <v>195.59999999999999</v>
      </c>
      <c r="I147" s="207"/>
      <c r="J147" s="208">
        <f>ROUND(I147*H147,2)</f>
        <v>0</v>
      </c>
      <c r="K147" s="209"/>
      <c r="L147" s="45"/>
      <c r="M147" s="210" t="s">
        <v>19</v>
      </c>
      <c r="N147" s="211" t="s">
        <v>40</v>
      </c>
      <c r="O147" s="85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4" t="s">
        <v>112</v>
      </c>
      <c r="AT147" s="214" t="s">
        <v>108</v>
      </c>
      <c r="AU147" s="214" t="s">
        <v>79</v>
      </c>
      <c r="AY147" s="18" t="s">
        <v>106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8" t="s">
        <v>77</v>
      </c>
      <c r="BK147" s="215">
        <f>ROUND(I147*H147,2)</f>
        <v>0</v>
      </c>
      <c r="BL147" s="18" t="s">
        <v>112</v>
      </c>
      <c r="BM147" s="214" t="s">
        <v>199</v>
      </c>
    </row>
    <row r="148" s="14" customFormat="1">
      <c r="A148" s="14"/>
      <c r="B148" s="227"/>
      <c r="C148" s="228"/>
      <c r="D148" s="218" t="s">
        <v>114</v>
      </c>
      <c r="E148" s="229" t="s">
        <v>19</v>
      </c>
      <c r="F148" s="230" t="s">
        <v>200</v>
      </c>
      <c r="G148" s="228"/>
      <c r="H148" s="231">
        <v>30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7" t="s">
        <v>114</v>
      </c>
      <c r="AU148" s="237" t="s">
        <v>79</v>
      </c>
      <c r="AV148" s="14" t="s">
        <v>79</v>
      </c>
      <c r="AW148" s="14" t="s">
        <v>31</v>
      </c>
      <c r="AX148" s="14" t="s">
        <v>69</v>
      </c>
      <c r="AY148" s="237" t="s">
        <v>106</v>
      </c>
    </row>
    <row r="149" s="14" customFormat="1">
      <c r="A149" s="14"/>
      <c r="B149" s="227"/>
      <c r="C149" s="228"/>
      <c r="D149" s="218" t="s">
        <v>114</v>
      </c>
      <c r="E149" s="229" t="s">
        <v>19</v>
      </c>
      <c r="F149" s="230" t="s">
        <v>201</v>
      </c>
      <c r="G149" s="228"/>
      <c r="H149" s="231">
        <v>35.200000000000003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7" t="s">
        <v>114</v>
      </c>
      <c r="AU149" s="237" t="s">
        <v>79</v>
      </c>
      <c r="AV149" s="14" t="s">
        <v>79</v>
      </c>
      <c r="AW149" s="14" t="s">
        <v>31</v>
      </c>
      <c r="AX149" s="14" t="s">
        <v>69</v>
      </c>
      <c r="AY149" s="237" t="s">
        <v>106</v>
      </c>
    </row>
    <row r="150" s="14" customFormat="1">
      <c r="A150" s="14"/>
      <c r="B150" s="227"/>
      <c r="C150" s="228"/>
      <c r="D150" s="218" t="s">
        <v>114</v>
      </c>
      <c r="E150" s="229" t="s">
        <v>19</v>
      </c>
      <c r="F150" s="230" t="s">
        <v>202</v>
      </c>
      <c r="G150" s="228"/>
      <c r="H150" s="231">
        <v>30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7" t="s">
        <v>114</v>
      </c>
      <c r="AU150" s="237" t="s">
        <v>79</v>
      </c>
      <c r="AV150" s="14" t="s">
        <v>79</v>
      </c>
      <c r="AW150" s="14" t="s">
        <v>31</v>
      </c>
      <c r="AX150" s="14" t="s">
        <v>69</v>
      </c>
      <c r="AY150" s="237" t="s">
        <v>106</v>
      </c>
    </row>
    <row r="151" s="14" customFormat="1">
      <c r="A151" s="14"/>
      <c r="B151" s="227"/>
      <c r="C151" s="228"/>
      <c r="D151" s="218" t="s">
        <v>114</v>
      </c>
      <c r="E151" s="229" t="s">
        <v>19</v>
      </c>
      <c r="F151" s="230" t="s">
        <v>203</v>
      </c>
      <c r="G151" s="228"/>
      <c r="H151" s="231">
        <v>35.200000000000003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7" t="s">
        <v>114</v>
      </c>
      <c r="AU151" s="237" t="s">
        <v>79</v>
      </c>
      <c r="AV151" s="14" t="s">
        <v>79</v>
      </c>
      <c r="AW151" s="14" t="s">
        <v>31</v>
      </c>
      <c r="AX151" s="14" t="s">
        <v>69</v>
      </c>
      <c r="AY151" s="237" t="s">
        <v>106</v>
      </c>
    </row>
    <row r="152" s="14" customFormat="1">
      <c r="A152" s="14"/>
      <c r="B152" s="227"/>
      <c r="C152" s="228"/>
      <c r="D152" s="218" t="s">
        <v>114</v>
      </c>
      <c r="E152" s="229" t="s">
        <v>19</v>
      </c>
      <c r="F152" s="230" t="s">
        <v>204</v>
      </c>
      <c r="G152" s="228"/>
      <c r="H152" s="231">
        <v>30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7" t="s">
        <v>114</v>
      </c>
      <c r="AU152" s="237" t="s">
        <v>79</v>
      </c>
      <c r="AV152" s="14" t="s">
        <v>79</v>
      </c>
      <c r="AW152" s="14" t="s">
        <v>31</v>
      </c>
      <c r="AX152" s="14" t="s">
        <v>69</v>
      </c>
      <c r="AY152" s="237" t="s">
        <v>106</v>
      </c>
    </row>
    <row r="153" s="14" customFormat="1">
      <c r="A153" s="14"/>
      <c r="B153" s="227"/>
      <c r="C153" s="228"/>
      <c r="D153" s="218" t="s">
        <v>114</v>
      </c>
      <c r="E153" s="229" t="s">
        <v>19</v>
      </c>
      <c r="F153" s="230" t="s">
        <v>205</v>
      </c>
      <c r="G153" s="228"/>
      <c r="H153" s="231">
        <v>35.200000000000003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7" t="s">
        <v>114</v>
      </c>
      <c r="AU153" s="237" t="s">
        <v>79</v>
      </c>
      <c r="AV153" s="14" t="s">
        <v>79</v>
      </c>
      <c r="AW153" s="14" t="s">
        <v>31</v>
      </c>
      <c r="AX153" s="14" t="s">
        <v>69</v>
      </c>
      <c r="AY153" s="237" t="s">
        <v>106</v>
      </c>
    </row>
    <row r="154" s="15" customFormat="1">
      <c r="A154" s="15"/>
      <c r="B154" s="238"/>
      <c r="C154" s="239"/>
      <c r="D154" s="218" t="s">
        <v>114</v>
      </c>
      <c r="E154" s="240" t="s">
        <v>19</v>
      </c>
      <c r="F154" s="241" t="s">
        <v>119</v>
      </c>
      <c r="G154" s="239"/>
      <c r="H154" s="242">
        <v>195.60000000000002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48" t="s">
        <v>114</v>
      </c>
      <c r="AU154" s="248" t="s">
        <v>79</v>
      </c>
      <c r="AV154" s="15" t="s">
        <v>112</v>
      </c>
      <c r="AW154" s="15" t="s">
        <v>31</v>
      </c>
      <c r="AX154" s="15" t="s">
        <v>77</v>
      </c>
      <c r="AY154" s="248" t="s">
        <v>106</v>
      </c>
    </row>
    <row r="155" s="2" customFormat="1" ht="16.5" customHeight="1">
      <c r="A155" s="39"/>
      <c r="B155" s="40"/>
      <c r="C155" s="249" t="s">
        <v>206</v>
      </c>
      <c r="D155" s="249" t="s">
        <v>140</v>
      </c>
      <c r="E155" s="250" t="s">
        <v>207</v>
      </c>
      <c r="F155" s="251" t="s">
        <v>208</v>
      </c>
      <c r="G155" s="252" t="s">
        <v>159</v>
      </c>
      <c r="H155" s="253">
        <v>5.8680000000000003</v>
      </c>
      <c r="I155" s="254"/>
      <c r="J155" s="255">
        <f>ROUND(I155*H155,2)</f>
        <v>0</v>
      </c>
      <c r="K155" s="256"/>
      <c r="L155" s="257"/>
      <c r="M155" s="258" t="s">
        <v>19</v>
      </c>
      <c r="N155" s="259" t="s">
        <v>40</v>
      </c>
      <c r="O155" s="85"/>
      <c r="P155" s="212">
        <f>O155*H155</f>
        <v>0</v>
      </c>
      <c r="Q155" s="212">
        <v>0.20000000000000001</v>
      </c>
      <c r="R155" s="212">
        <f>Q155*H155</f>
        <v>1.1736000000000002</v>
      </c>
      <c r="S155" s="212">
        <v>0</v>
      </c>
      <c r="T155" s="21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4" t="s">
        <v>143</v>
      </c>
      <c r="AT155" s="214" t="s">
        <v>140</v>
      </c>
      <c r="AU155" s="214" t="s">
        <v>79</v>
      </c>
      <c r="AY155" s="18" t="s">
        <v>106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8" t="s">
        <v>77</v>
      </c>
      <c r="BK155" s="215">
        <f>ROUND(I155*H155,2)</f>
        <v>0</v>
      </c>
      <c r="BL155" s="18" t="s">
        <v>112</v>
      </c>
      <c r="BM155" s="214" t="s">
        <v>209</v>
      </c>
    </row>
    <row r="156" s="14" customFormat="1">
      <c r="A156" s="14"/>
      <c r="B156" s="227"/>
      <c r="C156" s="228"/>
      <c r="D156" s="218" t="s">
        <v>114</v>
      </c>
      <c r="E156" s="229" t="s">
        <v>19</v>
      </c>
      <c r="F156" s="230" t="s">
        <v>210</v>
      </c>
      <c r="G156" s="228"/>
      <c r="H156" s="231">
        <v>0.90000000000000002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7" t="s">
        <v>114</v>
      </c>
      <c r="AU156" s="237" t="s">
        <v>79</v>
      </c>
      <c r="AV156" s="14" t="s">
        <v>79</v>
      </c>
      <c r="AW156" s="14" t="s">
        <v>31</v>
      </c>
      <c r="AX156" s="14" t="s">
        <v>69</v>
      </c>
      <c r="AY156" s="237" t="s">
        <v>106</v>
      </c>
    </row>
    <row r="157" s="14" customFormat="1">
      <c r="A157" s="14"/>
      <c r="B157" s="227"/>
      <c r="C157" s="228"/>
      <c r="D157" s="218" t="s">
        <v>114</v>
      </c>
      <c r="E157" s="229" t="s">
        <v>19</v>
      </c>
      <c r="F157" s="230" t="s">
        <v>211</v>
      </c>
      <c r="G157" s="228"/>
      <c r="H157" s="231">
        <v>1.0560000000000001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7" t="s">
        <v>114</v>
      </c>
      <c r="AU157" s="237" t="s">
        <v>79</v>
      </c>
      <c r="AV157" s="14" t="s">
        <v>79</v>
      </c>
      <c r="AW157" s="14" t="s">
        <v>31</v>
      </c>
      <c r="AX157" s="14" t="s">
        <v>69</v>
      </c>
      <c r="AY157" s="237" t="s">
        <v>106</v>
      </c>
    </row>
    <row r="158" s="14" customFormat="1">
      <c r="A158" s="14"/>
      <c r="B158" s="227"/>
      <c r="C158" s="228"/>
      <c r="D158" s="218" t="s">
        <v>114</v>
      </c>
      <c r="E158" s="229" t="s">
        <v>19</v>
      </c>
      <c r="F158" s="230" t="s">
        <v>212</v>
      </c>
      <c r="G158" s="228"/>
      <c r="H158" s="231">
        <v>0.90000000000000002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7" t="s">
        <v>114</v>
      </c>
      <c r="AU158" s="237" t="s">
        <v>79</v>
      </c>
      <c r="AV158" s="14" t="s">
        <v>79</v>
      </c>
      <c r="AW158" s="14" t="s">
        <v>31</v>
      </c>
      <c r="AX158" s="14" t="s">
        <v>69</v>
      </c>
      <c r="AY158" s="237" t="s">
        <v>106</v>
      </c>
    </row>
    <row r="159" s="14" customFormat="1">
      <c r="A159" s="14"/>
      <c r="B159" s="227"/>
      <c r="C159" s="228"/>
      <c r="D159" s="218" t="s">
        <v>114</v>
      </c>
      <c r="E159" s="229" t="s">
        <v>19</v>
      </c>
      <c r="F159" s="230" t="s">
        <v>213</v>
      </c>
      <c r="G159" s="228"/>
      <c r="H159" s="231">
        <v>1.0560000000000001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7" t="s">
        <v>114</v>
      </c>
      <c r="AU159" s="237" t="s">
        <v>79</v>
      </c>
      <c r="AV159" s="14" t="s">
        <v>79</v>
      </c>
      <c r="AW159" s="14" t="s">
        <v>31</v>
      </c>
      <c r="AX159" s="14" t="s">
        <v>69</v>
      </c>
      <c r="AY159" s="237" t="s">
        <v>106</v>
      </c>
    </row>
    <row r="160" s="14" customFormat="1">
      <c r="A160" s="14"/>
      <c r="B160" s="227"/>
      <c r="C160" s="228"/>
      <c r="D160" s="218" t="s">
        <v>114</v>
      </c>
      <c r="E160" s="229" t="s">
        <v>19</v>
      </c>
      <c r="F160" s="230" t="s">
        <v>214</v>
      </c>
      <c r="G160" s="228"/>
      <c r="H160" s="231">
        <v>0.90000000000000002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7" t="s">
        <v>114</v>
      </c>
      <c r="AU160" s="237" t="s">
        <v>79</v>
      </c>
      <c r="AV160" s="14" t="s">
        <v>79</v>
      </c>
      <c r="AW160" s="14" t="s">
        <v>31</v>
      </c>
      <c r="AX160" s="14" t="s">
        <v>69</v>
      </c>
      <c r="AY160" s="237" t="s">
        <v>106</v>
      </c>
    </row>
    <row r="161" s="14" customFormat="1">
      <c r="A161" s="14"/>
      <c r="B161" s="227"/>
      <c r="C161" s="228"/>
      <c r="D161" s="218" t="s">
        <v>114</v>
      </c>
      <c r="E161" s="229" t="s">
        <v>19</v>
      </c>
      <c r="F161" s="230" t="s">
        <v>215</v>
      </c>
      <c r="G161" s="228"/>
      <c r="H161" s="231">
        <v>1.0560000000000001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7" t="s">
        <v>114</v>
      </c>
      <c r="AU161" s="237" t="s">
        <v>79</v>
      </c>
      <c r="AV161" s="14" t="s">
        <v>79</v>
      </c>
      <c r="AW161" s="14" t="s">
        <v>31</v>
      </c>
      <c r="AX161" s="14" t="s">
        <v>69</v>
      </c>
      <c r="AY161" s="237" t="s">
        <v>106</v>
      </c>
    </row>
    <row r="162" s="15" customFormat="1">
      <c r="A162" s="15"/>
      <c r="B162" s="238"/>
      <c r="C162" s="239"/>
      <c r="D162" s="218" t="s">
        <v>114</v>
      </c>
      <c r="E162" s="240" t="s">
        <v>19</v>
      </c>
      <c r="F162" s="241" t="s">
        <v>119</v>
      </c>
      <c r="G162" s="239"/>
      <c r="H162" s="242">
        <v>5.8680000000000003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48" t="s">
        <v>114</v>
      </c>
      <c r="AU162" s="248" t="s">
        <v>79</v>
      </c>
      <c r="AV162" s="15" t="s">
        <v>112</v>
      </c>
      <c r="AW162" s="15" t="s">
        <v>31</v>
      </c>
      <c r="AX162" s="15" t="s">
        <v>77</v>
      </c>
      <c r="AY162" s="248" t="s">
        <v>106</v>
      </c>
    </row>
    <row r="163" s="2" customFormat="1" ht="16.5" customHeight="1">
      <c r="A163" s="39"/>
      <c r="B163" s="40"/>
      <c r="C163" s="202" t="s">
        <v>8</v>
      </c>
      <c r="D163" s="202" t="s">
        <v>108</v>
      </c>
      <c r="E163" s="203" t="s">
        <v>216</v>
      </c>
      <c r="F163" s="204" t="s">
        <v>217</v>
      </c>
      <c r="G163" s="205" t="s">
        <v>159</v>
      </c>
      <c r="H163" s="206">
        <v>266.39999999999998</v>
      </c>
      <c r="I163" s="207"/>
      <c r="J163" s="208">
        <f>ROUND(I163*H163,2)</f>
        <v>0</v>
      </c>
      <c r="K163" s="209"/>
      <c r="L163" s="45"/>
      <c r="M163" s="210" t="s">
        <v>19</v>
      </c>
      <c r="N163" s="211" t="s">
        <v>40</v>
      </c>
      <c r="O163" s="85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4" t="s">
        <v>112</v>
      </c>
      <c r="AT163" s="214" t="s">
        <v>108</v>
      </c>
      <c r="AU163" s="214" t="s">
        <v>79</v>
      </c>
      <c r="AY163" s="18" t="s">
        <v>106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8" t="s">
        <v>77</v>
      </c>
      <c r="BK163" s="215">
        <f>ROUND(I163*H163,2)</f>
        <v>0</v>
      </c>
      <c r="BL163" s="18" t="s">
        <v>112</v>
      </c>
      <c r="BM163" s="214" t="s">
        <v>218</v>
      </c>
    </row>
    <row r="164" s="14" customFormat="1">
      <c r="A164" s="14"/>
      <c r="B164" s="227"/>
      <c r="C164" s="228"/>
      <c r="D164" s="218" t="s">
        <v>114</v>
      </c>
      <c r="E164" s="229" t="s">
        <v>19</v>
      </c>
      <c r="F164" s="230" t="s">
        <v>219</v>
      </c>
      <c r="G164" s="228"/>
      <c r="H164" s="231">
        <v>36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7" t="s">
        <v>114</v>
      </c>
      <c r="AU164" s="237" t="s">
        <v>79</v>
      </c>
      <c r="AV164" s="14" t="s">
        <v>79</v>
      </c>
      <c r="AW164" s="14" t="s">
        <v>31</v>
      </c>
      <c r="AX164" s="14" t="s">
        <v>69</v>
      </c>
      <c r="AY164" s="237" t="s">
        <v>106</v>
      </c>
    </row>
    <row r="165" s="14" customFormat="1">
      <c r="A165" s="14"/>
      <c r="B165" s="227"/>
      <c r="C165" s="228"/>
      <c r="D165" s="218" t="s">
        <v>114</v>
      </c>
      <c r="E165" s="229" t="s">
        <v>19</v>
      </c>
      <c r="F165" s="230" t="s">
        <v>220</v>
      </c>
      <c r="G165" s="228"/>
      <c r="H165" s="231">
        <v>52.799999999999997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7" t="s">
        <v>114</v>
      </c>
      <c r="AU165" s="237" t="s">
        <v>79</v>
      </c>
      <c r="AV165" s="14" t="s">
        <v>79</v>
      </c>
      <c r="AW165" s="14" t="s">
        <v>31</v>
      </c>
      <c r="AX165" s="14" t="s">
        <v>69</v>
      </c>
      <c r="AY165" s="237" t="s">
        <v>106</v>
      </c>
    </row>
    <row r="166" s="14" customFormat="1">
      <c r="A166" s="14"/>
      <c r="B166" s="227"/>
      <c r="C166" s="228"/>
      <c r="D166" s="218" t="s">
        <v>114</v>
      </c>
      <c r="E166" s="229" t="s">
        <v>19</v>
      </c>
      <c r="F166" s="230" t="s">
        <v>221</v>
      </c>
      <c r="G166" s="228"/>
      <c r="H166" s="231">
        <v>36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7" t="s">
        <v>114</v>
      </c>
      <c r="AU166" s="237" t="s">
        <v>79</v>
      </c>
      <c r="AV166" s="14" t="s">
        <v>79</v>
      </c>
      <c r="AW166" s="14" t="s">
        <v>31</v>
      </c>
      <c r="AX166" s="14" t="s">
        <v>69</v>
      </c>
      <c r="AY166" s="237" t="s">
        <v>106</v>
      </c>
    </row>
    <row r="167" s="14" customFormat="1">
      <c r="A167" s="14"/>
      <c r="B167" s="227"/>
      <c r="C167" s="228"/>
      <c r="D167" s="218" t="s">
        <v>114</v>
      </c>
      <c r="E167" s="229" t="s">
        <v>19</v>
      </c>
      <c r="F167" s="230" t="s">
        <v>222</v>
      </c>
      <c r="G167" s="228"/>
      <c r="H167" s="231">
        <v>52.799999999999997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7" t="s">
        <v>114</v>
      </c>
      <c r="AU167" s="237" t="s">
        <v>79</v>
      </c>
      <c r="AV167" s="14" t="s">
        <v>79</v>
      </c>
      <c r="AW167" s="14" t="s">
        <v>31</v>
      </c>
      <c r="AX167" s="14" t="s">
        <v>69</v>
      </c>
      <c r="AY167" s="237" t="s">
        <v>106</v>
      </c>
    </row>
    <row r="168" s="14" customFormat="1">
      <c r="A168" s="14"/>
      <c r="B168" s="227"/>
      <c r="C168" s="228"/>
      <c r="D168" s="218" t="s">
        <v>114</v>
      </c>
      <c r="E168" s="229" t="s">
        <v>19</v>
      </c>
      <c r="F168" s="230" t="s">
        <v>223</v>
      </c>
      <c r="G168" s="228"/>
      <c r="H168" s="231">
        <v>36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7" t="s">
        <v>114</v>
      </c>
      <c r="AU168" s="237" t="s">
        <v>79</v>
      </c>
      <c r="AV168" s="14" t="s">
        <v>79</v>
      </c>
      <c r="AW168" s="14" t="s">
        <v>31</v>
      </c>
      <c r="AX168" s="14" t="s">
        <v>69</v>
      </c>
      <c r="AY168" s="237" t="s">
        <v>106</v>
      </c>
    </row>
    <row r="169" s="14" customFormat="1">
      <c r="A169" s="14"/>
      <c r="B169" s="227"/>
      <c r="C169" s="228"/>
      <c r="D169" s="218" t="s">
        <v>114</v>
      </c>
      <c r="E169" s="229" t="s">
        <v>19</v>
      </c>
      <c r="F169" s="230" t="s">
        <v>224</v>
      </c>
      <c r="G169" s="228"/>
      <c r="H169" s="231">
        <v>52.799999999999997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7" t="s">
        <v>114</v>
      </c>
      <c r="AU169" s="237" t="s">
        <v>79</v>
      </c>
      <c r="AV169" s="14" t="s">
        <v>79</v>
      </c>
      <c r="AW169" s="14" t="s">
        <v>31</v>
      </c>
      <c r="AX169" s="14" t="s">
        <v>69</v>
      </c>
      <c r="AY169" s="237" t="s">
        <v>106</v>
      </c>
    </row>
    <row r="170" s="15" customFormat="1">
      <c r="A170" s="15"/>
      <c r="B170" s="238"/>
      <c r="C170" s="239"/>
      <c r="D170" s="218" t="s">
        <v>114</v>
      </c>
      <c r="E170" s="240" t="s">
        <v>19</v>
      </c>
      <c r="F170" s="241" t="s">
        <v>119</v>
      </c>
      <c r="G170" s="239"/>
      <c r="H170" s="242">
        <v>266.39999999999998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48" t="s">
        <v>114</v>
      </c>
      <c r="AU170" s="248" t="s">
        <v>79</v>
      </c>
      <c r="AV170" s="15" t="s">
        <v>112</v>
      </c>
      <c r="AW170" s="15" t="s">
        <v>31</v>
      </c>
      <c r="AX170" s="15" t="s">
        <v>77</v>
      </c>
      <c r="AY170" s="248" t="s">
        <v>106</v>
      </c>
    </row>
    <row r="171" s="2" customFormat="1" ht="16.5" customHeight="1">
      <c r="A171" s="39"/>
      <c r="B171" s="40"/>
      <c r="C171" s="202" t="s">
        <v>225</v>
      </c>
      <c r="D171" s="202" t="s">
        <v>108</v>
      </c>
      <c r="E171" s="203" t="s">
        <v>226</v>
      </c>
      <c r="F171" s="204" t="s">
        <v>227</v>
      </c>
      <c r="G171" s="205" t="s">
        <v>198</v>
      </c>
      <c r="H171" s="206">
        <v>195.59999999999999</v>
      </c>
      <c r="I171" s="207"/>
      <c r="J171" s="208">
        <f>ROUND(I171*H171,2)</f>
        <v>0</v>
      </c>
      <c r="K171" s="209"/>
      <c r="L171" s="45"/>
      <c r="M171" s="210" t="s">
        <v>19</v>
      </c>
      <c r="N171" s="211" t="s">
        <v>40</v>
      </c>
      <c r="O171" s="85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4" t="s">
        <v>112</v>
      </c>
      <c r="AT171" s="214" t="s">
        <v>108</v>
      </c>
      <c r="AU171" s="214" t="s">
        <v>79</v>
      </c>
      <c r="AY171" s="18" t="s">
        <v>106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8" t="s">
        <v>77</v>
      </c>
      <c r="BK171" s="215">
        <f>ROUND(I171*H171,2)</f>
        <v>0</v>
      </c>
      <c r="BL171" s="18" t="s">
        <v>112</v>
      </c>
      <c r="BM171" s="214" t="s">
        <v>228</v>
      </c>
    </row>
    <row r="172" s="14" customFormat="1">
      <c r="A172" s="14"/>
      <c r="B172" s="227"/>
      <c r="C172" s="228"/>
      <c r="D172" s="218" t="s">
        <v>114</v>
      </c>
      <c r="E172" s="229" t="s">
        <v>19</v>
      </c>
      <c r="F172" s="230" t="s">
        <v>200</v>
      </c>
      <c r="G172" s="228"/>
      <c r="H172" s="231">
        <v>30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7" t="s">
        <v>114</v>
      </c>
      <c r="AU172" s="237" t="s">
        <v>79</v>
      </c>
      <c r="AV172" s="14" t="s">
        <v>79</v>
      </c>
      <c r="AW172" s="14" t="s">
        <v>31</v>
      </c>
      <c r="AX172" s="14" t="s">
        <v>69</v>
      </c>
      <c r="AY172" s="237" t="s">
        <v>106</v>
      </c>
    </row>
    <row r="173" s="14" customFormat="1">
      <c r="A173" s="14"/>
      <c r="B173" s="227"/>
      <c r="C173" s="228"/>
      <c r="D173" s="218" t="s">
        <v>114</v>
      </c>
      <c r="E173" s="229" t="s">
        <v>19</v>
      </c>
      <c r="F173" s="230" t="s">
        <v>201</v>
      </c>
      <c r="G173" s="228"/>
      <c r="H173" s="231">
        <v>35.200000000000003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7" t="s">
        <v>114</v>
      </c>
      <c r="AU173" s="237" t="s">
        <v>79</v>
      </c>
      <c r="AV173" s="14" t="s">
        <v>79</v>
      </c>
      <c r="AW173" s="14" t="s">
        <v>31</v>
      </c>
      <c r="AX173" s="14" t="s">
        <v>69</v>
      </c>
      <c r="AY173" s="237" t="s">
        <v>106</v>
      </c>
    </row>
    <row r="174" s="14" customFormat="1">
      <c r="A174" s="14"/>
      <c r="B174" s="227"/>
      <c r="C174" s="228"/>
      <c r="D174" s="218" t="s">
        <v>114</v>
      </c>
      <c r="E174" s="229" t="s">
        <v>19</v>
      </c>
      <c r="F174" s="230" t="s">
        <v>202</v>
      </c>
      <c r="G174" s="228"/>
      <c r="H174" s="231">
        <v>30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7" t="s">
        <v>114</v>
      </c>
      <c r="AU174" s="237" t="s">
        <v>79</v>
      </c>
      <c r="AV174" s="14" t="s">
        <v>79</v>
      </c>
      <c r="AW174" s="14" t="s">
        <v>31</v>
      </c>
      <c r="AX174" s="14" t="s">
        <v>69</v>
      </c>
      <c r="AY174" s="237" t="s">
        <v>106</v>
      </c>
    </row>
    <row r="175" s="14" customFormat="1">
      <c r="A175" s="14"/>
      <c r="B175" s="227"/>
      <c r="C175" s="228"/>
      <c r="D175" s="218" t="s">
        <v>114</v>
      </c>
      <c r="E175" s="229" t="s">
        <v>19</v>
      </c>
      <c r="F175" s="230" t="s">
        <v>203</v>
      </c>
      <c r="G175" s="228"/>
      <c r="H175" s="231">
        <v>35.200000000000003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7" t="s">
        <v>114</v>
      </c>
      <c r="AU175" s="237" t="s">
        <v>79</v>
      </c>
      <c r="AV175" s="14" t="s">
        <v>79</v>
      </c>
      <c r="AW175" s="14" t="s">
        <v>31</v>
      </c>
      <c r="AX175" s="14" t="s">
        <v>69</v>
      </c>
      <c r="AY175" s="237" t="s">
        <v>106</v>
      </c>
    </row>
    <row r="176" s="14" customFormat="1">
      <c r="A176" s="14"/>
      <c r="B176" s="227"/>
      <c r="C176" s="228"/>
      <c r="D176" s="218" t="s">
        <v>114</v>
      </c>
      <c r="E176" s="229" t="s">
        <v>19</v>
      </c>
      <c r="F176" s="230" t="s">
        <v>204</v>
      </c>
      <c r="G176" s="228"/>
      <c r="H176" s="231">
        <v>30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7" t="s">
        <v>114</v>
      </c>
      <c r="AU176" s="237" t="s">
        <v>79</v>
      </c>
      <c r="AV176" s="14" t="s">
        <v>79</v>
      </c>
      <c r="AW176" s="14" t="s">
        <v>31</v>
      </c>
      <c r="AX176" s="14" t="s">
        <v>69</v>
      </c>
      <c r="AY176" s="237" t="s">
        <v>106</v>
      </c>
    </row>
    <row r="177" s="14" customFormat="1">
      <c r="A177" s="14"/>
      <c r="B177" s="227"/>
      <c r="C177" s="228"/>
      <c r="D177" s="218" t="s">
        <v>114</v>
      </c>
      <c r="E177" s="229" t="s">
        <v>19</v>
      </c>
      <c r="F177" s="230" t="s">
        <v>205</v>
      </c>
      <c r="G177" s="228"/>
      <c r="H177" s="231">
        <v>35.200000000000003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7" t="s">
        <v>114</v>
      </c>
      <c r="AU177" s="237" t="s">
        <v>79</v>
      </c>
      <c r="AV177" s="14" t="s">
        <v>79</v>
      </c>
      <c r="AW177" s="14" t="s">
        <v>31</v>
      </c>
      <c r="AX177" s="14" t="s">
        <v>69</v>
      </c>
      <c r="AY177" s="237" t="s">
        <v>106</v>
      </c>
    </row>
    <row r="178" s="15" customFormat="1">
      <c r="A178" s="15"/>
      <c r="B178" s="238"/>
      <c r="C178" s="239"/>
      <c r="D178" s="218" t="s">
        <v>114</v>
      </c>
      <c r="E178" s="240" t="s">
        <v>19</v>
      </c>
      <c r="F178" s="241" t="s">
        <v>119</v>
      </c>
      <c r="G178" s="239"/>
      <c r="H178" s="242">
        <v>195.60000000000002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48" t="s">
        <v>114</v>
      </c>
      <c r="AU178" s="248" t="s">
        <v>79</v>
      </c>
      <c r="AV178" s="15" t="s">
        <v>112</v>
      </c>
      <c r="AW178" s="15" t="s">
        <v>31</v>
      </c>
      <c r="AX178" s="15" t="s">
        <v>77</v>
      </c>
      <c r="AY178" s="248" t="s">
        <v>106</v>
      </c>
    </row>
    <row r="179" s="12" customFormat="1" ht="22.8" customHeight="1">
      <c r="A179" s="12"/>
      <c r="B179" s="186"/>
      <c r="C179" s="187"/>
      <c r="D179" s="188" t="s">
        <v>68</v>
      </c>
      <c r="E179" s="200" t="s">
        <v>127</v>
      </c>
      <c r="F179" s="200" t="s">
        <v>229</v>
      </c>
      <c r="G179" s="187"/>
      <c r="H179" s="187"/>
      <c r="I179" s="190"/>
      <c r="J179" s="201">
        <f>BK179</f>
        <v>0</v>
      </c>
      <c r="K179" s="187"/>
      <c r="L179" s="192"/>
      <c r="M179" s="193"/>
      <c r="N179" s="194"/>
      <c r="O179" s="194"/>
      <c r="P179" s="195">
        <f>SUM(P180:P184)</f>
        <v>0</v>
      </c>
      <c r="Q179" s="194"/>
      <c r="R179" s="195">
        <f>SUM(R180:R184)</f>
        <v>2.120679</v>
      </c>
      <c r="S179" s="194"/>
      <c r="T179" s="196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97" t="s">
        <v>77</v>
      </c>
      <c r="AT179" s="198" t="s">
        <v>68</v>
      </c>
      <c r="AU179" s="198" t="s">
        <v>77</v>
      </c>
      <c r="AY179" s="197" t="s">
        <v>106</v>
      </c>
      <c r="BK179" s="199">
        <f>SUM(BK180:BK184)</f>
        <v>0</v>
      </c>
    </row>
    <row r="180" s="2" customFormat="1" ht="33" customHeight="1">
      <c r="A180" s="39"/>
      <c r="B180" s="40"/>
      <c r="C180" s="202" t="s">
        <v>230</v>
      </c>
      <c r="D180" s="202" t="s">
        <v>108</v>
      </c>
      <c r="E180" s="203" t="s">
        <v>231</v>
      </c>
      <c r="F180" s="204" t="s">
        <v>232</v>
      </c>
      <c r="G180" s="205" t="s">
        <v>151</v>
      </c>
      <c r="H180" s="206">
        <v>310.94999999999999</v>
      </c>
      <c r="I180" s="207"/>
      <c r="J180" s="208">
        <f>ROUND(I180*H180,2)</f>
        <v>0</v>
      </c>
      <c r="K180" s="209"/>
      <c r="L180" s="45"/>
      <c r="M180" s="210" t="s">
        <v>19</v>
      </c>
      <c r="N180" s="211" t="s">
        <v>40</v>
      </c>
      <c r="O180" s="85"/>
      <c r="P180" s="212">
        <f>O180*H180</f>
        <v>0</v>
      </c>
      <c r="Q180" s="212">
        <v>0.0068199999999999997</v>
      </c>
      <c r="R180" s="212">
        <f>Q180*H180</f>
        <v>2.120679</v>
      </c>
      <c r="S180" s="212">
        <v>0</v>
      </c>
      <c r="T180" s="21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4" t="s">
        <v>112</v>
      </c>
      <c r="AT180" s="214" t="s">
        <v>108</v>
      </c>
      <c r="AU180" s="214" t="s">
        <v>79</v>
      </c>
      <c r="AY180" s="18" t="s">
        <v>106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8" t="s">
        <v>77</v>
      </c>
      <c r="BK180" s="215">
        <f>ROUND(I180*H180,2)</f>
        <v>0</v>
      </c>
      <c r="BL180" s="18" t="s">
        <v>112</v>
      </c>
      <c r="BM180" s="214" t="s">
        <v>233</v>
      </c>
    </row>
    <row r="181" s="14" customFormat="1">
      <c r="A181" s="14"/>
      <c r="B181" s="227"/>
      <c r="C181" s="228"/>
      <c r="D181" s="218" t="s">
        <v>114</v>
      </c>
      <c r="E181" s="229" t="s">
        <v>19</v>
      </c>
      <c r="F181" s="230" t="s">
        <v>234</v>
      </c>
      <c r="G181" s="228"/>
      <c r="H181" s="231">
        <v>103.65000000000001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7" t="s">
        <v>114</v>
      </c>
      <c r="AU181" s="237" t="s">
        <v>79</v>
      </c>
      <c r="AV181" s="14" t="s">
        <v>79</v>
      </c>
      <c r="AW181" s="14" t="s">
        <v>31</v>
      </c>
      <c r="AX181" s="14" t="s">
        <v>69</v>
      </c>
      <c r="AY181" s="237" t="s">
        <v>106</v>
      </c>
    </row>
    <row r="182" s="14" customFormat="1">
      <c r="A182" s="14"/>
      <c r="B182" s="227"/>
      <c r="C182" s="228"/>
      <c r="D182" s="218" t="s">
        <v>114</v>
      </c>
      <c r="E182" s="229" t="s">
        <v>19</v>
      </c>
      <c r="F182" s="230" t="s">
        <v>235</v>
      </c>
      <c r="G182" s="228"/>
      <c r="H182" s="231">
        <v>103.65000000000001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7" t="s">
        <v>114</v>
      </c>
      <c r="AU182" s="237" t="s">
        <v>79</v>
      </c>
      <c r="AV182" s="14" t="s">
        <v>79</v>
      </c>
      <c r="AW182" s="14" t="s">
        <v>31</v>
      </c>
      <c r="AX182" s="14" t="s">
        <v>69</v>
      </c>
      <c r="AY182" s="237" t="s">
        <v>106</v>
      </c>
    </row>
    <row r="183" s="14" customFormat="1">
      <c r="A183" s="14"/>
      <c r="B183" s="227"/>
      <c r="C183" s="228"/>
      <c r="D183" s="218" t="s">
        <v>114</v>
      </c>
      <c r="E183" s="229" t="s">
        <v>19</v>
      </c>
      <c r="F183" s="230" t="s">
        <v>236</v>
      </c>
      <c r="G183" s="228"/>
      <c r="H183" s="231">
        <v>103.65000000000001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7" t="s">
        <v>114</v>
      </c>
      <c r="AU183" s="237" t="s">
        <v>79</v>
      </c>
      <c r="AV183" s="14" t="s">
        <v>79</v>
      </c>
      <c r="AW183" s="14" t="s">
        <v>31</v>
      </c>
      <c r="AX183" s="14" t="s">
        <v>69</v>
      </c>
      <c r="AY183" s="237" t="s">
        <v>106</v>
      </c>
    </row>
    <row r="184" s="15" customFormat="1">
      <c r="A184" s="15"/>
      <c r="B184" s="238"/>
      <c r="C184" s="239"/>
      <c r="D184" s="218" t="s">
        <v>114</v>
      </c>
      <c r="E184" s="240" t="s">
        <v>19</v>
      </c>
      <c r="F184" s="241" t="s">
        <v>119</v>
      </c>
      <c r="G184" s="239"/>
      <c r="H184" s="242">
        <v>310.95000000000005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48" t="s">
        <v>114</v>
      </c>
      <c r="AU184" s="248" t="s">
        <v>79</v>
      </c>
      <c r="AV184" s="15" t="s">
        <v>112</v>
      </c>
      <c r="AW184" s="15" t="s">
        <v>31</v>
      </c>
      <c r="AX184" s="15" t="s">
        <v>77</v>
      </c>
      <c r="AY184" s="248" t="s">
        <v>106</v>
      </c>
    </row>
    <row r="185" s="12" customFormat="1" ht="22.8" customHeight="1">
      <c r="A185" s="12"/>
      <c r="B185" s="186"/>
      <c r="C185" s="187"/>
      <c r="D185" s="188" t="s">
        <v>68</v>
      </c>
      <c r="E185" s="200" t="s">
        <v>237</v>
      </c>
      <c r="F185" s="200" t="s">
        <v>238</v>
      </c>
      <c r="G185" s="187"/>
      <c r="H185" s="187"/>
      <c r="I185" s="190"/>
      <c r="J185" s="201">
        <f>BK185</f>
        <v>0</v>
      </c>
      <c r="K185" s="187"/>
      <c r="L185" s="192"/>
      <c r="M185" s="193"/>
      <c r="N185" s="194"/>
      <c r="O185" s="194"/>
      <c r="P185" s="195">
        <f>P186</f>
        <v>0</v>
      </c>
      <c r="Q185" s="194"/>
      <c r="R185" s="195">
        <f>R186</f>
        <v>0</v>
      </c>
      <c r="S185" s="194"/>
      <c r="T185" s="196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7" t="s">
        <v>77</v>
      </c>
      <c r="AT185" s="198" t="s">
        <v>68</v>
      </c>
      <c r="AU185" s="198" t="s">
        <v>77</v>
      </c>
      <c r="AY185" s="197" t="s">
        <v>106</v>
      </c>
      <c r="BK185" s="199">
        <f>BK186</f>
        <v>0</v>
      </c>
    </row>
    <row r="186" s="2" customFormat="1" ht="21.75" customHeight="1">
      <c r="A186" s="39"/>
      <c r="B186" s="40"/>
      <c r="C186" s="202" t="s">
        <v>239</v>
      </c>
      <c r="D186" s="202" t="s">
        <v>108</v>
      </c>
      <c r="E186" s="203" t="s">
        <v>240</v>
      </c>
      <c r="F186" s="204" t="s">
        <v>241</v>
      </c>
      <c r="G186" s="205" t="s">
        <v>242</v>
      </c>
      <c r="H186" s="206">
        <v>3.831</v>
      </c>
      <c r="I186" s="207"/>
      <c r="J186" s="208">
        <f>ROUND(I186*H186,2)</f>
        <v>0</v>
      </c>
      <c r="K186" s="209"/>
      <c r="L186" s="45"/>
      <c r="M186" s="260" t="s">
        <v>19</v>
      </c>
      <c r="N186" s="261" t="s">
        <v>40</v>
      </c>
      <c r="O186" s="262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4" t="s">
        <v>112</v>
      </c>
      <c r="AT186" s="214" t="s">
        <v>108</v>
      </c>
      <c r="AU186" s="214" t="s">
        <v>79</v>
      </c>
      <c r="AY186" s="18" t="s">
        <v>106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8" t="s">
        <v>77</v>
      </c>
      <c r="BK186" s="215">
        <f>ROUND(I186*H186,2)</f>
        <v>0</v>
      </c>
      <c r="BL186" s="18" t="s">
        <v>112</v>
      </c>
      <c r="BM186" s="214" t="s">
        <v>243</v>
      </c>
    </row>
    <row r="187" s="2" customFormat="1" ht="6.96" customHeight="1">
      <c r="A187" s="39"/>
      <c r="B187" s="60"/>
      <c r="C187" s="61"/>
      <c r="D187" s="61"/>
      <c r="E187" s="61"/>
      <c r="F187" s="61"/>
      <c r="G187" s="61"/>
      <c r="H187" s="61"/>
      <c r="I187" s="61"/>
      <c r="J187" s="61"/>
      <c r="K187" s="61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O27Tawe8QXYyuLtyelRD+1ZccvaB4X6X+nmwRYiww27ZMTVpIuJAp0ROX0YJc/BvToij/UaqZi2NR3W78ckEpg==" hashValue="aLy+rBzFO3ST72RmfnzDu4Ey7dBIxH9fE0UIY4IEKT5gnt2o+QYWqhZtZ4qhFERFzP3mYM7IvBy2L/9R6BOvgA==" algorithmName="SHA-512" password="CC35"/>
  <autoFilter ref="C82:K18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6" customFormat="1" ht="45" customHeight="1">
      <c r="B3" s="269"/>
      <c r="C3" s="270" t="s">
        <v>244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245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246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247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248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249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250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251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252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253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254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76</v>
      </c>
      <c r="F18" s="276" t="s">
        <v>255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256</v>
      </c>
      <c r="F19" s="276" t="s">
        <v>257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258</v>
      </c>
      <c r="F20" s="276" t="s">
        <v>259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260</v>
      </c>
      <c r="F21" s="276" t="s">
        <v>261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262</v>
      </c>
      <c r="F22" s="276" t="s">
        <v>263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264</v>
      </c>
      <c r="F23" s="276" t="s">
        <v>265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266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267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268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269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270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271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272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273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274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92</v>
      </c>
      <c r="F36" s="276"/>
      <c r="G36" s="276" t="s">
        <v>275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276</v>
      </c>
      <c r="F37" s="276"/>
      <c r="G37" s="276" t="s">
        <v>277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50</v>
      </c>
      <c r="F38" s="276"/>
      <c r="G38" s="276" t="s">
        <v>278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51</v>
      </c>
      <c r="F39" s="276"/>
      <c r="G39" s="276" t="s">
        <v>279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93</v>
      </c>
      <c r="F40" s="276"/>
      <c r="G40" s="276" t="s">
        <v>280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94</v>
      </c>
      <c r="F41" s="276"/>
      <c r="G41" s="276" t="s">
        <v>281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282</v>
      </c>
      <c r="F42" s="276"/>
      <c r="G42" s="276" t="s">
        <v>283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284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285</v>
      </c>
      <c r="F44" s="276"/>
      <c r="G44" s="276" t="s">
        <v>286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96</v>
      </c>
      <c r="F45" s="276"/>
      <c r="G45" s="276" t="s">
        <v>287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288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289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290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291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292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293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294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295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296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297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298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299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300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301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302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303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304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305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306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307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308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309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310</v>
      </c>
      <c r="D76" s="294"/>
      <c r="E76" s="294"/>
      <c r="F76" s="294" t="s">
        <v>311</v>
      </c>
      <c r="G76" s="295"/>
      <c r="H76" s="294" t="s">
        <v>51</v>
      </c>
      <c r="I76" s="294" t="s">
        <v>54</v>
      </c>
      <c r="J76" s="294" t="s">
        <v>312</v>
      </c>
      <c r="K76" s="293"/>
    </row>
    <row r="77" s="1" customFormat="1" ht="17.25" customHeight="1">
      <c r="B77" s="291"/>
      <c r="C77" s="296" t="s">
        <v>313</v>
      </c>
      <c r="D77" s="296"/>
      <c r="E77" s="296"/>
      <c r="F77" s="297" t="s">
        <v>314</v>
      </c>
      <c r="G77" s="298"/>
      <c r="H77" s="296"/>
      <c r="I77" s="296"/>
      <c r="J77" s="296" t="s">
        <v>315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50</v>
      </c>
      <c r="D79" s="301"/>
      <c r="E79" s="301"/>
      <c r="F79" s="302" t="s">
        <v>316</v>
      </c>
      <c r="G79" s="303"/>
      <c r="H79" s="279" t="s">
        <v>317</v>
      </c>
      <c r="I79" s="279" t="s">
        <v>318</v>
      </c>
      <c r="J79" s="279">
        <v>20</v>
      </c>
      <c r="K79" s="293"/>
    </row>
    <row r="80" s="1" customFormat="1" ht="15" customHeight="1">
      <c r="B80" s="291"/>
      <c r="C80" s="279" t="s">
        <v>319</v>
      </c>
      <c r="D80" s="279"/>
      <c r="E80" s="279"/>
      <c r="F80" s="302" t="s">
        <v>316</v>
      </c>
      <c r="G80" s="303"/>
      <c r="H80" s="279" t="s">
        <v>320</v>
      </c>
      <c r="I80" s="279" t="s">
        <v>318</v>
      </c>
      <c r="J80" s="279">
        <v>120</v>
      </c>
      <c r="K80" s="293"/>
    </row>
    <row r="81" s="1" customFormat="1" ht="15" customHeight="1">
      <c r="B81" s="304"/>
      <c r="C81" s="279" t="s">
        <v>321</v>
      </c>
      <c r="D81" s="279"/>
      <c r="E81" s="279"/>
      <c r="F81" s="302" t="s">
        <v>322</v>
      </c>
      <c r="G81" s="303"/>
      <c r="H81" s="279" t="s">
        <v>323</v>
      </c>
      <c r="I81" s="279" t="s">
        <v>318</v>
      </c>
      <c r="J81" s="279">
        <v>50</v>
      </c>
      <c r="K81" s="293"/>
    </row>
    <row r="82" s="1" customFormat="1" ht="15" customHeight="1">
      <c r="B82" s="304"/>
      <c r="C82" s="279" t="s">
        <v>324</v>
      </c>
      <c r="D82" s="279"/>
      <c r="E82" s="279"/>
      <c r="F82" s="302" t="s">
        <v>316</v>
      </c>
      <c r="G82" s="303"/>
      <c r="H82" s="279" t="s">
        <v>325</v>
      </c>
      <c r="I82" s="279" t="s">
        <v>326</v>
      </c>
      <c r="J82" s="279"/>
      <c r="K82" s="293"/>
    </row>
    <row r="83" s="1" customFormat="1" ht="15" customHeight="1">
      <c r="B83" s="304"/>
      <c r="C83" s="305" t="s">
        <v>327</v>
      </c>
      <c r="D83" s="305"/>
      <c r="E83" s="305"/>
      <c r="F83" s="306" t="s">
        <v>322</v>
      </c>
      <c r="G83" s="305"/>
      <c r="H83" s="305" t="s">
        <v>328</v>
      </c>
      <c r="I83" s="305" t="s">
        <v>318</v>
      </c>
      <c r="J83" s="305">
        <v>15</v>
      </c>
      <c r="K83" s="293"/>
    </row>
    <row r="84" s="1" customFormat="1" ht="15" customHeight="1">
      <c r="B84" s="304"/>
      <c r="C84" s="305" t="s">
        <v>329</v>
      </c>
      <c r="D84" s="305"/>
      <c r="E84" s="305"/>
      <c r="F84" s="306" t="s">
        <v>322</v>
      </c>
      <c r="G84" s="305"/>
      <c r="H84" s="305" t="s">
        <v>330</v>
      </c>
      <c r="I84" s="305" t="s">
        <v>318</v>
      </c>
      <c r="J84" s="305">
        <v>15</v>
      </c>
      <c r="K84" s="293"/>
    </row>
    <row r="85" s="1" customFormat="1" ht="15" customHeight="1">
      <c r="B85" s="304"/>
      <c r="C85" s="305" t="s">
        <v>331</v>
      </c>
      <c r="D85" s="305"/>
      <c r="E85" s="305"/>
      <c r="F85" s="306" t="s">
        <v>322</v>
      </c>
      <c r="G85" s="305"/>
      <c r="H85" s="305" t="s">
        <v>332</v>
      </c>
      <c r="I85" s="305" t="s">
        <v>318</v>
      </c>
      <c r="J85" s="305">
        <v>20</v>
      </c>
      <c r="K85" s="293"/>
    </row>
    <row r="86" s="1" customFormat="1" ht="15" customHeight="1">
      <c r="B86" s="304"/>
      <c r="C86" s="305" t="s">
        <v>333</v>
      </c>
      <c r="D86" s="305"/>
      <c r="E86" s="305"/>
      <c r="F86" s="306" t="s">
        <v>322</v>
      </c>
      <c r="G86" s="305"/>
      <c r="H86" s="305" t="s">
        <v>334</v>
      </c>
      <c r="I86" s="305" t="s">
        <v>318</v>
      </c>
      <c r="J86" s="305">
        <v>20</v>
      </c>
      <c r="K86" s="293"/>
    </row>
    <row r="87" s="1" customFormat="1" ht="15" customHeight="1">
      <c r="B87" s="304"/>
      <c r="C87" s="279" t="s">
        <v>335</v>
      </c>
      <c r="D87" s="279"/>
      <c r="E87" s="279"/>
      <c r="F87" s="302" t="s">
        <v>322</v>
      </c>
      <c r="G87" s="303"/>
      <c r="H87" s="279" t="s">
        <v>336</v>
      </c>
      <c r="I87" s="279" t="s">
        <v>318</v>
      </c>
      <c r="J87" s="279">
        <v>50</v>
      </c>
      <c r="K87" s="293"/>
    </row>
    <row r="88" s="1" customFormat="1" ht="15" customHeight="1">
      <c r="B88" s="304"/>
      <c r="C88" s="279" t="s">
        <v>337</v>
      </c>
      <c r="D88" s="279"/>
      <c r="E88" s="279"/>
      <c r="F88" s="302" t="s">
        <v>322</v>
      </c>
      <c r="G88" s="303"/>
      <c r="H88" s="279" t="s">
        <v>338</v>
      </c>
      <c r="I88" s="279" t="s">
        <v>318</v>
      </c>
      <c r="J88" s="279">
        <v>20</v>
      </c>
      <c r="K88" s="293"/>
    </row>
    <row r="89" s="1" customFormat="1" ht="15" customHeight="1">
      <c r="B89" s="304"/>
      <c r="C89" s="279" t="s">
        <v>339</v>
      </c>
      <c r="D89" s="279"/>
      <c r="E89" s="279"/>
      <c r="F89" s="302" t="s">
        <v>322</v>
      </c>
      <c r="G89" s="303"/>
      <c r="H89" s="279" t="s">
        <v>340</v>
      </c>
      <c r="I89" s="279" t="s">
        <v>318</v>
      </c>
      <c r="J89" s="279">
        <v>20</v>
      </c>
      <c r="K89" s="293"/>
    </row>
    <row r="90" s="1" customFormat="1" ht="15" customHeight="1">
      <c r="B90" s="304"/>
      <c r="C90" s="279" t="s">
        <v>341</v>
      </c>
      <c r="D90" s="279"/>
      <c r="E90" s="279"/>
      <c r="F90" s="302" t="s">
        <v>322</v>
      </c>
      <c r="G90" s="303"/>
      <c r="H90" s="279" t="s">
        <v>342</v>
      </c>
      <c r="I90" s="279" t="s">
        <v>318</v>
      </c>
      <c r="J90" s="279">
        <v>50</v>
      </c>
      <c r="K90" s="293"/>
    </row>
    <row r="91" s="1" customFormat="1" ht="15" customHeight="1">
      <c r="B91" s="304"/>
      <c r="C91" s="279" t="s">
        <v>343</v>
      </c>
      <c r="D91" s="279"/>
      <c r="E91" s="279"/>
      <c r="F91" s="302" t="s">
        <v>322</v>
      </c>
      <c r="G91" s="303"/>
      <c r="H91" s="279" t="s">
        <v>343</v>
      </c>
      <c r="I91" s="279" t="s">
        <v>318</v>
      </c>
      <c r="J91" s="279">
        <v>50</v>
      </c>
      <c r="K91" s="293"/>
    </row>
    <row r="92" s="1" customFormat="1" ht="15" customHeight="1">
      <c r="B92" s="304"/>
      <c r="C92" s="279" t="s">
        <v>344</v>
      </c>
      <c r="D92" s="279"/>
      <c r="E92" s="279"/>
      <c r="F92" s="302" t="s">
        <v>322</v>
      </c>
      <c r="G92" s="303"/>
      <c r="H92" s="279" t="s">
        <v>345</v>
      </c>
      <c r="I92" s="279" t="s">
        <v>318</v>
      </c>
      <c r="J92" s="279">
        <v>255</v>
      </c>
      <c r="K92" s="293"/>
    </row>
    <row r="93" s="1" customFormat="1" ht="15" customHeight="1">
      <c r="B93" s="304"/>
      <c r="C93" s="279" t="s">
        <v>346</v>
      </c>
      <c r="D93" s="279"/>
      <c r="E93" s="279"/>
      <c r="F93" s="302" t="s">
        <v>316</v>
      </c>
      <c r="G93" s="303"/>
      <c r="H93" s="279" t="s">
        <v>347</v>
      </c>
      <c r="I93" s="279" t="s">
        <v>348</v>
      </c>
      <c r="J93" s="279"/>
      <c r="K93" s="293"/>
    </row>
    <row r="94" s="1" customFormat="1" ht="15" customHeight="1">
      <c r="B94" s="304"/>
      <c r="C94" s="279" t="s">
        <v>349</v>
      </c>
      <c r="D94" s="279"/>
      <c r="E94" s="279"/>
      <c r="F94" s="302" t="s">
        <v>316</v>
      </c>
      <c r="G94" s="303"/>
      <c r="H94" s="279" t="s">
        <v>350</v>
      </c>
      <c r="I94" s="279" t="s">
        <v>351</v>
      </c>
      <c r="J94" s="279"/>
      <c r="K94" s="293"/>
    </row>
    <row r="95" s="1" customFormat="1" ht="15" customHeight="1">
      <c r="B95" s="304"/>
      <c r="C95" s="279" t="s">
        <v>352</v>
      </c>
      <c r="D95" s="279"/>
      <c r="E95" s="279"/>
      <c r="F95" s="302" t="s">
        <v>316</v>
      </c>
      <c r="G95" s="303"/>
      <c r="H95" s="279" t="s">
        <v>352</v>
      </c>
      <c r="I95" s="279" t="s">
        <v>351</v>
      </c>
      <c r="J95" s="279"/>
      <c r="K95" s="293"/>
    </row>
    <row r="96" s="1" customFormat="1" ht="15" customHeight="1">
      <c r="B96" s="304"/>
      <c r="C96" s="279" t="s">
        <v>35</v>
      </c>
      <c r="D96" s="279"/>
      <c r="E96" s="279"/>
      <c r="F96" s="302" t="s">
        <v>316</v>
      </c>
      <c r="G96" s="303"/>
      <c r="H96" s="279" t="s">
        <v>353</v>
      </c>
      <c r="I96" s="279" t="s">
        <v>351</v>
      </c>
      <c r="J96" s="279"/>
      <c r="K96" s="293"/>
    </row>
    <row r="97" s="1" customFormat="1" ht="15" customHeight="1">
      <c r="B97" s="304"/>
      <c r="C97" s="279" t="s">
        <v>45</v>
      </c>
      <c r="D97" s="279"/>
      <c r="E97" s="279"/>
      <c r="F97" s="302" t="s">
        <v>316</v>
      </c>
      <c r="G97" s="303"/>
      <c r="H97" s="279" t="s">
        <v>354</v>
      </c>
      <c r="I97" s="279" t="s">
        <v>351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355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310</v>
      </c>
      <c r="D103" s="294"/>
      <c r="E103" s="294"/>
      <c r="F103" s="294" t="s">
        <v>311</v>
      </c>
      <c r="G103" s="295"/>
      <c r="H103" s="294" t="s">
        <v>51</v>
      </c>
      <c r="I103" s="294" t="s">
        <v>54</v>
      </c>
      <c r="J103" s="294" t="s">
        <v>312</v>
      </c>
      <c r="K103" s="293"/>
    </row>
    <row r="104" s="1" customFormat="1" ht="17.25" customHeight="1">
      <c r="B104" s="291"/>
      <c r="C104" s="296" t="s">
        <v>313</v>
      </c>
      <c r="D104" s="296"/>
      <c r="E104" s="296"/>
      <c r="F104" s="297" t="s">
        <v>314</v>
      </c>
      <c r="G104" s="298"/>
      <c r="H104" s="296"/>
      <c r="I104" s="296"/>
      <c r="J104" s="296" t="s">
        <v>315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50</v>
      </c>
      <c r="D106" s="301"/>
      <c r="E106" s="301"/>
      <c r="F106" s="302" t="s">
        <v>316</v>
      </c>
      <c r="G106" s="279"/>
      <c r="H106" s="279" t="s">
        <v>356</v>
      </c>
      <c r="I106" s="279" t="s">
        <v>318</v>
      </c>
      <c r="J106" s="279">
        <v>20</v>
      </c>
      <c r="K106" s="293"/>
    </row>
    <row r="107" s="1" customFormat="1" ht="15" customHeight="1">
      <c r="B107" s="291"/>
      <c r="C107" s="279" t="s">
        <v>319</v>
      </c>
      <c r="D107" s="279"/>
      <c r="E107" s="279"/>
      <c r="F107" s="302" t="s">
        <v>316</v>
      </c>
      <c r="G107" s="279"/>
      <c r="H107" s="279" t="s">
        <v>356</v>
      </c>
      <c r="I107" s="279" t="s">
        <v>318</v>
      </c>
      <c r="J107" s="279">
        <v>120</v>
      </c>
      <c r="K107" s="293"/>
    </row>
    <row r="108" s="1" customFormat="1" ht="15" customHeight="1">
      <c r="B108" s="304"/>
      <c r="C108" s="279" t="s">
        <v>321</v>
      </c>
      <c r="D108" s="279"/>
      <c r="E108" s="279"/>
      <c r="F108" s="302" t="s">
        <v>322</v>
      </c>
      <c r="G108" s="279"/>
      <c r="H108" s="279" t="s">
        <v>356</v>
      </c>
      <c r="I108" s="279" t="s">
        <v>318</v>
      </c>
      <c r="J108" s="279">
        <v>50</v>
      </c>
      <c r="K108" s="293"/>
    </row>
    <row r="109" s="1" customFormat="1" ht="15" customHeight="1">
      <c r="B109" s="304"/>
      <c r="C109" s="279" t="s">
        <v>324</v>
      </c>
      <c r="D109" s="279"/>
      <c r="E109" s="279"/>
      <c r="F109" s="302" t="s">
        <v>316</v>
      </c>
      <c r="G109" s="279"/>
      <c r="H109" s="279" t="s">
        <v>356</v>
      </c>
      <c r="I109" s="279" t="s">
        <v>326</v>
      </c>
      <c r="J109" s="279"/>
      <c r="K109" s="293"/>
    </row>
    <row r="110" s="1" customFormat="1" ht="15" customHeight="1">
      <c r="B110" s="304"/>
      <c r="C110" s="279" t="s">
        <v>335</v>
      </c>
      <c r="D110" s="279"/>
      <c r="E110" s="279"/>
      <c r="F110" s="302" t="s">
        <v>322</v>
      </c>
      <c r="G110" s="279"/>
      <c r="H110" s="279" t="s">
        <v>356</v>
      </c>
      <c r="I110" s="279" t="s">
        <v>318</v>
      </c>
      <c r="J110" s="279">
        <v>50</v>
      </c>
      <c r="K110" s="293"/>
    </row>
    <row r="111" s="1" customFormat="1" ht="15" customHeight="1">
      <c r="B111" s="304"/>
      <c r="C111" s="279" t="s">
        <v>343</v>
      </c>
      <c r="D111" s="279"/>
      <c r="E111" s="279"/>
      <c r="F111" s="302" t="s">
        <v>322</v>
      </c>
      <c r="G111" s="279"/>
      <c r="H111" s="279" t="s">
        <v>356</v>
      </c>
      <c r="I111" s="279" t="s">
        <v>318</v>
      </c>
      <c r="J111" s="279">
        <v>50</v>
      </c>
      <c r="K111" s="293"/>
    </row>
    <row r="112" s="1" customFormat="1" ht="15" customHeight="1">
      <c r="B112" s="304"/>
      <c r="C112" s="279" t="s">
        <v>341</v>
      </c>
      <c r="D112" s="279"/>
      <c r="E112" s="279"/>
      <c r="F112" s="302" t="s">
        <v>322</v>
      </c>
      <c r="G112" s="279"/>
      <c r="H112" s="279" t="s">
        <v>356</v>
      </c>
      <c r="I112" s="279" t="s">
        <v>318</v>
      </c>
      <c r="J112" s="279">
        <v>50</v>
      </c>
      <c r="K112" s="293"/>
    </row>
    <row r="113" s="1" customFormat="1" ht="15" customHeight="1">
      <c r="B113" s="304"/>
      <c r="C113" s="279" t="s">
        <v>50</v>
      </c>
      <c r="D113" s="279"/>
      <c r="E113" s="279"/>
      <c r="F113" s="302" t="s">
        <v>316</v>
      </c>
      <c r="G113" s="279"/>
      <c r="H113" s="279" t="s">
        <v>357</v>
      </c>
      <c r="I113" s="279" t="s">
        <v>318</v>
      </c>
      <c r="J113" s="279">
        <v>20</v>
      </c>
      <c r="K113" s="293"/>
    </row>
    <row r="114" s="1" customFormat="1" ht="15" customHeight="1">
      <c r="B114" s="304"/>
      <c r="C114" s="279" t="s">
        <v>358</v>
      </c>
      <c r="D114" s="279"/>
      <c r="E114" s="279"/>
      <c r="F114" s="302" t="s">
        <v>316</v>
      </c>
      <c r="G114" s="279"/>
      <c r="H114" s="279" t="s">
        <v>359</v>
      </c>
      <c r="I114" s="279" t="s">
        <v>318</v>
      </c>
      <c r="J114" s="279">
        <v>120</v>
      </c>
      <c r="K114" s="293"/>
    </row>
    <row r="115" s="1" customFormat="1" ht="15" customHeight="1">
      <c r="B115" s="304"/>
      <c r="C115" s="279" t="s">
        <v>35</v>
      </c>
      <c r="D115" s="279"/>
      <c r="E115" s="279"/>
      <c r="F115" s="302" t="s">
        <v>316</v>
      </c>
      <c r="G115" s="279"/>
      <c r="H115" s="279" t="s">
        <v>360</v>
      </c>
      <c r="I115" s="279" t="s">
        <v>351</v>
      </c>
      <c r="J115" s="279"/>
      <c r="K115" s="293"/>
    </row>
    <row r="116" s="1" customFormat="1" ht="15" customHeight="1">
      <c r="B116" s="304"/>
      <c r="C116" s="279" t="s">
        <v>45</v>
      </c>
      <c r="D116" s="279"/>
      <c r="E116" s="279"/>
      <c r="F116" s="302" t="s">
        <v>316</v>
      </c>
      <c r="G116" s="279"/>
      <c r="H116" s="279" t="s">
        <v>361</v>
      </c>
      <c r="I116" s="279" t="s">
        <v>351</v>
      </c>
      <c r="J116" s="279"/>
      <c r="K116" s="293"/>
    </row>
    <row r="117" s="1" customFormat="1" ht="15" customHeight="1">
      <c r="B117" s="304"/>
      <c r="C117" s="279" t="s">
        <v>54</v>
      </c>
      <c r="D117" s="279"/>
      <c r="E117" s="279"/>
      <c r="F117" s="302" t="s">
        <v>316</v>
      </c>
      <c r="G117" s="279"/>
      <c r="H117" s="279" t="s">
        <v>362</v>
      </c>
      <c r="I117" s="279" t="s">
        <v>363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364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310</v>
      </c>
      <c r="D123" s="294"/>
      <c r="E123" s="294"/>
      <c r="F123" s="294" t="s">
        <v>311</v>
      </c>
      <c r="G123" s="295"/>
      <c r="H123" s="294" t="s">
        <v>51</v>
      </c>
      <c r="I123" s="294" t="s">
        <v>54</v>
      </c>
      <c r="J123" s="294" t="s">
        <v>312</v>
      </c>
      <c r="K123" s="323"/>
    </row>
    <row r="124" s="1" customFormat="1" ht="17.25" customHeight="1">
      <c r="B124" s="322"/>
      <c r="C124" s="296" t="s">
        <v>313</v>
      </c>
      <c r="D124" s="296"/>
      <c r="E124" s="296"/>
      <c r="F124" s="297" t="s">
        <v>314</v>
      </c>
      <c r="G124" s="298"/>
      <c r="H124" s="296"/>
      <c r="I124" s="296"/>
      <c r="J124" s="296" t="s">
        <v>315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319</v>
      </c>
      <c r="D126" s="301"/>
      <c r="E126" s="301"/>
      <c r="F126" s="302" t="s">
        <v>316</v>
      </c>
      <c r="G126" s="279"/>
      <c r="H126" s="279" t="s">
        <v>356</v>
      </c>
      <c r="I126" s="279" t="s">
        <v>318</v>
      </c>
      <c r="J126" s="279">
        <v>120</v>
      </c>
      <c r="K126" s="327"/>
    </row>
    <row r="127" s="1" customFormat="1" ht="15" customHeight="1">
      <c r="B127" s="324"/>
      <c r="C127" s="279" t="s">
        <v>365</v>
      </c>
      <c r="D127" s="279"/>
      <c r="E127" s="279"/>
      <c r="F127" s="302" t="s">
        <v>316</v>
      </c>
      <c r="G127" s="279"/>
      <c r="H127" s="279" t="s">
        <v>366</v>
      </c>
      <c r="I127" s="279" t="s">
        <v>318</v>
      </c>
      <c r="J127" s="279" t="s">
        <v>367</v>
      </c>
      <c r="K127" s="327"/>
    </row>
    <row r="128" s="1" customFormat="1" ht="15" customHeight="1">
      <c r="B128" s="324"/>
      <c r="C128" s="279" t="s">
        <v>264</v>
      </c>
      <c r="D128" s="279"/>
      <c r="E128" s="279"/>
      <c r="F128" s="302" t="s">
        <v>316</v>
      </c>
      <c r="G128" s="279"/>
      <c r="H128" s="279" t="s">
        <v>368</v>
      </c>
      <c r="I128" s="279" t="s">
        <v>318</v>
      </c>
      <c r="J128" s="279" t="s">
        <v>367</v>
      </c>
      <c r="K128" s="327"/>
    </row>
    <row r="129" s="1" customFormat="1" ht="15" customHeight="1">
      <c r="B129" s="324"/>
      <c r="C129" s="279" t="s">
        <v>327</v>
      </c>
      <c r="D129" s="279"/>
      <c r="E129" s="279"/>
      <c r="F129" s="302" t="s">
        <v>322</v>
      </c>
      <c r="G129" s="279"/>
      <c r="H129" s="279" t="s">
        <v>328</v>
      </c>
      <c r="I129" s="279" t="s">
        <v>318</v>
      </c>
      <c r="J129" s="279">
        <v>15</v>
      </c>
      <c r="K129" s="327"/>
    </row>
    <row r="130" s="1" customFormat="1" ht="15" customHeight="1">
      <c r="B130" s="324"/>
      <c r="C130" s="305" t="s">
        <v>329</v>
      </c>
      <c r="D130" s="305"/>
      <c r="E130" s="305"/>
      <c r="F130" s="306" t="s">
        <v>322</v>
      </c>
      <c r="G130" s="305"/>
      <c r="H130" s="305" t="s">
        <v>330</v>
      </c>
      <c r="I130" s="305" t="s">
        <v>318</v>
      </c>
      <c r="J130" s="305">
        <v>15</v>
      </c>
      <c r="K130" s="327"/>
    </row>
    <row r="131" s="1" customFormat="1" ht="15" customHeight="1">
      <c r="B131" s="324"/>
      <c r="C131" s="305" t="s">
        <v>331</v>
      </c>
      <c r="D131" s="305"/>
      <c r="E131" s="305"/>
      <c r="F131" s="306" t="s">
        <v>322</v>
      </c>
      <c r="G131" s="305"/>
      <c r="H131" s="305" t="s">
        <v>332</v>
      </c>
      <c r="I131" s="305" t="s">
        <v>318</v>
      </c>
      <c r="J131" s="305">
        <v>20</v>
      </c>
      <c r="K131" s="327"/>
    </row>
    <row r="132" s="1" customFormat="1" ht="15" customHeight="1">
      <c r="B132" s="324"/>
      <c r="C132" s="305" t="s">
        <v>333</v>
      </c>
      <c r="D132" s="305"/>
      <c r="E132" s="305"/>
      <c r="F132" s="306" t="s">
        <v>322</v>
      </c>
      <c r="G132" s="305"/>
      <c r="H132" s="305" t="s">
        <v>334</v>
      </c>
      <c r="I132" s="305" t="s">
        <v>318</v>
      </c>
      <c r="J132" s="305">
        <v>20</v>
      </c>
      <c r="K132" s="327"/>
    </row>
    <row r="133" s="1" customFormat="1" ht="15" customHeight="1">
      <c r="B133" s="324"/>
      <c r="C133" s="279" t="s">
        <v>321</v>
      </c>
      <c r="D133" s="279"/>
      <c r="E133" s="279"/>
      <c r="F133" s="302" t="s">
        <v>322</v>
      </c>
      <c r="G133" s="279"/>
      <c r="H133" s="279" t="s">
        <v>356</v>
      </c>
      <c r="I133" s="279" t="s">
        <v>318</v>
      </c>
      <c r="J133" s="279">
        <v>50</v>
      </c>
      <c r="K133" s="327"/>
    </row>
    <row r="134" s="1" customFormat="1" ht="15" customHeight="1">
      <c r="B134" s="324"/>
      <c r="C134" s="279" t="s">
        <v>335</v>
      </c>
      <c r="D134" s="279"/>
      <c r="E134" s="279"/>
      <c r="F134" s="302" t="s">
        <v>322</v>
      </c>
      <c r="G134" s="279"/>
      <c r="H134" s="279" t="s">
        <v>356</v>
      </c>
      <c r="I134" s="279" t="s">
        <v>318</v>
      </c>
      <c r="J134" s="279">
        <v>50</v>
      </c>
      <c r="K134" s="327"/>
    </row>
    <row r="135" s="1" customFormat="1" ht="15" customHeight="1">
      <c r="B135" s="324"/>
      <c r="C135" s="279" t="s">
        <v>341</v>
      </c>
      <c r="D135" s="279"/>
      <c r="E135" s="279"/>
      <c r="F135" s="302" t="s">
        <v>322</v>
      </c>
      <c r="G135" s="279"/>
      <c r="H135" s="279" t="s">
        <v>356</v>
      </c>
      <c r="I135" s="279" t="s">
        <v>318</v>
      </c>
      <c r="J135" s="279">
        <v>50</v>
      </c>
      <c r="K135" s="327"/>
    </row>
    <row r="136" s="1" customFormat="1" ht="15" customHeight="1">
      <c r="B136" s="324"/>
      <c r="C136" s="279" t="s">
        <v>343</v>
      </c>
      <c r="D136" s="279"/>
      <c r="E136" s="279"/>
      <c r="F136" s="302" t="s">
        <v>322</v>
      </c>
      <c r="G136" s="279"/>
      <c r="H136" s="279" t="s">
        <v>356</v>
      </c>
      <c r="I136" s="279" t="s">
        <v>318</v>
      </c>
      <c r="J136" s="279">
        <v>50</v>
      </c>
      <c r="K136" s="327"/>
    </row>
    <row r="137" s="1" customFormat="1" ht="15" customHeight="1">
      <c r="B137" s="324"/>
      <c r="C137" s="279" t="s">
        <v>344</v>
      </c>
      <c r="D137" s="279"/>
      <c r="E137" s="279"/>
      <c r="F137" s="302" t="s">
        <v>322</v>
      </c>
      <c r="G137" s="279"/>
      <c r="H137" s="279" t="s">
        <v>369</v>
      </c>
      <c r="I137" s="279" t="s">
        <v>318</v>
      </c>
      <c r="J137" s="279">
        <v>255</v>
      </c>
      <c r="K137" s="327"/>
    </row>
    <row r="138" s="1" customFormat="1" ht="15" customHeight="1">
      <c r="B138" s="324"/>
      <c r="C138" s="279" t="s">
        <v>346</v>
      </c>
      <c r="D138" s="279"/>
      <c r="E138" s="279"/>
      <c r="F138" s="302" t="s">
        <v>316</v>
      </c>
      <c r="G138" s="279"/>
      <c r="H138" s="279" t="s">
        <v>370</v>
      </c>
      <c r="I138" s="279" t="s">
        <v>348</v>
      </c>
      <c r="J138" s="279"/>
      <c r="K138" s="327"/>
    </row>
    <row r="139" s="1" customFormat="1" ht="15" customHeight="1">
      <c r="B139" s="324"/>
      <c r="C139" s="279" t="s">
        <v>349</v>
      </c>
      <c r="D139" s="279"/>
      <c r="E139" s="279"/>
      <c r="F139" s="302" t="s">
        <v>316</v>
      </c>
      <c r="G139" s="279"/>
      <c r="H139" s="279" t="s">
        <v>371</v>
      </c>
      <c r="I139" s="279" t="s">
        <v>351</v>
      </c>
      <c r="J139" s="279"/>
      <c r="K139" s="327"/>
    </row>
    <row r="140" s="1" customFormat="1" ht="15" customHeight="1">
      <c r="B140" s="324"/>
      <c r="C140" s="279" t="s">
        <v>352</v>
      </c>
      <c r="D140" s="279"/>
      <c r="E140" s="279"/>
      <c r="F140" s="302" t="s">
        <v>316</v>
      </c>
      <c r="G140" s="279"/>
      <c r="H140" s="279" t="s">
        <v>352</v>
      </c>
      <c r="I140" s="279" t="s">
        <v>351</v>
      </c>
      <c r="J140" s="279"/>
      <c r="K140" s="327"/>
    </row>
    <row r="141" s="1" customFormat="1" ht="15" customHeight="1">
      <c r="B141" s="324"/>
      <c r="C141" s="279" t="s">
        <v>35</v>
      </c>
      <c r="D141" s="279"/>
      <c r="E141" s="279"/>
      <c r="F141" s="302" t="s">
        <v>316</v>
      </c>
      <c r="G141" s="279"/>
      <c r="H141" s="279" t="s">
        <v>372</v>
      </c>
      <c r="I141" s="279" t="s">
        <v>351</v>
      </c>
      <c r="J141" s="279"/>
      <c r="K141" s="327"/>
    </row>
    <row r="142" s="1" customFormat="1" ht="15" customHeight="1">
      <c r="B142" s="324"/>
      <c r="C142" s="279" t="s">
        <v>373</v>
      </c>
      <c r="D142" s="279"/>
      <c r="E142" s="279"/>
      <c r="F142" s="302" t="s">
        <v>316</v>
      </c>
      <c r="G142" s="279"/>
      <c r="H142" s="279" t="s">
        <v>374</v>
      </c>
      <c r="I142" s="279" t="s">
        <v>351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375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310</v>
      </c>
      <c r="D148" s="294"/>
      <c r="E148" s="294"/>
      <c r="F148" s="294" t="s">
        <v>311</v>
      </c>
      <c r="G148" s="295"/>
      <c r="H148" s="294" t="s">
        <v>51</v>
      </c>
      <c r="I148" s="294" t="s">
        <v>54</v>
      </c>
      <c r="J148" s="294" t="s">
        <v>312</v>
      </c>
      <c r="K148" s="293"/>
    </row>
    <row r="149" s="1" customFormat="1" ht="17.25" customHeight="1">
      <c r="B149" s="291"/>
      <c r="C149" s="296" t="s">
        <v>313</v>
      </c>
      <c r="D149" s="296"/>
      <c r="E149" s="296"/>
      <c r="F149" s="297" t="s">
        <v>314</v>
      </c>
      <c r="G149" s="298"/>
      <c r="H149" s="296"/>
      <c r="I149" s="296"/>
      <c r="J149" s="296" t="s">
        <v>315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319</v>
      </c>
      <c r="D151" s="279"/>
      <c r="E151" s="279"/>
      <c r="F151" s="332" t="s">
        <v>316</v>
      </c>
      <c r="G151" s="279"/>
      <c r="H151" s="331" t="s">
        <v>356</v>
      </c>
      <c r="I151" s="331" t="s">
        <v>318</v>
      </c>
      <c r="J151" s="331">
        <v>120</v>
      </c>
      <c r="K151" s="327"/>
    </row>
    <row r="152" s="1" customFormat="1" ht="15" customHeight="1">
      <c r="B152" s="304"/>
      <c r="C152" s="331" t="s">
        <v>365</v>
      </c>
      <c r="D152" s="279"/>
      <c r="E152" s="279"/>
      <c r="F152" s="332" t="s">
        <v>316</v>
      </c>
      <c r="G152" s="279"/>
      <c r="H152" s="331" t="s">
        <v>376</v>
      </c>
      <c r="I152" s="331" t="s">
        <v>318</v>
      </c>
      <c r="J152" s="331" t="s">
        <v>367</v>
      </c>
      <c r="K152" s="327"/>
    </row>
    <row r="153" s="1" customFormat="1" ht="15" customHeight="1">
      <c r="B153" s="304"/>
      <c r="C153" s="331" t="s">
        <v>264</v>
      </c>
      <c r="D153" s="279"/>
      <c r="E153" s="279"/>
      <c r="F153" s="332" t="s">
        <v>316</v>
      </c>
      <c r="G153" s="279"/>
      <c r="H153" s="331" t="s">
        <v>377</v>
      </c>
      <c r="I153" s="331" t="s">
        <v>318</v>
      </c>
      <c r="J153" s="331" t="s">
        <v>367</v>
      </c>
      <c r="K153" s="327"/>
    </row>
    <row r="154" s="1" customFormat="1" ht="15" customHeight="1">
      <c r="B154" s="304"/>
      <c r="C154" s="331" t="s">
        <v>321</v>
      </c>
      <c r="D154" s="279"/>
      <c r="E154" s="279"/>
      <c r="F154" s="332" t="s">
        <v>322</v>
      </c>
      <c r="G154" s="279"/>
      <c r="H154" s="331" t="s">
        <v>356</v>
      </c>
      <c r="I154" s="331" t="s">
        <v>318</v>
      </c>
      <c r="J154" s="331">
        <v>50</v>
      </c>
      <c r="K154" s="327"/>
    </row>
    <row r="155" s="1" customFormat="1" ht="15" customHeight="1">
      <c r="B155" s="304"/>
      <c r="C155" s="331" t="s">
        <v>324</v>
      </c>
      <c r="D155" s="279"/>
      <c r="E155" s="279"/>
      <c r="F155" s="332" t="s">
        <v>316</v>
      </c>
      <c r="G155" s="279"/>
      <c r="H155" s="331" t="s">
        <v>356</v>
      </c>
      <c r="I155" s="331" t="s">
        <v>326</v>
      </c>
      <c r="J155" s="331"/>
      <c r="K155" s="327"/>
    </row>
    <row r="156" s="1" customFormat="1" ht="15" customHeight="1">
      <c r="B156" s="304"/>
      <c r="C156" s="331" t="s">
        <v>335</v>
      </c>
      <c r="D156" s="279"/>
      <c r="E156" s="279"/>
      <c r="F156" s="332" t="s">
        <v>322</v>
      </c>
      <c r="G156" s="279"/>
      <c r="H156" s="331" t="s">
        <v>356</v>
      </c>
      <c r="I156" s="331" t="s">
        <v>318</v>
      </c>
      <c r="J156" s="331">
        <v>50</v>
      </c>
      <c r="K156" s="327"/>
    </row>
    <row r="157" s="1" customFormat="1" ht="15" customHeight="1">
      <c r="B157" s="304"/>
      <c r="C157" s="331" t="s">
        <v>343</v>
      </c>
      <c r="D157" s="279"/>
      <c r="E157" s="279"/>
      <c r="F157" s="332" t="s">
        <v>322</v>
      </c>
      <c r="G157" s="279"/>
      <c r="H157" s="331" t="s">
        <v>356</v>
      </c>
      <c r="I157" s="331" t="s">
        <v>318</v>
      </c>
      <c r="J157" s="331">
        <v>50</v>
      </c>
      <c r="K157" s="327"/>
    </row>
    <row r="158" s="1" customFormat="1" ht="15" customHeight="1">
      <c r="B158" s="304"/>
      <c r="C158" s="331" t="s">
        <v>341</v>
      </c>
      <c r="D158" s="279"/>
      <c r="E158" s="279"/>
      <c r="F158" s="332" t="s">
        <v>322</v>
      </c>
      <c r="G158" s="279"/>
      <c r="H158" s="331" t="s">
        <v>356</v>
      </c>
      <c r="I158" s="331" t="s">
        <v>318</v>
      </c>
      <c r="J158" s="331">
        <v>50</v>
      </c>
      <c r="K158" s="327"/>
    </row>
    <row r="159" s="1" customFormat="1" ht="15" customHeight="1">
      <c r="B159" s="304"/>
      <c r="C159" s="331" t="s">
        <v>84</v>
      </c>
      <c r="D159" s="279"/>
      <c r="E159" s="279"/>
      <c r="F159" s="332" t="s">
        <v>316</v>
      </c>
      <c r="G159" s="279"/>
      <c r="H159" s="331" t="s">
        <v>378</v>
      </c>
      <c r="I159" s="331" t="s">
        <v>318</v>
      </c>
      <c r="J159" s="331" t="s">
        <v>379</v>
      </c>
      <c r="K159" s="327"/>
    </row>
    <row r="160" s="1" customFormat="1" ht="15" customHeight="1">
      <c r="B160" s="304"/>
      <c r="C160" s="331" t="s">
        <v>380</v>
      </c>
      <c r="D160" s="279"/>
      <c r="E160" s="279"/>
      <c r="F160" s="332" t="s">
        <v>316</v>
      </c>
      <c r="G160" s="279"/>
      <c r="H160" s="331" t="s">
        <v>381</v>
      </c>
      <c r="I160" s="331" t="s">
        <v>351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382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310</v>
      </c>
      <c r="D166" s="294"/>
      <c r="E166" s="294"/>
      <c r="F166" s="294" t="s">
        <v>311</v>
      </c>
      <c r="G166" s="336"/>
      <c r="H166" s="337" t="s">
        <v>51</v>
      </c>
      <c r="I166" s="337" t="s">
        <v>54</v>
      </c>
      <c r="J166" s="294" t="s">
        <v>312</v>
      </c>
      <c r="K166" s="271"/>
    </row>
    <row r="167" s="1" customFormat="1" ht="17.25" customHeight="1">
      <c r="B167" s="272"/>
      <c r="C167" s="296" t="s">
        <v>313</v>
      </c>
      <c r="D167" s="296"/>
      <c r="E167" s="296"/>
      <c r="F167" s="297" t="s">
        <v>314</v>
      </c>
      <c r="G167" s="338"/>
      <c r="H167" s="339"/>
      <c r="I167" s="339"/>
      <c r="J167" s="296" t="s">
        <v>315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319</v>
      </c>
      <c r="D169" s="279"/>
      <c r="E169" s="279"/>
      <c r="F169" s="302" t="s">
        <v>316</v>
      </c>
      <c r="G169" s="279"/>
      <c r="H169" s="279" t="s">
        <v>356</v>
      </c>
      <c r="I169" s="279" t="s">
        <v>318</v>
      </c>
      <c r="J169" s="279">
        <v>120</v>
      </c>
      <c r="K169" s="327"/>
    </row>
    <row r="170" s="1" customFormat="1" ht="15" customHeight="1">
      <c r="B170" s="304"/>
      <c r="C170" s="279" t="s">
        <v>365</v>
      </c>
      <c r="D170" s="279"/>
      <c r="E170" s="279"/>
      <c r="F170" s="302" t="s">
        <v>316</v>
      </c>
      <c r="G170" s="279"/>
      <c r="H170" s="279" t="s">
        <v>366</v>
      </c>
      <c r="I170" s="279" t="s">
        <v>318</v>
      </c>
      <c r="J170" s="279" t="s">
        <v>367</v>
      </c>
      <c r="K170" s="327"/>
    </row>
    <row r="171" s="1" customFormat="1" ht="15" customHeight="1">
      <c r="B171" s="304"/>
      <c r="C171" s="279" t="s">
        <v>264</v>
      </c>
      <c r="D171" s="279"/>
      <c r="E171" s="279"/>
      <c r="F171" s="302" t="s">
        <v>316</v>
      </c>
      <c r="G171" s="279"/>
      <c r="H171" s="279" t="s">
        <v>383</v>
      </c>
      <c r="I171" s="279" t="s">
        <v>318</v>
      </c>
      <c r="J171" s="279" t="s">
        <v>367</v>
      </c>
      <c r="K171" s="327"/>
    </row>
    <row r="172" s="1" customFormat="1" ht="15" customHeight="1">
      <c r="B172" s="304"/>
      <c r="C172" s="279" t="s">
        <v>321</v>
      </c>
      <c r="D172" s="279"/>
      <c r="E172" s="279"/>
      <c r="F172" s="302" t="s">
        <v>322</v>
      </c>
      <c r="G172" s="279"/>
      <c r="H172" s="279" t="s">
        <v>383</v>
      </c>
      <c r="I172" s="279" t="s">
        <v>318</v>
      </c>
      <c r="J172" s="279">
        <v>50</v>
      </c>
      <c r="K172" s="327"/>
    </row>
    <row r="173" s="1" customFormat="1" ht="15" customHeight="1">
      <c r="B173" s="304"/>
      <c r="C173" s="279" t="s">
        <v>324</v>
      </c>
      <c r="D173" s="279"/>
      <c r="E173" s="279"/>
      <c r="F173" s="302" t="s">
        <v>316</v>
      </c>
      <c r="G173" s="279"/>
      <c r="H173" s="279" t="s">
        <v>383</v>
      </c>
      <c r="I173" s="279" t="s">
        <v>326</v>
      </c>
      <c r="J173" s="279"/>
      <c r="K173" s="327"/>
    </row>
    <row r="174" s="1" customFormat="1" ht="15" customHeight="1">
      <c r="B174" s="304"/>
      <c r="C174" s="279" t="s">
        <v>335</v>
      </c>
      <c r="D174" s="279"/>
      <c r="E174" s="279"/>
      <c r="F174" s="302" t="s">
        <v>322</v>
      </c>
      <c r="G174" s="279"/>
      <c r="H174" s="279" t="s">
        <v>383</v>
      </c>
      <c r="I174" s="279" t="s">
        <v>318</v>
      </c>
      <c r="J174" s="279">
        <v>50</v>
      </c>
      <c r="K174" s="327"/>
    </row>
    <row r="175" s="1" customFormat="1" ht="15" customHeight="1">
      <c r="B175" s="304"/>
      <c r="C175" s="279" t="s">
        <v>343</v>
      </c>
      <c r="D175" s="279"/>
      <c r="E175" s="279"/>
      <c r="F175" s="302" t="s">
        <v>322</v>
      </c>
      <c r="G175" s="279"/>
      <c r="H175" s="279" t="s">
        <v>383</v>
      </c>
      <c r="I175" s="279" t="s">
        <v>318</v>
      </c>
      <c r="J175" s="279">
        <v>50</v>
      </c>
      <c r="K175" s="327"/>
    </row>
    <row r="176" s="1" customFormat="1" ht="15" customHeight="1">
      <c r="B176" s="304"/>
      <c r="C176" s="279" t="s">
        <v>341</v>
      </c>
      <c r="D176" s="279"/>
      <c r="E176" s="279"/>
      <c r="F176" s="302" t="s">
        <v>322</v>
      </c>
      <c r="G176" s="279"/>
      <c r="H176" s="279" t="s">
        <v>383</v>
      </c>
      <c r="I176" s="279" t="s">
        <v>318</v>
      </c>
      <c r="J176" s="279">
        <v>50</v>
      </c>
      <c r="K176" s="327"/>
    </row>
    <row r="177" s="1" customFormat="1" ht="15" customHeight="1">
      <c r="B177" s="304"/>
      <c r="C177" s="279" t="s">
        <v>92</v>
      </c>
      <c r="D177" s="279"/>
      <c r="E177" s="279"/>
      <c r="F177" s="302" t="s">
        <v>316</v>
      </c>
      <c r="G177" s="279"/>
      <c r="H177" s="279" t="s">
        <v>384</v>
      </c>
      <c r="I177" s="279" t="s">
        <v>385</v>
      </c>
      <c r="J177" s="279"/>
      <c r="K177" s="327"/>
    </row>
    <row r="178" s="1" customFormat="1" ht="15" customHeight="1">
      <c r="B178" s="304"/>
      <c r="C178" s="279" t="s">
        <v>54</v>
      </c>
      <c r="D178" s="279"/>
      <c r="E178" s="279"/>
      <c r="F178" s="302" t="s">
        <v>316</v>
      </c>
      <c r="G178" s="279"/>
      <c r="H178" s="279" t="s">
        <v>386</v>
      </c>
      <c r="I178" s="279" t="s">
        <v>387</v>
      </c>
      <c r="J178" s="279">
        <v>1</v>
      </c>
      <c r="K178" s="327"/>
    </row>
    <row r="179" s="1" customFormat="1" ht="15" customHeight="1">
      <c r="B179" s="304"/>
      <c r="C179" s="279" t="s">
        <v>50</v>
      </c>
      <c r="D179" s="279"/>
      <c r="E179" s="279"/>
      <c r="F179" s="302" t="s">
        <v>316</v>
      </c>
      <c r="G179" s="279"/>
      <c r="H179" s="279" t="s">
        <v>388</v>
      </c>
      <c r="I179" s="279" t="s">
        <v>318</v>
      </c>
      <c r="J179" s="279">
        <v>20</v>
      </c>
      <c r="K179" s="327"/>
    </row>
    <row r="180" s="1" customFormat="1" ht="15" customHeight="1">
      <c r="B180" s="304"/>
      <c r="C180" s="279" t="s">
        <v>51</v>
      </c>
      <c r="D180" s="279"/>
      <c r="E180" s="279"/>
      <c r="F180" s="302" t="s">
        <v>316</v>
      </c>
      <c r="G180" s="279"/>
      <c r="H180" s="279" t="s">
        <v>389</v>
      </c>
      <c r="I180" s="279" t="s">
        <v>318</v>
      </c>
      <c r="J180" s="279">
        <v>255</v>
      </c>
      <c r="K180" s="327"/>
    </row>
    <row r="181" s="1" customFormat="1" ht="15" customHeight="1">
      <c r="B181" s="304"/>
      <c r="C181" s="279" t="s">
        <v>93</v>
      </c>
      <c r="D181" s="279"/>
      <c r="E181" s="279"/>
      <c r="F181" s="302" t="s">
        <v>316</v>
      </c>
      <c r="G181" s="279"/>
      <c r="H181" s="279" t="s">
        <v>280</v>
      </c>
      <c r="I181" s="279" t="s">
        <v>318</v>
      </c>
      <c r="J181" s="279">
        <v>10</v>
      </c>
      <c r="K181" s="327"/>
    </row>
    <row r="182" s="1" customFormat="1" ht="15" customHeight="1">
      <c r="B182" s="304"/>
      <c r="C182" s="279" t="s">
        <v>94</v>
      </c>
      <c r="D182" s="279"/>
      <c r="E182" s="279"/>
      <c r="F182" s="302" t="s">
        <v>316</v>
      </c>
      <c r="G182" s="279"/>
      <c r="H182" s="279" t="s">
        <v>390</v>
      </c>
      <c r="I182" s="279" t="s">
        <v>351</v>
      </c>
      <c r="J182" s="279"/>
      <c r="K182" s="327"/>
    </row>
    <row r="183" s="1" customFormat="1" ht="15" customHeight="1">
      <c r="B183" s="304"/>
      <c r="C183" s="279" t="s">
        <v>391</v>
      </c>
      <c r="D183" s="279"/>
      <c r="E183" s="279"/>
      <c r="F183" s="302" t="s">
        <v>316</v>
      </c>
      <c r="G183" s="279"/>
      <c r="H183" s="279" t="s">
        <v>392</v>
      </c>
      <c r="I183" s="279" t="s">
        <v>351</v>
      </c>
      <c r="J183" s="279"/>
      <c r="K183" s="327"/>
    </row>
    <row r="184" s="1" customFormat="1" ht="15" customHeight="1">
      <c r="B184" s="304"/>
      <c r="C184" s="279" t="s">
        <v>380</v>
      </c>
      <c r="D184" s="279"/>
      <c r="E184" s="279"/>
      <c r="F184" s="302" t="s">
        <v>316</v>
      </c>
      <c r="G184" s="279"/>
      <c r="H184" s="279" t="s">
        <v>393</v>
      </c>
      <c r="I184" s="279" t="s">
        <v>351</v>
      </c>
      <c r="J184" s="279"/>
      <c r="K184" s="327"/>
    </row>
    <row r="185" s="1" customFormat="1" ht="15" customHeight="1">
      <c r="B185" s="304"/>
      <c r="C185" s="279" t="s">
        <v>96</v>
      </c>
      <c r="D185" s="279"/>
      <c r="E185" s="279"/>
      <c r="F185" s="302" t="s">
        <v>322</v>
      </c>
      <c r="G185" s="279"/>
      <c r="H185" s="279" t="s">
        <v>394</v>
      </c>
      <c r="I185" s="279" t="s">
        <v>318</v>
      </c>
      <c r="J185" s="279">
        <v>50</v>
      </c>
      <c r="K185" s="327"/>
    </row>
    <row r="186" s="1" customFormat="1" ht="15" customHeight="1">
      <c r="B186" s="304"/>
      <c r="C186" s="279" t="s">
        <v>395</v>
      </c>
      <c r="D186" s="279"/>
      <c r="E186" s="279"/>
      <c r="F186" s="302" t="s">
        <v>322</v>
      </c>
      <c r="G186" s="279"/>
      <c r="H186" s="279" t="s">
        <v>396</v>
      </c>
      <c r="I186" s="279" t="s">
        <v>397</v>
      </c>
      <c r="J186" s="279"/>
      <c r="K186" s="327"/>
    </row>
    <row r="187" s="1" customFormat="1" ht="15" customHeight="1">
      <c r="B187" s="304"/>
      <c r="C187" s="279" t="s">
        <v>398</v>
      </c>
      <c r="D187" s="279"/>
      <c r="E187" s="279"/>
      <c r="F187" s="302" t="s">
        <v>322</v>
      </c>
      <c r="G187" s="279"/>
      <c r="H187" s="279" t="s">
        <v>399</v>
      </c>
      <c r="I187" s="279" t="s">
        <v>397</v>
      </c>
      <c r="J187" s="279"/>
      <c r="K187" s="327"/>
    </row>
    <row r="188" s="1" customFormat="1" ht="15" customHeight="1">
      <c r="B188" s="304"/>
      <c r="C188" s="279" t="s">
        <v>400</v>
      </c>
      <c r="D188" s="279"/>
      <c r="E188" s="279"/>
      <c r="F188" s="302" t="s">
        <v>322</v>
      </c>
      <c r="G188" s="279"/>
      <c r="H188" s="279" t="s">
        <v>401</v>
      </c>
      <c r="I188" s="279" t="s">
        <v>397</v>
      </c>
      <c r="J188" s="279"/>
      <c r="K188" s="327"/>
    </row>
    <row r="189" s="1" customFormat="1" ht="15" customHeight="1">
      <c r="B189" s="304"/>
      <c r="C189" s="340" t="s">
        <v>402</v>
      </c>
      <c r="D189" s="279"/>
      <c r="E189" s="279"/>
      <c r="F189" s="302" t="s">
        <v>322</v>
      </c>
      <c r="G189" s="279"/>
      <c r="H189" s="279" t="s">
        <v>403</v>
      </c>
      <c r="I189" s="279" t="s">
        <v>404</v>
      </c>
      <c r="J189" s="341" t="s">
        <v>405</v>
      </c>
      <c r="K189" s="327"/>
    </row>
    <row r="190" s="1" customFormat="1" ht="15" customHeight="1">
      <c r="B190" s="304"/>
      <c r="C190" s="340" t="s">
        <v>39</v>
      </c>
      <c r="D190" s="279"/>
      <c r="E190" s="279"/>
      <c r="F190" s="302" t="s">
        <v>316</v>
      </c>
      <c r="G190" s="279"/>
      <c r="H190" s="276" t="s">
        <v>406</v>
      </c>
      <c r="I190" s="279" t="s">
        <v>407</v>
      </c>
      <c r="J190" s="279"/>
      <c r="K190" s="327"/>
    </row>
    <row r="191" s="1" customFormat="1" ht="15" customHeight="1">
      <c r="B191" s="304"/>
      <c r="C191" s="340" t="s">
        <v>408</v>
      </c>
      <c r="D191" s="279"/>
      <c r="E191" s="279"/>
      <c r="F191" s="302" t="s">
        <v>316</v>
      </c>
      <c r="G191" s="279"/>
      <c r="H191" s="279" t="s">
        <v>409</v>
      </c>
      <c r="I191" s="279" t="s">
        <v>351</v>
      </c>
      <c r="J191" s="279"/>
      <c r="K191" s="327"/>
    </row>
    <row r="192" s="1" customFormat="1" ht="15" customHeight="1">
      <c r="B192" s="304"/>
      <c r="C192" s="340" t="s">
        <v>410</v>
      </c>
      <c r="D192" s="279"/>
      <c r="E192" s="279"/>
      <c r="F192" s="302" t="s">
        <v>316</v>
      </c>
      <c r="G192" s="279"/>
      <c r="H192" s="279" t="s">
        <v>411</v>
      </c>
      <c r="I192" s="279" t="s">
        <v>351</v>
      </c>
      <c r="J192" s="279"/>
      <c r="K192" s="327"/>
    </row>
    <row r="193" s="1" customFormat="1" ht="15" customHeight="1">
      <c r="B193" s="304"/>
      <c r="C193" s="340" t="s">
        <v>412</v>
      </c>
      <c r="D193" s="279"/>
      <c r="E193" s="279"/>
      <c r="F193" s="302" t="s">
        <v>322</v>
      </c>
      <c r="G193" s="279"/>
      <c r="H193" s="279" t="s">
        <v>413</v>
      </c>
      <c r="I193" s="279" t="s">
        <v>351</v>
      </c>
      <c r="J193" s="279"/>
      <c r="K193" s="327"/>
    </row>
    <row r="194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</row>
    <row r="198" s="1" customFormat="1" ht="13.5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="1" customFormat="1" ht="21">
      <c r="B199" s="269"/>
      <c r="C199" s="270" t="s">
        <v>414</v>
      </c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5.5" customHeight="1">
      <c r="B200" s="269"/>
      <c r="C200" s="343" t="s">
        <v>415</v>
      </c>
      <c r="D200" s="343"/>
      <c r="E200" s="343"/>
      <c r="F200" s="343" t="s">
        <v>416</v>
      </c>
      <c r="G200" s="344"/>
      <c r="H200" s="343" t="s">
        <v>417</v>
      </c>
      <c r="I200" s="343"/>
      <c r="J200" s="343"/>
      <c r="K200" s="271"/>
    </row>
    <row r="20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="1" customFormat="1" ht="15" customHeight="1">
      <c r="B202" s="304"/>
      <c r="C202" s="279" t="s">
        <v>407</v>
      </c>
      <c r="D202" s="279"/>
      <c r="E202" s="279"/>
      <c r="F202" s="302" t="s">
        <v>40</v>
      </c>
      <c r="G202" s="279"/>
      <c r="H202" s="279" t="s">
        <v>418</v>
      </c>
      <c r="I202" s="279"/>
      <c r="J202" s="279"/>
      <c r="K202" s="327"/>
    </row>
    <row r="203" s="1" customFormat="1" ht="15" customHeight="1">
      <c r="B203" s="304"/>
      <c r="C203" s="279"/>
      <c r="D203" s="279"/>
      <c r="E203" s="279"/>
      <c r="F203" s="302" t="s">
        <v>41</v>
      </c>
      <c r="G203" s="279"/>
      <c r="H203" s="279" t="s">
        <v>419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44</v>
      </c>
      <c r="G204" s="279"/>
      <c r="H204" s="279" t="s">
        <v>420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42</v>
      </c>
      <c r="G205" s="279"/>
      <c r="H205" s="279" t="s">
        <v>421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43</v>
      </c>
      <c r="G206" s="279"/>
      <c r="H206" s="279" t="s">
        <v>422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/>
      <c r="G207" s="279"/>
      <c r="H207" s="279"/>
      <c r="I207" s="279"/>
      <c r="J207" s="279"/>
      <c r="K207" s="327"/>
    </row>
    <row r="208" s="1" customFormat="1" ht="15" customHeight="1">
      <c r="B208" s="304"/>
      <c r="C208" s="279" t="s">
        <v>363</v>
      </c>
      <c r="D208" s="279"/>
      <c r="E208" s="279"/>
      <c r="F208" s="302" t="s">
        <v>76</v>
      </c>
      <c r="G208" s="279"/>
      <c r="H208" s="279" t="s">
        <v>423</v>
      </c>
      <c r="I208" s="279"/>
      <c r="J208" s="279"/>
      <c r="K208" s="327"/>
    </row>
    <row r="209" s="1" customFormat="1" ht="15" customHeight="1">
      <c r="B209" s="304"/>
      <c r="C209" s="279"/>
      <c r="D209" s="279"/>
      <c r="E209" s="279"/>
      <c r="F209" s="302" t="s">
        <v>258</v>
      </c>
      <c r="G209" s="279"/>
      <c r="H209" s="279" t="s">
        <v>259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256</v>
      </c>
      <c r="G210" s="279"/>
      <c r="H210" s="279" t="s">
        <v>424</v>
      </c>
      <c r="I210" s="279"/>
      <c r="J210" s="279"/>
      <c r="K210" s="327"/>
    </row>
    <row r="211" s="1" customFormat="1" ht="15" customHeight="1">
      <c r="B211" s="345"/>
      <c r="C211" s="279"/>
      <c r="D211" s="279"/>
      <c r="E211" s="279"/>
      <c r="F211" s="302" t="s">
        <v>260</v>
      </c>
      <c r="G211" s="340"/>
      <c r="H211" s="331" t="s">
        <v>261</v>
      </c>
      <c r="I211" s="331"/>
      <c r="J211" s="331"/>
      <c r="K211" s="346"/>
    </row>
    <row r="212" s="1" customFormat="1" ht="15" customHeight="1">
      <c r="B212" s="345"/>
      <c r="C212" s="279"/>
      <c r="D212" s="279"/>
      <c r="E212" s="279"/>
      <c r="F212" s="302" t="s">
        <v>262</v>
      </c>
      <c r="G212" s="340"/>
      <c r="H212" s="331" t="s">
        <v>425</v>
      </c>
      <c r="I212" s="331"/>
      <c r="J212" s="331"/>
      <c r="K212" s="346"/>
    </row>
    <row r="213" s="1" customFormat="1" ht="15" customHeight="1">
      <c r="B213" s="345"/>
      <c r="C213" s="279"/>
      <c r="D213" s="279"/>
      <c r="E213" s="279"/>
      <c r="F213" s="302"/>
      <c r="G213" s="340"/>
      <c r="H213" s="331"/>
      <c r="I213" s="331"/>
      <c r="J213" s="331"/>
      <c r="K213" s="346"/>
    </row>
    <row r="214" s="1" customFormat="1" ht="15" customHeight="1">
      <c r="B214" s="345"/>
      <c r="C214" s="279" t="s">
        <v>387</v>
      </c>
      <c r="D214" s="279"/>
      <c r="E214" s="279"/>
      <c r="F214" s="302">
        <v>1</v>
      </c>
      <c r="G214" s="340"/>
      <c r="H214" s="331" t="s">
        <v>426</v>
      </c>
      <c r="I214" s="331"/>
      <c r="J214" s="331"/>
      <c r="K214" s="346"/>
    </row>
    <row r="215" s="1" customFormat="1" ht="15" customHeight="1">
      <c r="B215" s="345"/>
      <c r="C215" s="279"/>
      <c r="D215" s="279"/>
      <c r="E215" s="279"/>
      <c r="F215" s="302">
        <v>2</v>
      </c>
      <c r="G215" s="340"/>
      <c r="H215" s="331" t="s">
        <v>427</v>
      </c>
      <c r="I215" s="331"/>
      <c r="J215" s="331"/>
      <c r="K215" s="346"/>
    </row>
    <row r="216" s="1" customFormat="1" ht="15" customHeight="1">
      <c r="B216" s="345"/>
      <c r="C216" s="279"/>
      <c r="D216" s="279"/>
      <c r="E216" s="279"/>
      <c r="F216" s="302">
        <v>3</v>
      </c>
      <c r="G216" s="340"/>
      <c r="H216" s="331" t="s">
        <v>428</v>
      </c>
      <c r="I216" s="331"/>
      <c r="J216" s="331"/>
      <c r="K216" s="346"/>
    </row>
    <row r="217" s="1" customFormat="1" ht="15" customHeight="1">
      <c r="B217" s="345"/>
      <c r="C217" s="279"/>
      <c r="D217" s="279"/>
      <c r="E217" s="279"/>
      <c r="F217" s="302">
        <v>4</v>
      </c>
      <c r="G217" s="340"/>
      <c r="H217" s="331" t="s">
        <v>429</v>
      </c>
      <c r="I217" s="331"/>
      <c r="J217" s="331"/>
      <c r="K217" s="346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Vítězslav Hráček</dc:creator>
  <cp:lastModifiedBy>Vítězslav Hráček</cp:lastModifiedBy>
  <dcterms:created xsi:type="dcterms:W3CDTF">2021-02-26T09:42:20Z</dcterms:created>
  <dcterms:modified xsi:type="dcterms:W3CDTF">2021-02-26T09:42:22Z</dcterms:modified>
</cp:coreProperties>
</file>