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Zderaz\2020\2021 rozpočet\"/>
    </mc:Choice>
  </mc:AlternateContent>
  <bookViews>
    <workbookView xWindow="0" yWindow="0" windowWidth="0" windowHeight="0"/>
  </bookViews>
  <sheets>
    <sheet name="Rekapitulace stavby" sheetId="1" r:id="rId1"/>
    <sheet name="SO-00 - Vedlejší a ostatn..." sheetId="2" r:id="rId2"/>
    <sheet name="SO-01.1 - Úprava zátopy" sheetId="3" r:id="rId3"/>
    <sheet name="SO-01.2 - Hráz" sheetId="4" r:id="rId4"/>
    <sheet name="SO-01.3 - Výpustný objekt" sheetId="5" r:id="rId5"/>
    <sheet name="SO-01.4 - Bezpečnostní př..." sheetId="6" r:id="rId6"/>
    <sheet name="SO-02 - VN2 (malá vodní n..." sheetId="7" r:id="rId7"/>
    <sheet name="SO-03.1 - Výsadby" sheetId="8" r:id="rId8"/>
    <sheet name="SO-03.2 - Terénní úpravy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'SO-00 - Vedlejší a ostatn...'!$C$79:$K$93</definedName>
    <definedName name="_xlnm.Print_Area" localSheetId="1">'SO-00 - Vedlejší a ostatn...'!$C$4:$J$39,'SO-00 - Vedlejší a ostatn...'!$C$45:$J$61,'SO-00 - Vedlejší a ostatn...'!$C$67:$J$93</definedName>
    <definedName name="_xlnm.Print_Titles" localSheetId="1">'SO-00 - Vedlejší a ostatn...'!$79:$79</definedName>
    <definedName name="_xlnm._FilterDatabase" localSheetId="2" hidden="1">'SO-01.1 - Úprava zátopy'!$C$84:$K$209</definedName>
    <definedName name="_xlnm.Print_Area" localSheetId="2">'SO-01.1 - Úprava zátopy'!$C$4:$J$39,'SO-01.1 - Úprava zátopy'!$C$45:$J$66,'SO-01.1 - Úprava zátopy'!$C$72:$J$209</definedName>
    <definedName name="_xlnm.Print_Titles" localSheetId="2">'SO-01.1 - Úprava zátopy'!$84:$84</definedName>
    <definedName name="_xlnm._FilterDatabase" localSheetId="3" hidden="1">'SO-01.2 - Hráz'!$C$83:$K$142</definedName>
    <definedName name="_xlnm.Print_Area" localSheetId="3">'SO-01.2 - Hráz'!$C$4:$J$39,'SO-01.2 - Hráz'!$C$45:$J$65,'SO-01.2 - Hráz'!$C$71:$J$142</definedName>
    <definedName name="_xlnm.Print_Titles" localSheetId="3">'SO-01.2 - Hráz'!$83:$83</definedName>
    <definedName name="_xlnm._FilterDatabase" localSheetId="4" hidden="1">'SO-01.3 - Výpustný objekt'!$C$89:$K$246</definedName>
    <definedName name="_xlnm.Print_Area" localSheetId="4">'SO-01.3 - Výpustný objekt'!$C$4:$J$39,'SO-01.3 - Výpustný objekt'!$C$45:$J$71,'SO-01.3 - Výpustný objekt'!$C$77:$J$246</definedName>
    <definedName name="_xlnm.Print_Titles" localSheetId="4">'SO-01.3 - Výpustný objekt'!$89:$89</definedName>
    <definedName name="_xlnm._FilterDatabase" localSheetId="5" hidden="1">'SO-01.4 - Bezpečnostní př...'!$C$83:$K$155</definedName>
    <definedName name="_xlnm.Print_Area" localSheetId="5">'SO-01.4 - Bezpečnostní př...'!$C$4:$J$39,'SO-01.4 - Bezpečnostní př...'!$C$45:$J$65,'SO-01.4 - Bezpečnostní př...'!$C$71:$J$155</definedName>
    <definedName name="_xlnm.Print_Titles" localSheetId="5">'SO-01.4 - Bezpečnostní př...'!$83:$83</definedName>
    <definedName name="_xlnm._FilterDatabase" localSheetId="6" hidden="1">'SO-02 - VN2 (malá vodní n...'!$C$87:$K$178</definedName>
    <definedName name="_xlnm.Print_Area" localSheetId="6">'SO-02 - VN2 (malá vodní n...'!$C$4:$J$39,'SO-02 - VN2 (malá vodní n...'!$C$45:$J$69,'SO-02 - VN2 (malá vodní n...'!$C$75:$J$178</definedName>
    <definedName name="_xlnm.Print_Titles" localSheetId="6">'SO-02 - VN2 (malá vodní n...'!$87:$87</definedName>
    <definedName name="_xlnm._FilterDatabase" localSheetId="7" hidden="1">'SO-03.1 - Výsadby'!$C$81:$K$153</definedName>
    <definedName name="_xlnm.Print_Area" localSheetId="7">'SO-03.1 - Výsadby'!$C$4:$J$39,'SO-03.1 - Výsadby'!$C$45:$J$63,'SO-03.1 - Výsadby'!$C$69:$J$153</definedName>
    <definedName name="_xlnm.Print_Titles" localSheetId="7">'SO-03.1 - Výsadby'!$81:$81</definedName>
    <definedName name="_xlnm._FilterDatabase" localSheetId="8" hidden="1">'SO-03.2 - Terénní úpravy'!$C$80:$K$95</definedName>
    <definedName name="_xlnm.Print_Area" localSheetId="8">'SO-03.2 - Terénní úpravy'!$C$4:$J$39,'SO-03.2 - Terénní úpravy'!$C$45:$J$62,'SO-03.2 - Terénní úpravy'!$C$68:$J$95</definedName>
    <definedName name="_xlnm.Print_Titles" localSheetId="8">'SO-03.2 - Terénní úpravy'!$80:$80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52"/>
  <c r="E7"/>
  <c r="E71"/>
  <c i="8" r="J37"/>
  <c r="J36"/>
  <c i="1" r="AY61"/>
  <c i="8" r="J35"/>
  <c i="1" r="AX61"/>
  <c i="8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6"/>
  <c r="E74"/>
  <c r="F52"/>
  <c r="E50"/>
  <c r="J24"/>
  <c r="E24"/>
  <c r="J55"/>
  <c r="J23"/>
  <c r="J21"/>
  <c r="E21"/>
  <c r="J54"/>
  <c r="J20"/>
  <c r="J18"/>
  <c r="E18"/>
  <c r="F79"/>
  <c r="J17"/>
  <c r="J15"/>
  <c r="E15"/>
  <c r="F78"/>
  <c r="J14"/>
  <c r="J12"/>
  <c r="J76"/>
  <c r="E7"/>
  <c r="E72"/>
  <c i="7" r="J37"/>
  <c r="J36"/>
  <c i="1" r="AY60"/>
  <c i="7" r="J35"/>
  <c i="1" r="AX60"/>
  <c i="7"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2"/>
  <c r="E80"/>
  <c r="F52"/>
  <c r="E50"/>
  <c r="J24"/>
  <c r="E24"/>
  <c r="J55"/>
  <c r="J23"/>
  <c r="J21"/>
  <c r="E21"/>
  <c r="J84"/>
  <c r="J20"/>
  <c r="J18"/>
  <c r="E18"/>
  <c r="F55"/>
  <c r="J17"/>
  <c r="J15"/>
  <c r="E15"/>
  <c r="F54"/>
  <c r="J14"/>
  <c r="J12"/>
  <c r="J52"/>
  <c r="E7"/>
  <c r="E78"/>
  <c i="6" r="J37"/>
  <c r="J36"/>
  <c i="1" r="AY59"/>
  <c i="6" r="J35"/>
  <c i="1" r="AX59"/>
  <c i="6"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78"/>
  <c r="E7"/>
  <c r="E74"/>
  <c i="5" r="J37"/>
  <c r="J36"/>
  <c i="1" r="AY58"/>
  <c i="5" r="J35"/>
  <c i="1" r="AX58"/>
  <c i="5"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4"/>
  <c r="E82"/>
  <c r="F52"/>
  <c r="E50"/>
  <c r="J24"/>
  <c r="E24"/>
  <c r="J55"/>
  <c r="J23"/>
  <c r="J21"/>
  <c r="E21"/>
  <c r="J54"/>
  <c r="J20"/>
  <c r="J18"/>
  <c r="E18"/>
  <c r="F87"/>
  <c r="J17"/>
  <c r="J15"/>
  <c r="E15"/>
  <c r="F86"/>
  <c r="J14"/>
  <c r="J12"/>
  <c r="J84"/>
  <c r="E7"/>
  <c r="E80"/>
  <c i="4" r="J37"/>
  <c r="J36"/>
  <c i="1" r="AY57"/>
  <c i="4" r="J35"/>
  <c i="1" r="AX57"/>
  <c i="4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78"/>
  <c r="E7"/>
  <c r="E74"/>
  <c i="3" r="J37"/>
  <c r="J36"/>
  <c i="1" r="AY56"/>
  <c i="3" r="J35"/>
  <c i="1" r="AX56"/>
  <c i="3"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55"/>
  <c r="J17"/>
  <c r="J15"/>
  <c r="E15"/>
  <c r="F81"/>
  <c r="J14"/>
  <c r="J12"/>
  <c r="J52"/>
  <c r="E7"/>
  <c r="E75"/>
  <c i="2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74"/>
  <c r="E7"/>
  <c r="E70"/>
  <c i="1" r="L50"/>
  <c r="AM50"/>
  <c r="AM49"/>
  <c r="L49"/>
  <c r="AM47"/>
  <c r="L47"/>
  <c r="L45"/>
  <c r="L44"/>
  <c i="9" r="J90"/>
  <c i="8" r="J146"/>
  <c r="BK136"/>
  <c r="J126"/>
  <c r="J95"/>
  <c i="6" r="BK150"/>
  <c r="J99"/>
  <c i="5" r="J167"/>
  <c r="BK95"/>
  <c i="3" r="J180"/>
  <c r="BK106"/>
  <c i="9" r="BK92"/>
  <c i="8" r="J148"/>
  <c r="J116"/>
  <c i="7" r="J124"/>
  <c i="5" r="J175"/>
  <c r="BK107"/>
  <c i="3" r="BK180"/>
  <c r="J92"/>
  <c i="8" r="BK133"/>
  <c r="BK89"/>
  <c i="7" r="BK105"/>
  <c i="6" r="J87"/>
  <c i="5" r="J209"/>
  <c r="BK151"/>
  <c i="4" r="J103"/>
  <c i="3" r="J153"/>
  <c r="BK100"/>
  <c i="2" r="J84"/>
  <c i="8" r="J136"/>
  <c r="BK120"/>
  <c i="7" r="BK124"/>
  <c i="6" r="J124"/>
  <c i="5" r="J176"/>
  <c r="BK101"/>
  <c i="4" r="BK117"/>
  <c i="3" r="BK169"/>
  <c i="2" r="J93"/>
  <c i="7" r="J155"/>
  <c r="BK118"/>
  <c i="5" r="J234"/>
  <c r="J192"/>
  <c i="4" r="J133"/>
  <c r="BK87"/>
  <c i="2" r="BK93"/>
  <c i="7" r="BK167"/>
  <c i="6" r="BK136"/>
  <c i="5" r="BK219"/>
  <c r="J107"/>
  <c i="4" r="BK94"/>
  <c i="3" r="J194"/>
  <c r="J122"/>
  <c i="7" r="BK160"/>
  <c i="6" r="J152"/>
  <c r="J110"/>
  <c i="5" r="BK179"/>
  <c i="4" r="BK140"/>
  <c i="3" r="BK207"/>
  <c r="J164"/>
  <c i="7" r="J164"/>
  <c r="J117"/>
  <c i="6" r="J119"/>
  <c i="5" r="BK196"/>
  <c i="4" r="BK118"/>
  <c i="3" r="J142"/>
  <c i="9" r="BK86"/>
  <c i="8" r="BK150"/>
  <c r="J137"/>
  <c r="J120"/>
  <c i="7" r="J120"/>
  <c i="6" r="BK115"/>
  <c i="5" r="J182"/>
  <c r="BK126"/>
  <c i="3" r="BK191"/>
  <c r="BK153"/>
  <c i="2" r="BK82"/>
  <c i="8" r="J150"/>
  <c r="J124"/>
  <c i="7" r="J160"/>
  <c i="6" r="BK110"/>
  <c i="5" r="BK120"/>
  <c i="4" r="BK96"/>
  <c i="3" r="BK173"/>
  <c r="BK114"/>
  <c i="1" r="AS54"/>
  <c i="6" r="BK119"/>
  <c i="5" r="J202"/>
  <c r="BK105"/>
  <c i="4" r="BK101"/>
  <c i="3" r="BK155"/>
  <c r="BK102"/>
  <c i="2" r="BK89"/>
  <c i="8" r="J140"/>
  <c r="J128"/>
  <c i="7" r="J170"/>
  <c r="BK112"/>
  <c i="6" r="BK97"/>
  <c i="5" r="J198"/>
  <c r="BK147"/>
  <c i="3" r="J207"/>
  <c r="J171"/>
  <c r="J90"/>
  <c i="7" r="BK151"/>
  <c r="BK91"/>
  <c i="5" r="BK230"/>
  <c r="J161"/>
  <c r="J101"/>
  <c i="4" r="BK109"/>
  <c i="2" r="J82"/>
  <c i="7" r="J114"/>
  <c i="6" r="BK132"/>
  <c r="J89"/>
  <c i="5" r="J171"/>
  <c i="4" r="BK103"/>
  <c i="3" r="BK178"/>
  <c r="BK146"/>
  <c i="7" r="J177"/>
  <c i="6" r="BK148"/>
  <c r="BK106"/>
  <c i="5" r="BK209"/>
  <c r="BK137"/>
  <c i="4" r="J105"/>
  <c i="3" r="J203"/>
  <c r="J159"/>
  <c i="2" r="BK84"/>
  <c i="7" r="J102"/>
  <c i="6" r="J101"/>
  <c i="5" r="J181"/>
  <c i="4" r="BK93"/>
  <c i="3" r="BK134"/>
  <c i="9" r="BK88"/>
  <c i="8" r="J141"/>
  <c r="BK128"/>
  <c i="7" r="J173"/>
  <c i="6" r="J93"/>
  <c i="5" r="J147"/>
  <c i="4" r="J140"/>
  <c i="3" r="BK186"/>
  <c r="BK142"/>
  <c i="9" r="BK94"/>
  <c r="J84"/>
  <c i="8" r="BK137"/>
  <c r="BK93"/>
  <c i="7" r="J110"/>
  <c i="5" r="J173"/>
  <c r="J95"/>
  <c i="3" r="J182"/>
  <c r="BK130"/>
  <c i="8" r="BK141"/>
  <c r="BK109"/>
  <c i="7" r="BK100"/>
  <c i="5" r="BK245"/>
  <c r="J199"/>
  <c r="BK128"/>
  <c i="4" r="J109"/>
  <c i="3" r="BK164"/>
  <c r="BK138"/>
  <c i="2" r="J86"/>
  <c i="8" r="BK138"/>
  <c r="J109"/>
  <c i="7" r="J151"/>
  <c r="J98"/>
  <c i="5" r="BK225"/>
  <c r="BK132"/>
  <c i="4" r="BK135"/>
  <c i="3" r="J191"/>
  <c r="J110"/>
  <c i="7" r="BK164"/>
  <c i="6" r="BK126"/>
  <c i="5" r="BK194"/>
  <c r="BK117"/>
  <c i="4" r="BK111"/>
  <c i="3" r="BK182"/>
  <c i="8" r="BK97"/>
  <c i="7" r="J107"/>
  <c i="6" r="J104"/>
  <c i="5" r="J117"/>
  <c i="4" r="BK98"/>
  <c i="3" r="BK171"/>
  <c i="2" r="J92"/>
  <c i="7" r="BK98"/>
  <c i="6" r="BK128"/>
  <c r="BK91"/>
  <c i="5" r="BK145"/>
  <c i="4" r="J117"/>
  <c i="3" r="BK202"/>
  <c r="J114"/>
  <c i="7" r="BK141"/>
  <c r="J97"/>
  <c i="6" r="J91"/>
  <c i="5" r="BK176"/>
  <c i="4" r="J98"/>
  <c i="3" r="J155"/>
  <c i="9" r="J94"/>
  <c i="8" r="J152"/>
  <c r="BK140"/>
  <c r="J131"/>
  <c r="J97"/>
  <c i="6" r="J132"/>
  <c r="J108"/>
  <c i="5" r="BK217"/>
  <c r="J128"/>
  <c i="4" r="BK108"/>
  <c i="3" r="BK166"/>
  <c r="BK126"/>
  <c i="9" r="J95"/>
  <c i="8" r="BK152"/>
  <c r="BK122"/>
  <c i="7" r="BK155"/>
  <c r="J91"/>
  <c i="5" r="J126"/>
  <c i="3" r="BK200"/>
  <c r="J146"/>
  <c i="2" r="BK91"/>
  <c i="8" r="J142"/>
  <c r="BK99"/>
  <c i="7" r="J95"/>
  <c i="5" r="J230"/>
  <c r="BK171"/>
  <c i="4" r="J135"/>
  <c i="3" r="BK175"/>
  <c r="J134"/>
  <c i="2" r="J90"/>
  <c i="8" r="BK142"/>
  <c r="BK101"/>
  <c i="7" r="BK126"/>
  <c i="5" r="BK232"/>
  <c r="BK169"/>
  <c r="J110"/>
  <c i="4" r="J101"/>
  <c i="3" r="J126"/>
  <c i="8" r="J122"/>
  <c i="7" r="J146"/>
  <c r="BK95"/>
  <c i="5" r="BK222"/>
  <c r="J141"/>
  <c r="BK93"/>
  <c i="4" r="BK91"/>
  <c i="3" r="BK110"/>
  <c i="8" r="J89"/>
  <c i="7" r="BK93"/>
  <c i="5" r="BK202"/>
  <c r="BK141"/>
  <c i="4" r="BK107"/>
  <c i="3" r="J176"/>
  <c r="J102"/>
  <c i="7" r="J175"/>
  <c r="J93"/>
  <c i="6" r="J115"/>
  <c i="5" r="BK234"/>
  <c r="J139"/>
  <c i="4" r="J104"/>
  <c i="3" r="BK199"/>
  <c r="J138"/>
  <c i="2" r="BK88"/>
  <c i="7" r="BK110"/>
  <c i="6" r="J117"/>
  <c i="5" r="J238"/>
  <c r="BK110"/>
  <c i="3" r="J209"/>
  <c r="J124"/>
  <c i="9" r="J92"/>
  <c i="8" r="BK148"/>
  <c r="J138"/>
  <c r="BK132"/>
  <c i="7" r="J139"/>
  <c i="5" r="BK242"/>
  <c r="BK159"/>
  <c i="4" r="J93"/>
  <c i="3" r="BK150"/>
  <c i="2" r="BK86"/>
  <c i="9" r="J86"/>
  <c i="8" r="BK139"/>
  <c i="7" r="BK147"/>
  <c i="6" r="BK104"/>
  <c i="5" r="J114"/>
  <c i="4" r="J118"/>
  <c i="3" r="BK148"/>
  <c i="2" r="J89"/>
  <c i="8" r="J134"/>
  <c r="BK111"/>
  <c i="7" r="BK114"/>
  <c i="6" r="BK89"/>
  <c i="5" r="J217"/>
  <c r="BK143"/>
  <c i="4" r="BK120"/>
  <c i="3" r="BK194"/>
  <c r="J148"/>
  <c i="2" r="J88"/>
  <c i="8" r="J132"/>
  <c r="BK126"/>
  <c i="7" r="BK161"/>
  <c i="6" r="J136"/>
  <c i="5" r="J179"/>
  <c r="BK139"/>
  <c i="4" r="BK115"/>
  <c i="3" r="BK190"/>
  <c i="2" r="J87"/>
  <c i="7" r="BK170"/>
  <c r="J112"/>
  <c i="5" r="BK244"/>
  <c r="BK124"/>
  <c i="4" r="J120"/>
  <c i="3" r="BK159"/>
  <c i="8" r="J93"/>
  <c i="7" r="BK97"/>
  <c i="6" r="BK117"/>
  <c i="5" r="BK181"/>
  <c i="4" r="J111"/>
  <c i="3" r="BK203"/>
  <c r="BK157"/>
  <c i="7" r="BK177"/>
  <c r="BK122"/>
  <c i="6" r="BK101"/>
  <c i="5" r="BK173"/>
  <c i="4" r="BK125"/>
  <c i="3" r="J200"/>
  <c i="2" r="J91"/>
  <c i="7" r="BK130"/>
  <c i="6" r="J128"/>
  <c i="5" r="J242"/>
  <c i="4" r="J131"/>
  <c i="3" r="J178"/>
  <c r="BK122"/>
  <c i="9" r="J91"/>
  <c i="8" r="J147"/>
  <c r="BK134"/>
  <c r="BK105"/>
  <c i="7" r="BK102"/>
  <c i="6" r="J122"/>
  <c i="5" r="J169"/>
  <c r="BK114"/>
  <c i="3" r="J199"/>
  <c r="BK161"/>
  <c r="BK90"/>
  <c i="9" r="BK91"/>
  <c i="8" r="BK146"/>
  <c r="BK103"/>
  <c i="7" r="J141"/>
  <c i="6" r="J150"/>
  <c i="5" r="J132"/>
  <c r="BK97"/>
  <c i="3" r="J189"/>
  <c r="BK124"/>
  <c i="8" r="J144"/>
  <c r="BK116"/>
  <c r="J87"/>
  <c i="6" r="J155"/>
  <c i="5" r="BK238"/>
  <c r="J155"/>
  <c i="4" r="J127"/>
  <c r="J89"/>
  <c i="3" r="BK151"/>
  <c r="BK96"/>
  <c i="2" r="BK83"/>
  <c i="8" r="BK130"/>
  <c i="7" r="J134"/>
  <c r="J96"/>
  <c i="5" r="BK205"/>
  <c r="J159"/>
  <c i="4" r="BK127"/>
  <c i="3" r="J197"/>
  <c r="J106"/>
  <c i="8" r="J105"/>
  <c i="7" r="BK139"/>
  <c r="BK96"/>
  <c i="5" r="J232"/>
  <c r="BK175"/>
  <c r="J105"/>
  <c i="4" r="J107"/>
  <c i="3" r="J152"/>
  <c i="7" r="J147"/>
  <c i="6" r="BK138"/>
  <c r="BK93"/>
  <c i="5" r="J151"/>
  <c i="4" r="J91"/>
  <c i="3" r="J136"/>
  <c i="2" r="J83"/>
  <c i="7" r="J126"/>
  <c i="6" r="J130"/>
  <c r="BK87"/>
  <c i="5" r="BK167"/>
  <c r="BK112"/>
  <c i="4" r="BK89"/>
  <c i="3" r="J175"/>
  <c r="J96"/>
  <c i="7" r="BK143"/>
  <c r="BK116"/>
  <c i="6" r="J106"/>
  <c i="5" r="J205"/>
  <c i="4" r="BK122"/>
  <c i="3" r="J166"/>
  <c i="9" r="BK84"/>
  <c i="8" r="BK144"/>
  <c r="J133"/>
  <c r="J101"/>
  <c i="7" r="J105"/>
  <c i="6" r="J126"/>
  <c i="5" r="BK187"/>
  <c r="J143"/>
  <c i="4" r="J115"/>
  <c i="3" r="BK176"/>
  <c i="2" r="BK87"/>
  <c i="9" r="BK90"/>
  <c i="8" r="BK145"/>
  <c r="J99"/>
  <c i="7" r="J130"/>
  <c i="5" r="J225"/>
  <c r="J112"/>
  <c i="4" r="BK104"/>
  <c i="3" r="J151"/>
  <c r="BK112"/>
  <c i="8" r="BK147"/>
  <c r="J130"/>
  <c i="7" r="BK117"/>
  <c i="6" r="J138"/>
  <c i="5" r="J222"/>
  <c r="BK183"/>
  <c r="J97"/>
  <c i="4" r="J96"/>
  <c i="3" r="J173"/>
  <c r="BK118"/>
  <c i="8" r="BK87"/>
  <c i="7" r="BK120"/>
  <c i="5" r="J196"/>
  <c r="J137"/>
  <c i="4" r="J138"/>
  <c r="BK105"/>
  <c i="3" r="J157"/>
  <c i="8" r="J85"/>
  <c i="6" r="BK152"/>
  <c r="J97"/>
  <c i="5" r="BK192"/>
  <c i="4" r="J122"/>
  <c r="J87"/>
  <c i="3" r="J161"/>
  <c r="J100"/>
  <c i="7" r="J161"/>
  <c r="BK107"/>
  <c i="6" r="J113"/>
  <c i="5" r="BK182"/>
  <c r="J124"/>
  <c i="4" r="J94"/>
  <c i="3" r="J190"/>
  <c r="J130"/>
  <c i="7" r="BK175"/>
  <c r="J122"/>
  <c i="6" r="BK143"/>
  <c r="BK99"/>
  <c i="5" r="BK213"/>
  <c i="4" r="BK133"/>
  <c i="3" r="BK187"/>
  <c r="J112"/>
  <c i="9" r="BK95"/>
  <c i="8" r="J145"/>
  <c r="BK124"/>
  <c r="BK85"/>
  <c i="6" r="J143"/>
  <c i="5" r="J219"/>
  <c r="J145"/>
  <c i="4" r="J125"/>
  <c i="3" r="J169"/>
  <c r="BK136"/>
  <c i="2" r="BK85"/>
  <c i="9" r="J88"/>
  <c i="8" r="BK143"/>
  <c r="BK95"/>
  <c i="7" r="J116"/>
  <c i="5" r="J187"/>
  <c r="J93"/>
  <c i="3" r="J186"/>
  <c r="BK88"/>
  <c i="8" r="J139"/>
  <c i="7" r="BK146"/>
  <c i="6" r="J148"/>
  <c i="5" r="J245"/>
  <c r="J194"/>
  <c r="BK116"/>
  <c i="3" r="BK189"/>
  <c r="J150"/>
  <c i="2" r="BK92"/>
  <c i="8" r="J143"/>
  <c r="BK131"/>
  <c r="J111"/>
  <c i="7" r="J167"/>
  <c r="J100"/>
  <c i="6" r="BK113"/>
  <c i="5" r="BK199"/>
  <c r="BK161"/>
  <c r="J116"/>
  <c i="4" r="J142"/>
  <c r="J108"/>
  <c i="3" r="J187"/>
  <c i="8" r="J103"/>
  <c i="7" r="BK134"/>
  <c i="6" r="BK108"/>
  <c i="5" r="J213"/>
  <c r="BK155"/>
  <c i="4" r="BK142"/>
  <c i="3" r="J202"/>
  <c r="J88"/>
  <c i="7" r="BK173"/>
  <c i="6" r="BK130"/>
  <c i="5" r="BK198"/>
  <c i="4" r="BK138"/>
  <c i="3" r="BK197"/>
  <c r="BK152"/>
  <c r="BK92"/>
  <c i="7" r="J143"/>
  <c i="6" r="BK155"/>
  <c r="BK122"/>
  <c i="5" r="J183"/>
  <c i="4" r="BK131"/>
  <c i="3" r="BK209"/>
  <c r="BK184"/>
  <c r="J118"/>
  <c i="2" r="BK90"/>
  <c i="7" r="J118"/>
  <c i="6" r="BK124"/>
  <c i="5" r="J244"/>
  <c r="J120"/>
  <c i="3" r="J184"/>
  <c i="2" r="J85"/>
  <c i="3" l="1" r="T196"/>
  <c i="4" r="BK86"/>
  <c r="BK137"/>
  <c r="J137"/>
  <c r="J63"/>
  <c i="5" r="T92"/>
  <c r="T136"/>
  <c r="T178"/>
  <c r="BK204"/>
  <c i="6" r="P121"/>
  <c i="3" r="R87"/>
  <c r="BK196"/>
  <c r="J196"/>
  <c r="J63"/>
  <c i="4" r="T124"/>
  <c i="5" r="BK119"/>
  <c r="J119"/>
  <c r="J62"/>
  <c r="BK166"/>
  <c r="J166"/>
  <c r="J64"/>
  <c r="R191"/>
  <c r="P204"/>
  <c i="6" r="BK121"/>
  <c r="J121"/>
  <c r="J63"/>
  <c i="7" r="BK123"/>
  <c r="J123"/>
  <c r="J62"/>
  <c r="BK145"/>
  <c r="J145"/>
  <c r="J64"/>
  <c r="R159"/>
  <c i="3" r="R201"/>
  <c i="4" r="R86"/>
  <c r="T137"/>
  <c i="5" r="BK136"/>
  <c r="J136"/>
  <c r="J63"/>
  <c r="P191"/>
  <c r="R204"/>
  <c i="6" r="R121"/>
  <c i="7" r="R123"/>
  <c r="R138"/>
  <c r="BK159"/>
  <c r="J159"/>
  <c r="J65"/>
  <c r="P166"/>
  <c r="P165"/>
  <c i="2" r="P81"/>
  <c r="P80"/>
  <c i="1" r="AU55"/>
  <c i="2" r="R81"/>
  <c r="R80"/>
  <c i="3" r="T87"/>
  <c r="T86"/>
  <c r="T85"/>
  <c r="T201"/>
  <c i="4" r="BK124"/>
  <c r="J124"/>
  <c r="J62"/>
  <c i="5" r="R119"/>
  <c r="P166"/>
  <c r="T191"/>
  <c r="BK218"/>
  <c r="J218"/>
  <c r="J70"/>
  <c i="6" r="T121"/>
  <c i="7" r="P90"/>
  <c r="T166"/>
  <c r="T165"/>
  <c i="3" r="BK201"/>
  <c r="J201"/>
  <c r="J64"/>
  <c i="4" r="T86"/>
  <c r="T85"/>
  <c r="T84"/>
  <c r="R137"/>
  <c i="5" r="T119"/>
  <c r="T166"/>
  <c r="R178"/>
  <c r="T218"/>
  <c i="6" r="R86"/>
  <c r="P112"/>
  <c i="7" r="BK90"/>
  <c r="J90"/>
  <c r="J61"/>
  <c r="P123"/>
  <c r="P138"/>
  <c r="T145"/>
  <c r="R166"/>
  <c r="R165"/>
  <c i="3" r="BK87"/>
  <c r="R196"/>
  <c i="4" r="P124"/>
  <c i="5" r="P92"/>
  <c r="R136"/>
  <c r="BK191"/>
  <c r="J191"/>
  <c r="J66"/>
  <c r="T204"/>
  <c r="T203"/>
  <c i="6" r="P86"/>
  <c r="P85"/>
  <c r="P84"/>
  <c i="1" r="AU59"/>
  <c i="6" r="T112"/>
  <c i="7" r="T90"/>
  <c r="T138"/>
  <c r="T159"/>
  <c i="2" r="BK81"/>
  <c r="J81"/>
  <c r="J60"/>
  <c r="T81"/>
  <c r="T80"/>
  <c i="3" r="P87"/>
  <c r="P201"/>
  <c i="4" r="P86"/>
  <c r="P85"/>
  <c r="P84"/>
  <c i="1" r="AU57"/>
  <c i="4" r="P137"/>
  <c i="5" r="BK92"/>
  <c r="J92"/>
  <c r="J61"/>
  <c r="P119"/>
  <c r="R166"/>
  <c r="P178"/>
  <c r="P218"/>
  <c i="6" r="T86"/>
  <c r="T85"/>
  <c r="T84"/>
  <c r="R112"/>
  <c i="7" r="T123"/>
  <c r="P145"/>
  <c r="P159"/>
  <c i="8" r="BK84"/>
  <c r="BK83"/>
  <c r="J83"/>
  <c r="J60"/>
  <c r="R84"/>
  <c r="BK149"/>
  <c r="J149"/>
  <c r="J62"/>
  <c r="T149"/>
  <c i="9" r="P83"/>
  <c r="P82"/>
  <c r="P81"/>
  <c i="1" r="AU62"/>
  <c i="9" r="R83"/>
  <c r="R82"/>
  <c r="R81"/>
  <c i="3" r="P196"/>
  <c i="4" r="R124"/>
  <c i="5" r="R92"/>
  <c r="R91"/>
  <c r="P136"/>
  <c r="BK178"/>
  <c r="J178"/>
  <c r="J65"/>
  <c r="R218"/>
  <c i="6" r="BK86"/>
  <c r="J86"/>
  <c r="J61"/>
  <c r="BK112"/>
  <c r="J112"/>
  <c r="J62"/>
  <c i="7" r="R90"/>
  <c r="R89"/>
  <c r="R88"/>
  <c r="BK138"/>
  <c r="J138"/>
  <c r="J63"/>
  <c r="R145"/>
  <c r="BK166"/>
  <c r="BK165"/>
  <c r="J165"/>
  <c r="J67"/>
  <c i="8" r="P84"/>
  <c r="P83"/>
  <c r="P82"/>
  <c i="1" r="AU61"/>
  <c i="8" r="T84"/>
  <c r="T83"/>
  <c r="T82"/>
  <c r="P149"/>
  <c r="R149"/>
  <c i="9" r="BK83"/>
  <c r="J83"/>
  <c r="J61"/>
  <c r="T83"/>
  <c r="T82"/>
  <c r="T81"/>
  <c i="2" r="F54"/>
  <c r="BE83"/>
  <c r="BE89"/>
  <c r="BE92"/>
  <c i="3" r="BE100"/>
  <c r="BE118"/>
  <c r="BE152"/>
  <c r="BE157"/>
  <c r="BE159"/>
  <c r="BE186"/>
  <c r="BE191"/>
  <c r="BE207"/>
  <c r="BK208"/>
  <c r="J208"/>
  <c r="J65"/>
  <c i="4" r="J52"/>
  <c r="J80"/>
  <c r="BE87"/>
  <c r="BE89"/>
  <c r="BE103"/>
  <c r="BE138"/>
  <c i="5" r="J52"/>
  <c r="BE93"/>
  <c r="BE95"/>
  <c r="BE101"/>
  <c r="BE105"/>
  <c r="BE141"/>
  <c r="BE147"/>
  <c r="BE202"/>
  <c i="6" r="E48"/>
  <c r="BE110"/>
  <c r="BE150"/>
  <c i="7" r="J85"/>
  <c r="BE124"/>
  <c r="BE160"/>
  <c i="2" r="F77"/>
  <c i="3" r="BE102"/>
  <c r="BE106"/>
  <c r="BE110"/>
  <c r="BE153"/>
  <c r="BE155"/>
  <c r="BE180"/>
  <c r="BE209"/>
  <c i="4" r="J55"/>
  <c r="BE101"/>
  <c r="BE109"/>
  <c r="BE118"/>
  <c r="BE120"/>
  <c i="5" r="F54"/>
  <c r="J86"/>
  <c r="BE217"/>
  <c r="BE219"/>
  <c r="BE222"/>
  <c i="6" r="J55"/>
  <c r="BE117"/>
  <c r="BE119"/>
  <c r="BE155"/>
  <c i="7" r="J82"/>
  <c r="F85"/>
  <c r="BE177"/>
  <c i="2" r="J54"/>
  <c r="BE85"/>
  <c r="BE86"/>
  <c r="BE93"/>
  <c i="3" r="BE114"/>
  <c r="BE124"/>
  <c r="BE126"/>
  <c r="BE138"/>
  <c r="BE142"/>
  <c r="BE148"/>
  <c r="BE150"/>
  <c r="BE169"/>
  <c r="BK193"/>
  <c r="J193"/>
  <c r="J62"/>
  <c i="4" r="F55"/>
  <c r="BE108"/>
  <c r="BE115"/>
  <c r="BE125"/>
  <c r="BE131"/>
  <c r="BE133"/>
  <c r="BE135"/>
  <c i="5" r="BE114"/>
  <c r="BE126"/>
  <c r="BE132"/>
  <c r="BE137"/>
  <c r="BE155"/>
  <c r="BE159"/>
  <c r="BE176"/>
  <c r="BE199"/>
  <c r="BE230"/>
  <c r="BE232"/>
  <c r="BE238"/>
  <c i="6" r="J52"/>
  <c r="J80"/>
  <c r="BE99"/>
  <c r="BE113"/>
  <c i="7" r="J54"/>
  <c r="BE122"/>
  <c r="BE143"/>
  <c r="BE155"/>
  <c i="8" r="F55"/>
  <c r="BE87"/>
  <c i="2" r="J55"/>
  <c r="BE88"/>
  <c r="BE90"/>
  <c i="3" r="F54"/>
  <c r="J55"/>
  <c r="J79"/>
  <c r="F82"/>
  <c r="BE136"/>
  <c r="BE171"/>
  <c r="BE173"/>
  <c r="BE187"/>
  <c r="BE199"/>
  <c i="4" r="F80"/>
  <c r="BE96"/>
  <c r="BE104"/>
  <c i="5" r="F55"/>
  <c r="BE110"/>
  <c r="BE112"/>
  <c r="BE116"/>
  <c r="BE145"/>
  <c r="BE187"/>
  <c r="BE205"/>
  <c i="6" r="BE97"/>
  <c r="BE101"/>
  <c r="BE122"/>
  <c r="BE130"/>
  <c r="BE138"/>
  <c r="BE143"/>
  <c r="BE148"/>
  <c r="BE152"/>
  <c i="7" r="BE100"/>
  <c r="BE102"/>
  <c r="BE126"/>
  <c r="BE147"/>
  <c i="8" r="J52"/>
  <c r="J79"/>
  <c r="BE120"/>
  <c i="3" r="BE96"/>
  <c r="BE130"/>
  <c r="BE146"/>
  <c r="BE161"/>
  <c r="BE166"/>
  <c r="BE176"/>
  <c r="BE182"/>
  <c r="BE189"/>
  <c r="BE194"/>
  <c r="BE202"/>
  <c r="BE203"/>
  <c i="4" r="BE93"/>
  <c i="5" r="E48"/>
  <c r="BE97"/>
  <c r="BE107"/>
  <c r="BE117"/>
  <c r="BE120"/>
  <c r="BE128"/>
  <c r="BE143"/>
  <c r="BE183"/>
  <c r="BE192"/>
  <c r="BE194"/>
  <c r="BE242"/>
  <c i="6" r="F80"/>
  <c r="BK154"/>
  <c r="J154"/>
  <c r="J64"/>
  <c i="7" r="E48"/>
  <c r="BE114"/>
  <c r="BE116"/>
  <c r="BE117"/>
  <c r="BE118"/>
  <c r="BE120"/>
  <c i="8" r="E48"/>
  <c r="J78"/>
  <c r="BE85"/>
  <c r="BE99"/>
  <c r="BE105"/>
  <c r="BE133"/>
  <c r="BE137"/>
  <c r="BE139"/>
  <c i="2" r="E48"/>
  <c r="BE82"/>
  <c i="3" r="BE90"/>
  <c r="BE112"/>
  <c r="BE190"/>
  <c i="4" r="E48"/>
  <c r="BE98"/>
  <c r="BE105"/>
  <c r="BE122"/>
  <c i="5" r="J87"/>
  <c r="BE139"/>
  <c r="BE161"/>
  <c r="BE167"/>
  <c r="BE175"/>
  <c r="BE179"/>
  <c r="BE181"/>
  <c r="BE198"/>
  <c r="BE244"/>
  <c r="BE245"/>
  <c i="6" r="BE93"/>
  <c r="BE106"/>
  <c r="BE108"/>
  <c r="BE128"/>
  <c i="7" r="F84"/>
  <c r="BE91"/>
  <c r="BE107"/>
  <c r="BE112"/>
  <c r="BE130"/>
  <c r="BE134"/>
  <c r="BE139"/>
  <c r="BE141"/>
  <c r="BE164"/>
  <c i="8" r="BE95"/>
  <c r="BE97"/>
  <c r="BE103"/>
  <c r="BE126"/>
  <c r="BE131"/>
  <c r="BE134"/>
  <c r="BE145"/>
  <c r="BE148"/>
  <c i="2" r="J52"/>
  <c r="BE87"/>
  <c i="3" r="E48"/>
  <c r="J54"/>
  <c r="BE88"/>
  <c r="BE164"/>
  <c r="BE175"/>
  <c r="BE178"/>
  <c r="BE197"/>
  <c i="4" r="BE91"/>
  <c r="BE94"/>
  <c r="BE111"/>
  <c r="BE140"/>
  <c r="BE142"/>
  <c i="5" r="BE169"/>
  <c r="BE182"/>
  <c r="BK201"/>
  <c r="J201"/>
  <c r="J67"/>
  <c i="6" r="F55"/>
  <c r="BE89"/>
  <c r="BE91"/>
  <c r="BE115"/>
  <c r="BE124"/>
  <c r="BE126"/>
  <c r="BE132"/>
  <c r="BE136"/>
  <c i="7" r="BE93"/>
  <c r="BE95"/>
  <c r="BE96"/>
  <c r="BE97"/>
  <c r="BE98"/>
  <c r="BE105"/>
  <c r="BE146"/>
  <c r="BE151"/>
  <c r="BE170"/>
  <c r="BE173"/>
  <c r="BK163"/>
  <c r="J163"/>
  <c r="J66"/>
  <c i="8" r="F54"/>
  <c r="BE89"/>
  <c r="BE101"/>
  <c r="BE111"/>
  <c r="BE124"/>
  <c r="BE128"/>
  <c r="BE130"/>
  <c r="BE132"/>
  <c r="BE140"/>
  <c r="BE141"/>
  <c r="BE144"/>
  <c r="BE146"/>
  <c r="BE147"/>
  <c r="BE152"/>
  <c i="9" r="E48"/>
  <c r="F54"/>
  <c r="F55"/>
  <c r="J75"/>
  <c r="J77"/>
  <c r="J78"/>
  <c r="BE84"/>
  <c r="BE88"/>
  <c r="BE90"/>
  <c r="BE91"/>
  <c r="BE92"/>
  <c r="BE94"/>
  <c i="2" r="BE84"/>
  <c r="BE91"/>
  <c i="3" r="BE92"/>
  <c r="BE122"/>
  <c r="BE134"/>
  <c r="BE151"/>
  <c r="BE184"/>
  <c r="BE200"/>
  <c i="4" r="BE107"/>
  <c r="BE117"/>
  <c r="BE127"/>
  <c r="BK141"/>
  <c r="J141"/>
  <c r="J64"/>
  <c i="5" r="BE124"/>
  <c r="BE151"/>
  <c r="BE171"/>
  <c r="BE173"/>
  <c r="BE196"/>
  <c r="BE209"/>
  <c r="BE213"/>
  <c r="BE225"/>
  <c r="BE234"/>
  <c i="6" r="BE87"/>
  <c r="BE104"/>
  <c i="7" r="BE110"/>
  <c r="BE161"/>
  <c r="BE167"/>
  <c r="BE175"/>
  <c i="8" r="BE93"/>
  <c r="BE109"/>
  <c r="BE116"/>
  <c r="BE122"/>
  <c r="BE136"/>
  <c r="BE138"/>
  <c r="BE142"/>
  <c r="BE143"/>
  <c r="BE150"/>
  <c i="9" r="BE86"/>
  <c r="BE95"/>
  <c i="7" r="F35"/>
  <c i="1" r="BB60"/>
  <c i="8" r="F35"/>
  <c i="1" r="BB61"/>
  <c i="2" r="F35"/>
  <c i="1" r="BB55"/>
  <c i="4" r="J34"/>
  <c i="1" r="AW57"/>
  <c i="3" r="F35"/>
  <c i="1" r="BB56"/>
  <c i="3" r="F37"/>
  <c i="1" r="BD56"/>
  <c i="5" r="F35"/>
  <c i="1" r="BB58"/>
  <c i="6" r="F34"/>
  <c i="1" r="BA59"/>
  <c i="2" r="F34"/>
  <c i="1" r="BA55"/>
  <c i="9" r="F35"/>
  <c i="1" r="BB62"/>
  <c i="6" r="J34"/>
  <c i="1" r="AW59"/>
  <c i="3" r="F36"/>
  <c i="1" r="BC56"/>
  <c i="9" r="F36"/>
  <c i="1" r="BC62"/>
  <c i="2" r="J34"/>
  <c i="1" r="AW55"/>
  <c i="7" r="F34"/>
  <c i="1" r="BA60"/>
  <c i="9" r="F34"/>
  <c i="1" r="BA62"/>
  <c i="4" r="F37"/>
  <c i="1" r="BD57"/>
  <c i="6" r="F37"/>
  <c i="1" r="BD59"/>
  <c i="8" r="F37"/>
  <c i="1" r="BD61"/>
  <c i="9" r="F37"/>
  <c i="1" r="BD62"/>
  <c i="5" r="F37"/>
  <c i="1" r="BD58"/>
  <c i="3" r="J34"/>
  <c i="1" r="AW56"/>
  <c i="7" r="J34"/>
  <c i="1" r="AW60"/>
  <c i="4" r="F35"/>
  <c i="1" r="BB57"/>
  <c i="5" r="J34"/>
  <c i="1" r="AW58"/>
  <c i="8" r="J34"/>
  <c i="1" r="AW61"/>
  <c i="8" r="F34"/>
  <c i="1" r="BA61"/>
  <c i="5" r="F36"/>
  <c i="1" r="BC58"/>
  <c i="9" r="J34"/>
  <c i="1" r="AW62"/>
  <c i="5" r="F34"/>
  <c i="1" r="BA58"/>
  <c i="4" r="F36"/>
  <c i="1" r="BC57"/>
  <c i="2" r="F37"/>
  <c i="1" r="BD55"/>
  <c i="7" r="F36"/>
  <c i="1" r="BC60"/>
  <c i="6" r="F36"/>
  <c i="1" r="BC59"/>
  <c i="3" r="F34"/>
  <c i="1" r="BA56"/>
  <c i="2" r="F36"/>
  <c i="1" r="BC55"/>
  <c i="6" r="F35"/>
  <c i="1" r="BB59"/>
  <c i="4" r="F34"/>
  <c i="1" r="BA57"/>
  <c i="8" r="F36"/>
  <c i="1" r="BC61"/>
  <c i="7" r="F37"/>
  <c i="1" r="BD60"/>
  <c i="8" l="1" r="R83"/>
  <c r="R82"/>
  <c i="3" r="BK86"/>
  <c r="BK85"/>
  <c r="J85"/>
  <c r="J59"/>
  <c i="6" r="R85"/>
  <c r="R84"/>
  <c i="5" r="P91"/>
  <c i="7" r="P89"/>
  <c r="P88"/>
  <c i="1" r="AU60"/>
  <c i="5" r="R203"/>
  <c r="R90"/>
  <c i="3" r="P86"/>
  <c r="P85"/>
  <c i="1" r="AU56"/>
  <c i="5" r="P203"/>
  <c r="T91"/>
  <c r="T90"/>
  <c i="4" r="BK85"/>
  <c r="J85"/>
  <c r="J60"/>
  <c i="3" r="R86"/>
  <c r="R85"/>
  <c i="5" r="BK203"/>
  <c r="J203"/>
  <c r="J68"/>
  <c i="7" r="T89"/>
  <c r="T88"/>
  <c i="4" r="R85"/>
  <c r="R84"/>
  <c r="J86"/>
  <c r="J61"/>
  <c i="5" r="J204"/>
  <c r="J69"/>
  <c i="7" r="BK89"/>
  <c r="BK88"/>
  <c r="J88"/>
  <c i="5" r="BK91"/>
  <c r="BK90"/>
  <c r="J90"/>
  <c i="6" r="BK85"/>
  <c r="BK84"/>
  <c r="J84"/>
  <c r="J59"/>
  <c i="8" r="BK82"/>
  <c r="J82"/>
  <c r="J59"/>
  <c i="3" r="J87"/>
  <c r="J61"/>
  <c i="7" r="J166"/>
  <c r="J68"/>
  <c i="2" r="BK80"/>
  <c r="J80"/>
  <c r="J59"/>
  <c i="8" r="J84"/>
  <c r="J61"/>
  <c i="9" r="BK82"/>
  <c r="J82"/>
  <c r="J60"/>
  <c r="J33"/>
  <c i="1" r="AV62"/>
  <c r="AT62"/>
  <c r="BD54"/>
  <c r="W33"/>
  <c i="8" r="J33"/>
  <c i="1" r="AV61"/>
  <c r="AT61"/>
  <c r="BB54"/>
  <c r="W31"/>
  <c i="3" r="J33"/>
  <c i="1" r="AV56"/>
  <c r="AT56"/>
  <c r="BA54"/>
  <c r="W30"/>
  <c r="BC54"/>
  <c r="AY54"/>
  <c i="6" r="J33"/>
  <c i="1" r="AV59"/>
  <c r="AT59"/>
  <c i="4" r="F33"/>
  <c i="1" r="AZ57"/>
  <c i="5" r="F33"/>
  <c i="1" r="AZ58"/>
  <c i="4" r="J33"/>
  <c i="1" r="AV57"/>
  <c r="AT57"/>
  <c i="5" r="J30"/>
  <c i="1" r="AG58"/>
  <c i="2" r="J33"/>
  <c i="1" r="AV55"/>
  <c r="AT55"/>
  <c i="7" r="F33"/>
  <c i="1" r="AZ60"/>
  <c i="7" r="J30"/>
  <c i="1" r="AG60"/>
  <c i="7" r="J33"/>
  <c i="1" r="AV60"/>
  <c r="AT60"/>
  <c i="6" r="F33"/>
  <c i="1" r="AZ59"/>
  <c i="8" r="F33"/>
  <c i="1" r="AZ61"/>
  <c i="5" r="J33"/>
  <c i="1" r="AV58"/>
  <c r="AT58"/>
  <c i="9" r="F33"/>
  <c i="1" r="AZ62"/>
  <c i="2" r="F33"/>
  <c i="1" r="AZ55"/>
  <c i="3" r="F33"/>
  <c i="1" r="AZ56"/>
  <c i="5" l="1" r="P90"/>
  <c i="1" r="AU58"/>
  <c i="7" r="J39"/>
  <c i="5" r="J39"/>
  <c i="4" r="BK84"/>
  <c r="J84"/>
  <c r="J59"/>
  <c i="5" r="J91"/>
  <c r="J60"/>
  <c i="6" r="J85"/>
  <c r="J60"/>
  <c i="7" r="J59"/>
  <c r="J89"/>
  <c r="J60"/>
  <c i="5" r="J59"/>
  <c i="3" r="J86"/>
  <c r="J60"/>
  <c i="9" r="BK81"/>
  <c r="J81"/>
  <c r="J59"/>
  <c i="1" r="AN60"/>
  <c r="AN58"/>
  <c r="AX54"/>
  <c i="2" r="J30"/>
  <c i="1" r="AG55"/>
  <c r="AN55"/>
  <c i="6" r="J30"/>
  <c i="1" r="AG59"/>
  <c r="AN59"/>
  <c r="AW54"/>
  <c r="AK30"/>
  <c r="W32"/>
  <c i="3" r="J30"/>
  <c i="1" r="AG56"/>
  <c r="AN56"/>
  <c i="8" r="J30"/>
  <c i="1" r="AG61"/>
  <c r="AN61"/>
  <c r="AZ54"/>
  <c r="AV54"/>
  <c r="AK29"/>
  <c r="AU54"/>
  <c i="2" l="1" r="J39"/>
  <c i="3" r="J39"/>
  <c i="6" r="J39"/>
  <c i="8" r="J39"/>
  <c i="1" r="W29"/>
  <c r="AT54"/>
  <c i="4" r="J30"/>
  <c i="1" r="AG57"/>
  <c r="AN57"/>
  <c i="9" r="J30"/>
  <c i="1" r="AG62"/>
  <c r="AN62"/>
  <c i="4" l="1" r="J39"/>
  <c i="9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<sst xmlns="http://schemas.openxmlformats.org/spreadsheetml/2006/main">
  <si>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</si>
  <si>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</si>
  <si>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</si>
  <si>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</si>
  <si>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</si>
  <si>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{175f73de-6d51-4eab-accc-f3c07d219d1c}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</si>
  <si>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</si>
  <si>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</si>
  <si>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</si>
  <si>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</si>
  <si>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</si>
  <si>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</si>
  <si>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</si>
  <si>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</si>
  <si>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16/17-2021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</si>
  <si>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</si>
  <si>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</si>
  <si>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Malá vodní nádrž VN1, VN2 a biocentrum LBC106 v k.ú. Zderaz u Kolešovic</t>
  </si>
  <si>
    <t>KSO:</t>
  </si>
  <si>
    <t/>
  </si>
  <si>
    <t>CC-CZ:</t>
  </si>
  <si>
    <t>Místo:</t>
  </si>
  <si>
    <t>Zderaz u Kolešovic</t>
  </si>
  <si>
    <t>Datum:</t>
  </si>
  <si>
    <t>15. 2. 2021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</si>
  <si>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</si>
  <si>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</si>
  <si>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</si>
  <si>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</si>
  <si>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</si>
  <si>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</si>
  <si>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</si>
  <si>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</si>
  <si>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</si>
  <si>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</si>
  <si>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</si>
  <si>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</si>
  <si>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</si>
  <si>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</si>
  <si>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</si>
  <si>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</si>
  <si>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</si>
  <si>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</si>
  <si>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</si>
  <si>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</si>
  <si>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</si>
  <si>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</si>
  <si>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</si>
  <si>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</si>
  <si>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</si>
  <si>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</si>
  <si>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</si>
  <si>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</si>
  <si>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</si>
  <si>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</si>
  <si>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</si>
  <si>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</si>
  <si>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</si>
  <si>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</si>
  <si>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</si>
  <si>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</si>
  <si>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</si>
  <si>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</si>
  <si>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</si>
  <si>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</si>
  <si>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</si>
  <si>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</si>
  <si>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</si>
  <si>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</si>
  <si>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</si>
  <si>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</si>
  <si>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</si>
  <si>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</si>
  <si>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</si>
  <si>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</si>
  <si>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</si>
  <si>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a ostatní náklady</t>
  </si>
  <si>
    <t>STA</t>
  </si>
  <si>
    <t>1</t>
  </si>
  <si>
    <t>{14f3bd5a-1691-4afb-a4c0-da13ab543d51}</t>
  </si>
  <si>
    <t>2</t>
  </si>
  <si>
    <t>SO-01.1</t>
  </si>
  <si>
    <t>Úprava zátopy</t>
  </si>
  <si>
    <t>{e1a3f55e-ebaf-478e-8f1c-c1bb888c5e24}</t>
  </si>
  <si>
    <t>SO-01.2</t>
  </si>
  <si>
    <t>Hráz</t>
  </si>
  <si>
    <t>{67cac072-5044-4755-959c-0298f66dcce5}</t>
  </si>
  <si>
    <t>SO-01.3</t>
  </si>
  <si>
    <t>Výpustný objekt</t>
  </si>
  <si>
    <t>{246807f2-5c68-4f9d-957e-3253f7cfcd4a}</t>
  </si>
  <si>
    <t>SO-01.4</t>
  </si>
  <si>
    <t>Bezpečnostní přeliv</t>
  </si>
  <si>
    <t>{3f757e06-4d5b-426d-82d7-0150ff5fac2b}</t>
  </si>
  <si>
    <t>SO-02</t>
  </si>
  <si>
    <t>VN2 (malá vodní nádrž 2)</t>
  </si>
  <si>
    <t>{2ca971a1-9d77-4635-a603-99f7943ba45a}</t>
  </si>
  <si>
    <t>SO-03.1</t>
  </si>
  <si>
    <t>Výsadby</t>
  </si>
  <si>
    <t>{ba8b3b77-cd3e-43fc-84ab-a883855fee64}</t>
  </si>
  <si>
    <t>SO-03.2</t>
  </si>
  <si>
    <t>Terénní úpravy</t>
  </si>
  <si>
    <t>{4fe5b65d-f7c4-44ea-87fb-fcff75954863}</t>
  </si>
  <si>
    <t>KRYCÍ LIST SOUPISU PRACÍ</t>
  </si>
  <si>
    <t>Objekt:</t>
  </si>
  <si>
    <t>SO-00 -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</si>
  <si>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</si>
  <si>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</si>
  <si>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</si>
  <si>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</si>
  <si>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</si>
  <si>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</si>
  <si>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</si>
  <si>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</si>
  <si>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</si>
  <si>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</si>
  <si>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</si>
  <si>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</si>
  <si>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</si>
  <si>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</si>
  <si>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</si>
  <si>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</si>
  <si>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</si>
  <si>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</si>
  <si>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</si>
  <si>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</si>
  <si>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</si>
  <si>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</si>
  <si>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</si>
  <si>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00000103</t>
  </si>
  <si>
    <t>Zařízení staveniště (veškeré náklady spojené s vybudováním, provozem a odstraněním zařízení staveniště, včetně veškerých přípojek, přístupů, skládek a mezideponie)</t>
  </si>
  <si>
    <t>SOUBOR</t>
  </si>
  <si>
    <t>1999671397</t>
  </si>
  <si>
    <t>00000105</t>
  </si>
  <si>
    <t>Archeologický dozor, základní archeologický výzkum</t>
  </si>
  <si>
    <t>kpl</t>
  </si>
  <si>
    <t>-729317603</t>
  </si>
  <si>
    <t>3</t>
  </si>
  <si>
    <t>00000106</t>
  </si>
  <si>
    <t>Dozor geologa</t>
  </si>
  <si>
    <t>324181403</t>
  </si>
  <si>
    <t>00000108</t>
  </si>
  <si>
    <t>Realizační dodavatelská dokumentace</t>
  </si>
  <si>
    <t>1532058965</t>
  </si>
  <si>
    <t>5</t>
  </si>
  <si>
    <t>00000109</t>
  </si>
  <si>
    <t>Vytýčení stavby</t>
  </si>
  <si>
    <t>-518572671</t>
  </si>
  <si>
    <t>6</t>
  </si>
  <si>
    <t>00000110</t>
  </si>
  <si>
    <t>Vytýčení stavby (případně pozemků nebo provedení jiných geodetických prací*) *odborně způsobilou osobou v oboru zeměměřictví.</t>
  </si>
  <si>
    <t>1370061963</t>
  </si>
  <si>
    <t>7</t>
  </si>
  <si>
    <t>00000111</t>
  </si>
  <si>
    <t>Zřízení příjezdů a sjezdu do koryta, údržba dotčených komunikací, včetně uvedení všech povrchů do původního stavu a jejich protokolární předání</t>
  </si>
  <si>
    <t>-1012512182</t>
  </si>
  <si>
    <t>8</t>
  </si>
  <si>
    <t>00000113</t>
  </si>
  <si>
    <t>Havarijní a povodňový plán stavby</t>
  </si>
  <si>
    <t>-2074669375</t>
  </si>
  <si>
    <t>9</t>
  </si>
  <si>
    <t>00000114</t>
  </si>
  <si>
    <t>Zpracování a předání dokumentace skutečného provedení stavby (2 paré + 1 paré v elektronické podobě) objednateli - pro celou stavbu</t>
  </si>
  <si>
    <t>-1103396642</t>
  </si>
  <si>
    <t>10</t>
  </si>
  <si>
    <t>00000116</t>
  </si>
  <si>
    <t>Kontrolní zkoušky těžených zemin do hráze</t>
  </si>
  <si>
    <t>1929279020</t>
  </si>
  <si>
    <t>11</t>
  </si>
  <si>
    <t>00000117</t>
  </si>
  <si>
    <t>Kontrola zhutnění zemin v hrázi</t>
  </si>
  <si>
    <t>-438047063</t>
  </si>
  <si>
    <t>12</t>
  </si>
  <si>
    <t>00000118</t>
  </si>
  <si>
    <t>Manipulační a provozní řád vodního díla</t>
  </si>
  <si>
    <t>-521059920</t>
  </si>
  <si>
    <t>SO-01.1 - Úprava zátopy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</si>
  <si>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</si>
  <si>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</si>
  <si>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</si>
  <si>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</si>
  <si>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</si>
  <si>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</si>
  <si>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</si>
  <si>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</si>
  <si>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</si>
  <si>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M</t>
  </si>
  <si>
    <t>00572472</t>
  </si>
  <si>
    <t>osivo směs travní krajinná-rovinná</t>
  </si>
  <si>
    <t>kg</t>
  </si>
  <si>
    <t>1266033734</t>
  </si>
  <si>
    <t>VV</t>
  </si>
  <si>
    <t>"průleh" 2460*0,035</t>
  </si>
  <si>
    <t>00572474</t>
  </si>
  <si>
    <t>osivo směs travní krajinná-svahová</t>
  </si>
  <si>
    <t>-1484525507</t>
  </si>
  <si>
    <t>2070*0,035</t>
  </si>
  <si>
    <t>111211231</t>
  </si>
  <si>
    <t>Snesení větví stromů na hromady nebo naložení na dopravní prostředek listnatých v rovině nebo ve svahu do 1:3, průměru kmene do 30 cm</t>
  </si>
  <si>
    <t>kus</t>
  </si>
  <si>
    <t>-1186998807</t>
  </si>
  <si>
    <t>"remíz" 70</t>
  </si>
  <si>
    <t>"potok" 71</t>
  </si>
  <si>
    <t>Součet</t>
  </si>
  <si>
    <t>111211232</t>
  </si>
  <si>
    <t>Snesení větví stromů na hromady nebo naložení na dopravní prostředek listnatých v rovině nebo ve svahu do 1:3, průměru kmene přes 30 cm</t>
  </si>
  <si>
    <t>1662071730</t>
  </si>
  <si>
    <t>"remíz" 20+4+2</t>
  </si>
  <si>
    <t>"potok" 1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</si>
  <si>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</si>
  <si>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</si>
  <si>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</si>
  <si>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-1149139643</t>
  </si>
  <si>
    <t>"remíz" 75</t>
  </si>
  <si>
    <t>112101101</t>
  </si>
  <si>
    <t>Odstranění stromů s odřezáním kmene a s odvětvením listnatých, průměru kmene přes 100 do 300 mm</t>
  </si>
  <si>
    <t>-631811633</t>
  </si>
  <si>
    <t>112101102</t>
  </si>
  <si>
    <t>Odstranění stromů s odřezáním kmene a s odvětvením listnatých, průměru kmene přes 300 do 500 mm</t>
  </si>
  <si>
    <t>-1126379208</t>
  </si>
  <si>
    <t>"remíz" 20</t>
  </si>
  <si>
    <t>112101103</t>
  </si>
  <si>
    <t>Odstranění stromů s odřezáním kmene a s odvětvením listnatých, průměru kmene přes 500 do 700 mm</t>
  </si>
  <si>
    <t>237161183</t>
  </si>
  <si>
    <t>"remíz" 4</t>
  </si>
  <si>
    <t>112101104</t>
  </si>
  <si>
    <t>Odstranění stromů s odřezáním kmene a s odvětvením listnatých, průměru kmene přes 700 do 900 mm</t>
  </si>
  <si>
    <t>2008121210</t>
  </si>
  <si>
    <t>"remíz" 2</t>
  </si>
  <si>
    <t>112155115</t>
  </si>
  <si>
    <t>Štěpkování s naložením na dopravní prostředek a odvozem do 20 km stromků a větví v zapojeném porostu, průměru kmene do 300 mm</t>
  </si>
  <si>
    <t>1286691667</t>
  </si>
  <si>
    <t>112155121</t>
  </si>
  <si>
    <t>Štěpkování s naložením na dopravní prostředek a odvozem do 20 km stromků a větví v zapojeném porostu, průměru kmene přes 300 do 500 mm</t>
  </si>
  <si>
    <t>-1706097974</t>
  </si>
  <si>
    <t>112155125</t>
  </si>
  <si>
    <t>Štěpkování s naložením na dopravní prostředek a odvozem do 20 km stromků a větví v zapojeném porostu, průměru kmene přes 500 do 700 mm</t>
  </si>
  <si>
    <t>935616707</t>
  </si>
  <si>
    <t>13</t>
  </si>
  <si>
    <t>112155311</t>
  </si>
  <si>
    <t>Štěpkování s naložením na dopravní prostředek a odvozem do 20 km keřového porostu středně hustého</t>
  </si>
  <si>
    <t>1318835293</t>
  </si>
  <si>
    <t>14</t>
  </si>
  <si>
    <t>112201101</t>
  </si>
  <si>
    <t>Odstranění pařezů strojně s jejich vykopáním, vytrháním nebo odstřelením průměru přes 100 do 300 mm</t>
  </si>
  <si>
    <t>-305905042</t>
  </si>
  <si>
    <t>"remíz" 71</t>
  </si>
  <si>
    <t>"potok" 70</t>
  </si>
  <si>
    <t>112201102</t>
  </si>
  <si>
    <t>Odstranění pařezů strojně s jejich vykopáním, vytrháním nebo odstřelením průměru přes 300 do 500 mm</t>
  </si>
  <si>
    <t>2007130405</t>
  </si>
  <si>
    <t>16</t>
  </si>
  <si>
    <t>112201103</t>
  </si>
  <si>
    <t>Odstranění pařezů strojně s jejich vykopáním, vytrháním nebo odstřelením průměru přes 500 do 700 mm</t>
  </si>
  <si>
    <t>-255890378</t>
  </si>
  <si>
    <t>17</t>
  </si>
  <si>
    <t>112201104</t>
  </si>
  <si>
    <t>Odstranění pařezů strojně s jejich vykopáním, vytrháním nebo odstřelením průměru přes 700 do 900 mm</t>
  </si>
  <si>
    <t>-673158180</t>
  </si>
  <si>
    <t>18</t>
  </si>
  <si>
    <t>112211111</t>
  </si>
  <si>
    <t>Spálení pařezů na hromadách průměru přes 0,10 do 0,30 m</t>
  </si>
  <si>
    <t>2138781442</t>
  </si>
  <si>
    <t>19</t>
  </si>
  <si>
    <t>112211112</t>
  </si>
  <si>
    <t>Spálení pařezů na hromadách průměru přes 0,30 do 0,50 m</t>
  </si>
  <si>
    <t>-1966130600</t>
  </si>
  <si>
    <t>20</t>
  </si>
  <si>
    <t>112211113</t>
  </si>
  <si>
    <t>Spálení pařezů na hromadách průměru přes 0,50 do 1,00 m</t>
  </si>
  <si>
    <t>-1619629461</t>
  </si>
  <si>
    <t>"remíz" 4+2</t>
  </si>
  <si>
    <t>121151127</t>
  </si>
  <si>
    <t>Sejmutí ornice strojně při souvislé ploše přes 500 m2, tl. vrstvy přes 400 do 500 mm</t>
  </si>
  <si>
    <t>-1372203580</t>
  </si>
  <si>
    <t>29830</t>
  </si>
  <si>
    <t>22</t>
  </si>
  <si>
    <t>122151407</t>
  </si>
  <si>
    <t>Vykopávky v zemnících na suchu strojně zapažených i nezapažených v hornině třídy těžitelnosti I skupiny 1 a 2 přes 5 000 m3</t>
  </si>
  <si>
    <t>m3</t>
  </si>
  <si>
    <t>620864351</t>
  </si>
  <si>
    <t>23</t>
  </si>
  <si>
    <t>122251407</t>
  </si>
  <si>
    <t>Vykopávky v zemnících na suchu strojně zapažených i nezapažených v hornině třídy těžitelnosti I skupiny 3 přes 5 000 m3</t>
  </si>
  <si>
    <t>49579373</t>
  </si>
  <si>
    <t>24</t>
  </si>
  <si>
    <t>122351405</t>
  </si>
  <si>
    <t>Vykopávky v zemnících na suchu strojně zapažených i nezapažených v hornině třídy těžitelnosti II skupiny 4 přes 500 do 1 000 m3</t>
  </si>
  <si>
    <t>-2024824116</t>
  </si>
  <si>
    <t>25</t>
  </si>
  <si>
    <t>132251254</t>
  </si>
  <si>
    <t>Hloubení nezapažených rýh šířky přes 800 do 2 000 mm strojně s urovnáním dna do předepsaného profilu a spádu v hornině třídy těžitelnosti I skupiny 3 přes 100 do 500 m3</t>
  </si>
  <si>
    <t>215733794</t>
  </si>
  <si>
    <t>"drenáž" 0,8*0,9*250</t>
  </si>
  <si>
    <t>26</t>
  </si>
  <si>
    <t>162306111</t>
  </si>
  <si>
    <t>Vodorovné přemístění výkopku bez naložení, avšak se složením zemin schopných zúrodnění, na vzdálenost přes 100 do 500 m</t>
  </si>
  <si>
    <t>1068949987</t>
  </si>
  <si>
    <t>2460*0,15+2070*0,1</t>
  </si>
  <si>
    <t>27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</si>
  <si>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</si>
  <si>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</si>
  <si>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1342227935</t>
  </si>
  <si>
    <t>(3370*2+850)+5370</t>
  </si>
  <si>
    <t>28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</si>
  <si>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</si>
  <si>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</si>
  <si>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-1998625187</t>
  </si>
  <si>
    <t>7230</t>
  </si>
  <si>
    <t>29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</si>
  <si>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</si>
  <si>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</si>
  <si>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1346704646</t>
  </si>
  <si>
    <t>7230*7 'Přepočtené koeficientem množství</t>
  </si>
  <si>
    <t>30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</si>
  <si>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</si>
  <si>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</si>
  <si>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-1434133179</t>
  </si>
  <si>
    <t>1790</t>
  </si>
  <si>
    <t>31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</si>
  <si>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</si>
  <si>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</si>
  <si>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-822609074</t>
  </si>
  <si>
    <t>1790*7 'Přepočtené koeficientem množství</t>
  </si>
  <si>
    <t>32</t>
  </si>
  <si>
    <t>167103101</t>
  </si>
  <si>
    <t>Nakládání neulehlého výkopku z hromad zeminy schopné zúrodnění</t>
  </si>
  <si>
    <t>1714599587</t>
  </si>
  <si>
    <t>33</t>
  </si>
  <si>
    <t>167151111</t>
  </si>
  <si>
    <t>Nakládání, skládání a překládání neulehlého výkopku nebo sypaniny strojně nakládání, množství přes 100 m3, z hornin třídy těžitelnosti I, skupiny 1 až 3</t>
  </si>
  <si>
    <t>-1554491728</t>
  </si>
  <si>
    <t>3370+850</t>
  </si>
  <si>
    <t>34</t>
  </si>
  <si>
    <t>171201231</t>
  </si>
  <si>
    <t>Poplatek za uložení stavebního odpadu na recyklační skládce (skládkovné) zeminy a kamení zatříděného do Katalogu odpadů pod kódem 17 05 04</t>
  </si>
  <si>
    <t>t</t>
  </si>
  <si>
    <t>981538391</t>
  </si>
  <si>
    <t>9020*1,8</t>
  </si>
  <si>
    <t>35</t>
  </si>
  <si>
    <t>171206111</t>
  </si>
  <si>
    <t>Uložení zemin schopných zúrodnění nebo výsypek do násypů předepsaných tvarů s urovnáním</t>
  </si>
  <si>
    <t>954173383</t>
  </si>
  <si>
    <t>36</t>
  </si>
  <si>
    <t>171251201</t>
  </si>
  <si>
    <t>Uložení sypaniny na skládky nebo meziskládky bez hutnění s upravením uložené sypaniny do předepsaného tvaru</t>
  </si>
  <si>
    <t>-705181605</t>
  </si>
  <si>
    <t>9020</t>
  </si>
  <si>
    <t>37</t>
  </si>
  <si>
    <t>174101101</t>
  </si>
  <si>
    <t>Zásyp sypaninou z jakékoliv horniny strojně s uložením výkopku ve vrstvách se zhutněním jam, šachet, rýh nebo kolem objektů v těchto vykopávkách</t>
  </si>
  <si>
    <t>900308064</t>
  </si>
  <si>
    <t>"drenáž" 102</t>
  </si>
  <si>
    <t>38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</si>
  <si>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</si>
  <si>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</si>
  <si>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589371888</t>
  </si>
  <si>
    <t>0,8*0,3*250</t>
  </si>
  <si>
    <t>39</t>
  </si>
  <si>
    <t>181301112</t>
  </si>
  <si>
    <t>Rozprostření a urovnání ornice v rovině nebo ve svahu sklonu do 1:5 strojně při souvislé ploše přes 500 m2, tl. vrstvy do 200 mm</t>
  </si>
  <si>
    <t>-82634287</t>
  </si>
  <si>
    <t>"průleh" 2460</t>
  </si>
  <si>
    <t>40</t>
  </si>
  <si>
    <t>181451121</t>
  </si>
  <si>
    <t>Založení trávníku na půdě předem připravené plochy přes 1000 m2 výsevem včetně utažení lučního v rovině nebo na svahu do 1:5</t>
  </si>
  <si>
    <t>-52150951</t>
  </si>
  <si>
    <t>41</t>
  </si>
  <si>
    <t>181451122</t>
  </si>
  <si>
    <t>Založení trávníku na půdě předem připravené plochy přes 1000 m2 výsevem včetně utažení lučního na svahu přes 1:5 do 1:2</t>
  </si>
  <si>
    <t>-1281432594</t>
  </si>
  <si>
    <t>42</t>
  </si>
  <si>
    <t>181951111</t>
  </si>
  <si>
    <t>Úprava pláně vyrovnáním výškových rozdílů strojně v hornině třídy těžitelnosti I, skupiny 1 až 3 bez zhutnění</t>
  </si>
  <si>
    <t>-2131460886</t>
  </si>
  <si>
    <t>20530</t>
  </si>
  <si>
    <t>43</t>
  </si>
  <si>
    <t>182151111</t>
  </si>
  <si>
    <t>Svahování trvalých svahů do projektovaných profilů strojně s potřebným přemístěním výkopku při svahování v zářezech v hornině třídy těžitelnosti I, skupiny 1 až 3</t>
  </si>
  <si>
    <t>-35182187</t>
  </si>
  <si>
    <t>44</t>
  </si>
  <si>
    <t>182301131</t>
  </si>
  <si>
    <t>Rozprostření a urovnání ornice ve svahu sklonu přes 1:5 strojně při souvislé ploše přes 500 m2, tl. vrstvy do 200 mm</t>
  </si>
  <si>
    <t>1770076611</t>
  </si>
  <si>
    <t>45</t>
  </si>
  <si>
    <t>58333674</t>
  </si>
  <si>
    <t>kamenivo těžené hrubé frakce 16/32</t>
  </si>
  <si>
    <t>638818648</t>
  </si>
  <si>
    <t>120</t>
  </si>
  <si>
    <t>Vodorovné konstrukce</t>
  </si>
  <si>
    <t>46</t>
  </si>
  <si>
    <t>451573111</t>
  </si>
  <si>
    <t>Lože pod potrubí, stoky a drobné objekty v otevřeném výkopu z písku a štěrkopísku do 63 mm</t>
  </si>
  <si>
    <t>-987722559</t>
  </si>
  <si>
    <t>0,8*0,1*250</t>
  </si>
  <si>
    <t>Trubní vedení</t>
  </si>
  <si>
    <t>47</t>
  </si>
  <si>
    <t>28611223</t>
  </si>
  <si>
    <t>trubka drenážní flexibilní celoperforovaná PVC-U SN 4 DN 100 pro meliorace, dočasné nebo odlehčovací drenáže</t>
  </si>
  <si>
    <t>m</t>
  </si>
  <si>
    <t>-1852159218</t>
  </si>
  <si>
    <t>250*1,083</t>
  </si>
  <si>
    <t>48</t>
  </si>
  <si>
    <t>871228111</t>
  </si>
  <si>
    <t>Kladení drenážního potrubí z plastických hmot do připravené rýhy z tvrdého PVC, průměru přes 90 do 150 mm</t>
  </si>
  <si>
    <t>-1039237681</t>
  </si>
  <si>
    <t>49</t>
  </si>
  <si>
    <t>895641111</t>
  </si>
  <si>
    <t>Zřízení drenážní výustě typové z betonových prefabrikovaných dílců dvoudílné</t>
  </si>
  <si>
    <t>1416492007</t>
  </si>
  <si>
    <t>Ostatní konstrukce a práce, bourání</t>
  </si>
  <si>
    <t>50</t>
  </si>
  <si>
    <t>938906142</t>
  </si>
  <si>
    <t>Čištění usazenin pročištění drenážního potrubí DN 80 a 100</t>
  </si>
  <si>
    <t>-1813852673</t>
  </si>
  <si>
    <t>51</t>
  </si>
  <si>
    <t>R9001</t>
  </si>
  <si>
    <t>včetně odvozu a likvidace na skládce</t>
  </si>
  <si>
    <t>243881806</t>
  </si>
  <si>
    <t>"plast" 550</t>
  </si>
  <si>
    <t>"pálená hlína" 1900</t>
  </si>
  <si>
    <t>52</t>
  </si>
  <si>
    <t>R9002</t>
  </si>
  <si>
    <t>propojení stávající drenáže s navrženým drénem</t>
  </si>
  <si>
    <t>komplet</t>
  </si>
  <si>
    <t>-57333593</t>
  </si>
  <si>
    <t>998</t>
  </si>
  <si>
    <t>Přesun hmot</t>
  </si>
  <si>
    <t>53</t>
  </si>
  <si>
    <t>998321011</t>
  </si>
  <si>
    <t>Přesun hmot pro objekty hráze přehradní zemní a kamenité dopravní vzdálenost do 500 m</t>
  </si>
  <si>
    <t>-1401143894</t>
  </si>
  <si>
    <t>SO-01.2 - Hráz</t>
  </si>
  <si>
    <t>960720362</t>
  </si>
  <si>
    <t>822*0,035</t>
  </si>
  <si>
    <t>-1985868666</t>
  </si>
  <si>
    <t>(955+352)*0,035</t>
  </si>
  <si>
    <t>122251405</t>
  </si>
  <si>
    <t>Vykopávky v zemnících na suchu strojně zapažených i nezapažených v hornině třídy těžitelnosti I skupiny 3 přes 500 do 1 000 m3</t>
  </si>
  <si>
    <t>-1911511306</t>
  </si>
  <si>
    <t>(3,9+0,18)*160</t>
  </si>
  <si>
    <t>122351404</t>
  </si>
  <si>
    <t>Vykopávky v zemnících na suchu strojně zapažených i nezapažených v hornině třídy těžitelnosti II skupiny 4 přes 100 do 500 m3</t>
  </si>
  <si>
    <t>-730544203</t>
  </si>
  <si>
    <t>-703134673</t>
  </si>
  <si>
    <t>(822+1307)*0,15</t>
  </si>
  <si>
    <t>-1762698202</t>
  </si>
  <si>
    <t>268,8</t>
  </si>
  <si>
    <t>1316048303</t>
  </si>
  <si>
    <t>268,8*7 'Přepočtené koeficientem množství</t>
  </si>
  <si>
    <t>-623305087</t>
  </si>
  <si>
    <t>171103202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</si>
  <si>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</si>
  <si>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-1190744467</t>
  </si>
  <si>
    <t>171201201</t>
  </si>
  <si>
    <t>-80520693</t>
  </si>
  <si>
    <t>-814605105</t>
  </si>
  <si>
    <t>268,8*1,8</t>
  </si>
  <si>
    <t>-89503783</t>
  </si>
  <si>
    <t>181411121</t>
  </si>
  <si>
    <t>Založení trávníku na půdě předem připravené plochy do 1000 m2 výsevem včetně utažení lučního v rovině nebo na svahu do 1:5</t>
  </si>
  <si>
    <t>43007814</t>
  </si>
  <si>
    <t>-1851767929</t>
  </si>
  <si>
    <t>955+352</t>
  </si>
  <si>
    <t>181951112</t>
  </si>
  <si>
    <t>Úprava pláně vyrovnáním výškových rozdílů strojně v hornině třídy těžitelnosti I, skupiny 1 až 3 se zhutněním</t>
  </si>
  <si>
    <t>1046675815</t>
  </si>
  <si>
    <t>2190+290</t>
  </si>
  <si>
    <t>"v násypu" 822</t>
  </si>
  <si>
    <t>182111111</t>
  </si>
  <si>
    <t>Zpevnění svahu jutovou, kokosovou nebo plastovou rohoží na svahu přes 1:2 do 1:1</t>
  </si>
  <si>
    <t>1501555968</t>
  </si>
  <si>
    <t>546637012</t>
  </si>
  <si>
    <t>182201101</t>
  </si>
  <si>
    <t>Svahování trvalých svahů do projektovaných profilů strojně s potřebným přemístěním výkopku při svahování násypů v jakékoliv hornině</t>
  </si>
  <si>
    <t>1456300265</t>
  </si>
  <si>
    <t>955+1340</t>
  </si>
  <si>
    <t>182301132</t>
  </si>
  <si>
    <t>1800569189</t>
  </si>
  <si>
    <t>61894010</t>
  </si>
  <si>
    <t>síť kokosová (400 g/m2) 2x50m</t>
  </si>
  <si>
    <t>230815315</t>
  </si>
  <si>
    <t>(955+352)*1,1</t>
  </si>
  <si>
    <t>457531112</t>
  </si>
  <si>
    <t>Filtrační vrstvy jakékoliv tloušťky a sklonu z hrubého drceného kameniva bez zhutnění, frakce od 16-63 do 32-63 mm</t>
  </si>
  <si>
    <t>-1109360605</t>
  </si>
  <si>
    <t>"patní drén" 1,39*160</t>
  </si>
  <si>
    <t>457542111</t>
  </si>
  <si>
    <t>Filtrační vrstvy jakékoliv tloušťky a sklonu ze štěrkodrti se zhutněním do 10 pojezdů/m3, frakce od 0-22 do 0-63 mm</t>
  </si>
  <si>
    <t>-375424981</t>
  </si>
  <si>
    <t>"patní drén" 0,18*160</t>
  </si>
  <si>
    <t>1060*0,15</t>
  </si>
  <si>
    <t>462511270</t>
  </si>
  <si>
    <t>Zához z lomového kamene neupraveného záhozového bez proštěrkování z terénu, hmotnosti jednotlivých kamenů do 200 kg</t>
  </si>
  <si>
    <t>-106874070</t>
  </si>
  <si>
    <t>"patka" 1,18*160</t>
  </si>
  <si>
    <t>462519002</t>
  </si>
  <si>
    <t>Zához z lomového kamene neupraveného záhozového Příplatek k cenám za urovnání viditelných ploch záhozu z kamene, hmotnosti jednotlivých kamenů do 200 kg</t>
  </si>
  <si>
    <t>1393076822</t>
  </si>
  <si>
    <t>1,8*160</t>
  </si>
  <si>
    <t>464511122</t>
  </si>
  <si>
    <t>Pohoz dna nebo svahů jakékoliv tloušťky z kamene záhozového z terénu, hmotnosti jednotlivých kamenů do 200 kg</t>
  </si>
  <si>
    <t>617697933</t>
  </si>
  <si>
    <t>1060*0,3</t>
  </si>
  <si>
    <t>4649712</t>
  </si>
  <si>
    <t>160*1,083</t>
  </si>
  <si>
    <t>-1926840814</t>
  </si>
  <si>
    <t>-1826232536</t>
  </si>
  <si>
    <t>SO-01.3 - Výpustný objekt</t>
  </si>
  <si>
    <t xml:space="preserve">    2 - Zakládání</t>
  </si>
  <si>
    <t xml:space="preserve">    3 - Svislé a kompletní konstrukce</t>
  </si>
  <si>
    <t>PSV - Práce a dodávky PSV</t>
  </si>
  <si>
    <t xml:space="preserve">    762 - Konstrukce tesařské</t>
  </si>
  <si>
    <t xml:space="preserve">    767 - Konstrukce zámečnické</t>
  </si>
  <si>
    <t>124353100</t>
  </si>
  <si>
    <t>Vykopávky pro koryta vodotečí strojně v hornině třídy těžitelnosti II skupiny 4 do 100 m3</t>
  </si>
  <si>
    <t>1063688413</t>
  </si>
  <si>
    <t>"zához" (42,6+10,8)*0,65</t>
  </si>
  <si>
    <t>124353119</t>
  </si>
  <si>
    <t>Vykopávky pro koryta vodotečí strojně Příplatek k cenám za vykopávky pro koryta vodotečí v tekoucí vodě při LTM v hornině třídy těžitelnosti II skupiny 4</t>
  </si>
  <si>
    <t>630569289</t>
  </si>
  <si>
    <t>132351791</t>
  </si>
  <si>
    <t>Hloubení rýh šířky do 800 mm pro lesnicko-technické meliorace strojně zapažených i nezapažených, s urovnáním dna do předepsaného profilu a spádu v hornině třídy těžitelnosti III Příplatek k cenám za hloubení rýh v tekoucí vodě při lesnicko-technických melioracích (LTM) v hornině třídy těžitelnosti II skupiny 4</t>
  </si>
  <si>
    <t>-623528467</t>
  </si>
  <si>
    <t>"základy" 6*0,5*0,8</t>
  </si>
  <si>
    <t>"práh" 7,7*0,5*1,0</t>
  </si>
  <si>
    <t>132354101</t>
  </si>
  <si>
    <t>Hloubení zapažených rýh šířky do 800 mm strojně s urovnáním dna do předepsaného profilu a spádu v hornině třídy těžitelnosti II skupiny 4 do 20 m3</t>
  </si>
  <si>
    <t>-757313693</t>
  </si>
  <si>
    <t>-202841982</t>
  </si>
  <si>
    <t>34,71+6,25</t>
  </si>
  <si>
    <t>551739900</t>
  </si>
  <si>
    <t>40,96*7 'Přepočtené koeficientem množství</t>
  </si>
  <si>
    <t>332100103</t>
  </si>
  <si>
    <t>540257244</t>
  </si>
  <si>
    <t>(34,71+6,25)*1,8</t>
  </si>
  <si>
    <t>181951113</t>
  </si>
  <si>
    <t>Úprava pláně vyrovnáním výškových rozdílů strojně v hornině třídy těžitelnosti II, skupiny 4 a 5 bez zhutnění</t>
  </si>
  <si>
    <t>-73841821</t>
  </si>
  <si>
    <t>"pod záhozem" 4,8</t>
  </si>
  <si>
    <t>181951114</t>
  </si>
  <si>
    <t>Úprava pláně vyrovnáním výškových rozdílů strojně v hornině třídy těžitelnosti II, skupiny 4 a 5 se zhutněním</t>
  </si>
  <si>
    <t>-1525677261</t>
  </si>
  <si>
    <t>182151112</t>
  </si>
  <si>
    <t>Svahování trvalých svahů do projektovaných profilů strojně s potřebným přemístěním výkopku při svahování v zářezech v hornině třídy těžitelnosti II, skupiny 4 a 5</t>
  </si>
  <si>
    <t>-980444516</t>
  </si>
  <si>
    <t>"pod záhozem" 48,6</t>
  </si>
  <si>
    <t>Zakládání</t>
  </si>
  <si>
    <t>273321311</t>
  </si>
  <si>
    <t>Základy z betonu železového (bez výztuže) desky z betonu bez zvláštních nároků na prostředí tř. C 16/20</t>
  </si>
  <si>
    <t>1359927408</t>
  </si>
  <si>
    <t>"požerák" 1,55*1,6*0,1</t>
  </si>
  <si>
    <t>"výust" 6,2*0,6*0,1</t>
  </si>
  <si>
    <t>273351121</t>
  </si>
  <si>
    <t>Bednění základů desek zřízení</t>
  </si>
  <si>
    <t>2007526617</t>
  </si>
  <si>
    <t>(1,55*2+1,6*2)*0,1+(6,2*2+0,6*2)*0,1</t>
  </si>
  <si>
    <t>273351122</t>
  </si>
  <si>
    <t>Bednění základů desek odstranění</t>
  </si>
  <si>
    <t>-999611211</t>
  </si>
  <si>
    <t>273362021</t>
  </si>
  <si>
    <t>Výztuž základů desek ze svařovaných sítí z drátů typu KARI</t>
  </si>
  <si>
    <t>-308517064</t>
  </si>
  <si>
    <t>"požerák" 1,5*1,55*0,00303</t>
  </si>
  <si>
    <t>"výust" 6,2*0,6*0,00303</t>
  </si>
  <si>
    <t>274322611</t>
  </si>
  <si>
    <t>Základy z betonu železového (bez výztuže) pasy z betonu se zvýšenými nároky na prostředí tř. C 30/37</t>
  </si>
  <si>
    <t>-508669859</t>
  </si>
  <si>
    <t>"výust" 6*0,5*0,8</t>
  </si>
  <si>
    <t>"lávka" 0,9*0,3*0,8</t>
  </si>
  <si>
    <t>Svislé a kompletní konstrukce</t>
  </si>
  <si>
    <t>317321018</t>
  </si>
  <si>
    <t>Římsy opěrných zdí a valů z betonu železového tř. C 30/37</t>
  </si>
  <si>
    <t>-619182330</t>
  </si>
  <si>
    <t>6,2*0,6*0,1</t>
  </si>
  <si>
    <t>317351105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</si>
  <si>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</si>
  <si>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-1105296848</t>
  </si>
  <si>
    <t>(6,2*2+0,6*2)*0,1</t>
  </si>
  <si>
    <t>317351106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</si>
  <si>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</si>
  <si>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1849379327</t>
  </si>
  <si>
    <t>317361016</t>
  </si>
  <si>
    <t>Výztuž říms opěrných zdí a valů z oceli 10 505 (R) nebo BSt 500</t>
  </si>
  <si>
    <t>-787064196</t>
  </si>
  <si>
    <t>6,2*0,6*0,0079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</si>
  <si>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</si>
  <si>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</si>
  <si>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-2147309334</t>
  </si>
  <si>
    <t>6*0,2*2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</si>
  <si>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</si>
  <si>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</si>
  <si>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1907214129</t>
  </si>
  <si>
    <t>"požerák" 1,45*1,5*0,8+1,45*0,25*3,1+(1,2*0,25*3,1)*2</t>
  </si>
  <si>
    <t>"výust" 6,2*0,3*2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</si>
  <si>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</si>
  <si>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</si>
  <si>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2070255170</t>
  </si>
  <si>
    <t>"požerák" (1,5+1,45*2)*3,9+1,5*0,8+(1,0+1,2*2+0,25*2)*3,1</t>
  </si>
  <si>
    <t>"výust" (6,2*2)*2+(0,5*2)*2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</si>
  <si>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</si>
  <si>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</si>
  <si>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1665409919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</si>
  <si>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</si>
  <si>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</si>
  <si>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-2143163383</t>
  </si>
  <si>
    <t>"výust" (1,05*20)*0,00395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</si>
  <si>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</si>
  <si>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</si>
  <si>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1302642370</t>
  </si>
  <si>
    <t>"požerák" (1,4*1,45+(1,45*2+1,4*4)*3,6)*0,005267</t>
  </si>
  <si>
    <t>"výust" (6*2,8*2)*0,005267</t>
  </si>
  <si>
    <t>"obetonování potrubí" (4,2*16)*0,00303</t>
  </si>
  <si>
    <t>452218142</t>
  </si>
  <si>
    <t>Zajišťovací práh z upraveného lomového kamene na dně a ve svahu melioračních kanálů, s patkami nebo bez patek s dlažbovitou úpravou viditelných ploch na cementovou maltu</t>
  </si>
  <si>
    <t>-346408202</t>
  </si>
  <si>
    <t>7,7*0,5*1,0</t>
  </si>
  <si>
    <t>457532111</t>
  </si>
  <si>
    <t>Filtrační vrstvy jakékoliv tloušťky a sklonu z hrubého drceného kameniva se zhutněním do 10 pojezdů/m3, frakce od 4-8 do 22-32 mm</t>
  </si>
  <si>
    <t>-1917724409</t>
  </si>
  <si>
    <t>(46,2+10,8)*0,15</t>
  </si>
  <si>
    <t>462512161</t>
  </si>
  <si>
    <t>Zához z lomového kamene neupraveného provedený ze břehu nebo z lešení, do sucha nebo do vody záhozového, hmotnost jednotlivých kamenů do 200 kg bez výplně mezer</t>
  </si>
  <si>
    <t>-1198708658</t>
  </si>
  <si>
    <t>(42,6+10,8)*0,5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</si>
  <si>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</si>
  <si>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</si>
  <si>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1873065399</t>
  </si>
  <si>
    <t>42,6+10,8</t>
  </si>
  <si>
    <t>465511227</t>
  </si>
  <si>
    <t>Dlažba z lomového kamene lomařsky upraveného na sucho s vyklínováním kamenem, s vyplněním spár těženým kamenivem, drnem nebo ornicí s osetím, tl. kamene 250 mm</t>
  </si>
  <si>
    <t>1532760149</t>
  </si>
  <si>
    <t>465513127</t>
  </si>
  <si>
    <t>Dlažba z lomového kamene lomařsky upraveného na cementovou maltu, s vyspárováním cementovou maltou, tl. kamene 200 mm</t>
  </si>
  <si>
    <t>-1349278182</t>
  </si>
  <si>
    <t>"kamenné kostky" 1,0*1,2</t>
  </si>
  <si>
    <t>59222001</t>
  </si>
  <si>
    <t>trouba ŽB hrdlová DN 600</t>
  </si>
  <si>
    <t>-1613077441</t>
  </si>
  <si>
    <t>(16,5/2,5)*1,093</t>
  </si>
  <si>
    <t>820391113</t>
  </si>
  <si>
    <t>Přeseknutí železobetonové trouby v rovině kolmé nebo skloněné k ose trouby, se začištěním DN přes 250 do 400 mm</t>
  </si>
  <si>
    <t>2064749181</t>
  </si>
  <si>
    <t>822442111</t>
  </si>
  <si>
    <t>Montáž potrubí z trub železobetonových hrdlových v otevřeném výkopu ve sklonu do 20 % s integrovaným těsněním DN 600</t>
  </si>
  <si>
    <t>-349400284</t>
  </si>
  <si>
    <t>899623181</t>
  </si>
  <si>
    <t>Obetonování potrubí nebo zdiva stok betonem prostým v otevřeném výkopu, beton tř. C 30/37</t>
  </si>
  <si>
    <t>157906224</t>
  </si>
  <si>
    <t>1,14*16,5</t>
  </si>
  <si>
    <t>"žebro" 1,71</t>
  </si>
  <si>
    <t>899643111</t>
  </si>
  <si>
    <t>Bednění pro obetonování potrubí v otevřeném výkopu</t>
  </si>
  <si>
    <t>1900863904</t>
  </si>
  <si>
    <t>16*1,2*2</t>
  </si>
  <si>
    <t>"žebro" 8,5</t>
  </si>
  <si>
    <t>934956123</t>
  </si>
  <si>
    <t>Přepadová a ochranná zařízení nádrží dřevěná hradítka (dluže požeráku) š.150 mm, bez nátěru, s potřebným kováním z dubového dřeva, tl. 40 mm</t>
  </si>
  <si>
    <t>1596288916</t>
  </si>
  <si>
    <t>(1,0*2,35)*2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</si>
  <si>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</si>
  <si>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</si>
  <si>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-1960038983</t>
  </si>
  <si>
    <t>"rám poklopu" 1</t>
  </si>
  <si>
    <t>953943124</t>
  </si>
  <si>
    <t>Osazování drobných kovových předmětů výrobků ostatních jinde neuvedených do betonu se zajištěním polohy k bednění či k výztuži před zabetonováním hmotnosti přes 15 do 30 kg/kus</t>
  </si>
  <si>
    <t>478623861</t>
  </si>
  <si>
    <t>"vodící drážka" 3</t>
  </si>
  <si>
    <t>R93001</t>
  </si>
  <si>
    <t>Vodočetná lať</t>
  </si>
  <si>
    <t>-602435284</t>
  </si>
  <si>
    <t>R93002</t>
  </si>
  <si>
    <t>Těsnění mezi dlužemi, vč. dodávky jílu</t>
  </si>
  <si>
    <t>-1295978276</t>
  </si>
  <si>
    <t>1,0*0,17*2,35</t>
  </si>
  <si>
    <t>1564902863</t>
  </si>
  <si>
    <t>PSV</t>
  </si>
  <si>
    <t>Práce a dodávky PSV</t>
  </si>
  <si>
    <t>762</t>
  </si>
  <si>
    <t>Konstrukce tesařské</t>
  </si>
  <si>
    <t>60556101</t>
  </si>
  <si>
    <t>řezivo dubové sušené tl 50mm</t>
  </si>
  <si>
    <t>-1441089476</t>
  </si>
  <si>
    <t>"požerák" 1,1*1,25*0,05</t>
  </si>
  <si>
    <t>"lávka" 6,8*0,85*0,05</t>
  </si>
  <si>
    <t>762083122</t>
  </si>
  <si>
    <t>Práce společné pro tesařské konstrukce impregnace řeziva máčením proti dřevokaznému hmyzu, houbám a plísním, třída ohrožení 3 a 4 (dřevo v exteriéru)</t>
  </si>
  <si>
    <t>1881299510</t>
  </si>
  <si>
    <t>762591130</t>
  </si>
  <si>
    <t>Montáž dočasného zakrytí prostupů, otvorů z měkkého nebo tvrdého dřeva, volně kladenými fošnami tloušťky do 60 mm</t>
  </si>
  <si>
    <t>359604272</t>
  </si>
  <si>
    <t>"požerák" 1,1*1,25</t>
  </si>
  <si>
    <t>"lávka" 6,8*0,85</t>
  </si>
  <si>
    <t>998762101</t>
  </si>
  <si>
    <t>Přesun hmot pro konstrukce tesařské stanovený z hmotnosti přesunovaného materiálu vodorovná dopravní vzdálenost do 50 m v objektech výšky do 6 m</t>
  </si>
  <si>
    <t>1062102204</t>
  </si>
  <si>
    <t>767</t>
  </si>
  <si>
    <t>Konstrukce zámečnické</t>
  </si>
  <si>
    <t>13010424</t>
  </si>
  <si>
    <t>úhelník ocelový rovnostranný jakost 11 375 60x60x6mm</t>
  </si>
  <si>
    <t>-17798542</t>
  </si>
  <si>
    <t>P</t>
  </si>
  <si>
    <t>Poznámka k položce:_x000d_
Hmotnost: 5,47 kg/m</t>
  </si>
  <si>
    <t>"vodící drážky" ((3,1*2+1,1)*3)*0,00507</t>
  </si>
  <si>
    <t>13010916</t>
  </si>
  <si>
    <t>ocel profilová UE 160 jakost 11 375</t>
  </si>
  <si>
    <t>1207174072</t>
  </si>
  <si>
    <t>Poznámka k položce:_x000d_
Hmotnost: 14,20 kg/m</t>
  </si>
  <si>
    <t>"lávka" (0,9+6,9*2)*0,0188</t>
  </si>
  <si>
    <t>13011066</t>
  </si>
  <si>
    <t>úhelník ocelový rovnostranný jakost 11 375 60x60x5mm</t>
  </si>
  <si>
    <t>1393469934</t>
  </si>
  <si>
    <t>Poznámka k položce:_x000d_
Hmotnost: 4,57 kg/m</t>
  </si>
  <si>
    <t>(1,25*2+1)*0,00457</t>
  </si>
  <si>
    <t>(0,9*2+6,9*2)*0,00457</t>
  </si>
  <si>
    <t>14011014</t>
  </si>
  <si>
    <t>trubka ocelová bezešvá hladká jakost 11 353 31,8x2,6mm</t>
  </si>
  <si>
    <t>347470050</t>
  </si>
  <si>
    <t>"žebřík" 2,85*2+0,3*10</t>
  </si>
  <si>
    <t>55283901</t>
  </si>
  <si>
    <t>trubka ocelová bezešvá hladká jakost 11 353 38x4,0mm</t>
  </si>
  <si>
    <t>1915812030</t>
  </si>
  <si>
    <t>"zábradlí" 6,65*2+1,25*6</t>
  </si>
  <si>
    <t>767995113</t>
  </si>
  <si>
    <t>Montáž ostatních atypických zámečnických konstrukcí hmotnosti přes 10 do 20 kg</t>
  </si>
  <si>
    <t>119981007</t>
  </si>
  <si>
    <t>"rám poklopu L č.60" (1,25*2+1)*4,57</t>
  </si>
  <si>
    <t>"žebřík" (2,85*2+0,3*10)*2,79</t>
  </si>
  <si>
    <t>54</t>
  </si>
  <si>
    <t>767995114</t>
  </si>
  <si>
    <t>Montáž ostatních atypických zámečnických konstrukcí hmotnosti přes 20 do 50 kg</t>
  </si>
  <si>
    <t>1917342745</t>
  </si>
  <si>
    <t>"vodící drážky" ((3,1*2+1,1)*3)*5,07</t>
  </si>
  <si>
    <t>"zábradlí" (6,65*2+1,25*6)*3,55</t>
  </si>
  <si>
    <t>55</t>
  </si>
  <si>
    <t>767995117</t>
  </si>
  <si>
    <t>Montáž ostatních atypických zámečnických konstrukcí hmotnosti přes 250 do 500 kg</t>
  </si>
  <si>
    <t>1694456270</t>
  </si>
  <si>
    <t>"lávka" (0,9+6,9*2)*16+(0,9*2+6,9*2)*4,57</t>
  </si>
  <si>
    <t>56</t>
  </si>
  <si>
    <t>998767101</t>
  </si>
  <si>
    <t>Přesun hmot pro zámečnické konstrukce stanovený z hmotnosti přesunovaného materiálu vodorovná dopravní vzdálenost do 50 m v objektech výšky do 6 m</t>
  </si>
  <si>
    <t>-2058770945</t>
  </si>
  <si>
    <t>57</t>
  </si>
  <si>
    <t>R767001</t>
  </si>
  <si>
    <t>Žárové zinkování</t>
  </si>
  <si>
    <t>1441844193</t>
  </si>
  <si>
    <t>40,268+184,873+306,492</t>
  </si>
  <si>
    <t>SO-01.4 - Bezpečnostní přeliv</t>
  </si>
  <si>
    <t>122251404</t>
  </si>
  <si>
    <t>Vykopávky v zemnících na suchu strojně zapažených i nezapažených v hornině třídy těžitelnosti I skupiny 3 přes 100 do 500 m3</t>
  </si>
  <si>
    <t>-545391099</t>
  </si>
  <si>
    <t>"pod záhozem" 490</t>
  </si>
  <si>
    <t>124253100</t>
  </si>
  <si>
    <t>Vykopávky pro koryta vodotečí strojně v hornině třídy těžitelnosti I skupiny 3 do 100 m3</t>
  </si>
  <si>
    <t>901515675</t>
  </si>
  <si>
    <t>"zához" (12,5+142,5)*0,6</t>
  </si>
  <si>
    <t>-1392903009</t>
  </si>
  <si>
    <t>132351102</t>
  </si>
  <si>
    <t>Hloubení nezapažených rýh šířky do 800 mm strojně s urovnáním dna do předepsaného profilu a spádu v hornině třídy těžitelnosti II skupiny 4 přes 20 do 50 m3</t>
  </si>
  <si>
    <t>1285287178</t>
  </si>
  <si>
    <t>"prahy" 24,5*0,5*1,2+22*0,4*1,0</t>
  </si>
  <si>
    <t>"prahy koryto" ((0,6+3,3*2+0,5*2)*0,5*1)*2</t>
  </si>
  <si>
    <t>-1601649145</t>
  </si>
  <si>
    <t>"prahy" ((0,6+3,3*2+0,5*2)*0,5*1)*2</t>
  </si>
  <si>
    <t>1388944762</t>
  </si>
  <si>
    <t>490+93+31,7</t>
  </si>
  <si>
    <t>1464414898</t>
  </si>
  <si>
    <t>614,7*7 'Přepočtené koeficientem množství</t>
  </si>
  <si>
    <t>-1554370830</t>
  </si>
  <si>
    <t>-1668835761</t>
  </si>
  <si>
    <t>(490+93+31,7)*1,8</t>
  </si>
  <si>
    <t>-1572008726</t>
  </si>
  <si>
    <t>"pod záhozem" 830+12,5</t>
  </si>
  <si>
    <t>977741999</t>
  </si>
  <si>
    <t>"pod záhozem" 142,5</t>
  </si>
  <si>
    <t>1168646101</t>
  </si>
  <si>
    <t>"přelivná hrana" 0,5*(3*2)+0,55*(3*2+21*2+2,4*2)</t>
  </si>
  <si>
    <t>-1693014428</t>
  </si>
  <si>
    <t>"přelivná hrana" 168,1</t>
  </si>
  <si>
    <t>-1072364297</t>
  </si>
  <si>
    <t>-96611379</t>
  </si>
  <si>
    <t>"přelivná hrana" (3*2+3*2+21*2+2,4*2)*3,07*0,005267</t>
  </si>
  <si>
    <t>451317123</t>
  </si>
  <si>
    <t>Podklad pod dlažbu z betonu prostého pro prostředí s mrazovými cykly tř. C 30/37 tl. přes 150 do 200 mm</t>
  </si>
  <si>
    <t>523718107</t>
  </si>
  <si>
    <t>"skluz" 5*22+(5*1,8)*2</t>
  </si>
  <si>
    <t>451317124</t>
  </si>
  <si>
    <t>Podklad pod dlažbu z betonu prostého pro prostředí s mrazovými cykly tř. C 30/37 tl. přes 200 do 250 mm</t>
  </si>
  <si>
    <t>1301815209</t>
  </si>
  <si>
    <t>22*2,2+(2,4*2,2)*2</t>
  </si>
  <si>
    <t>451571223</t>
  </si>
  <si>
    <t>Podklad pod dlažbu ze štěrkopísku tl. přes 150 do 200 mm</t>
  </si>
  <si>
    <t>1911234482</t>
  </si>
  <si>
    <t>7,5*22+(7,5*0,75)*2</t>
  </si>
  <si>
    <t>1280846756</t>
  </si>
  <si>
    <t>452318510</t>
  </si>
  <si>
    <t>Zajišťovací práh z betonu prostého se zvýšenými nároky na prostředí na dně a ve svahu melioračních kanálů s patkami nebo bez patek</t>
  </si>
  <si>
    <t>280832873</t>
  </si>
  <si>
    <t>24,5*0,5*1,2+22*0,4*1,0</t>
  </si>
  <si>
    <t>452368211</t>
  </si>
  <si>
    <t>Výztuž podkladních desek, bloků nebo pražců v otevřeném výkopu ze svařovaných sítí typu Kari</t>
  </si>
  <si>
    <t>-891191160</t>
  </si>
  <si>
    <t>"přelivná hrana" (22*2,2+(2,4*2,2)*2)*0,005267</t>
  </si>
  <si>
    <t>"skluz" (5*22+(5*1,8)*2)*0,005267</t>
  </si>
  <si>
    <t>-891676267</t>
  </si>
  <si>
    <t>830*0,15+ (12,5+142,5)*0,15</t>
  </si>
  <si>
    <t>462513161</t>
  </si>
  <si>
    <t>Zához z lomového kamene neupraveného provedený ze břehu nebo z lešení, do sucha nebo do vody záhozového, hmotnost jednotlivých kamenů přes 200 do 500 kg bez výplně mezer</t>
  </si>
  <si>
    <t>-1211154826</t>
  </si>
  <si>
    <t>830*0,6</t>
  </si>
  <si>
    <t>"skluz" (5*22+5*1,8*2)*0,6</t>
  </si>
  <si>
    <t>(12,2+142,5)*0,5</t>
  </si>
  <si>
    <t>462513169</t>
  </si>
  <si>
    <t>Zához z lomového kamene neupraveného provedený ze břehu nebo z lešení, do sucha nebo do vody záhozového, hmotnost jednotlivých kamenů přes 200 do 500 kg Příplatek k ceně za urovnání líce záhozu</t>
  </si>
  <si>
    <t>570018833</t>
  </si>
  <si>
    <t>830</t>
  </si>
  <si>
    <t>"skluz" 5*22+5*1,8*2</t>
  </si>
  <si>
    <t>12,5+142,5</t>
  </si>
  <si>
    <t>464451114</t>
  </si>
  <si>
    <t>Prolití konstrukce z kamene vrstvy z lomového kamene cementovou maltou MC-25</t>
  </si>
  <si>
    <t>813377383</t>
  </si>
  <si>
    <t>"skluz 15%" ((5*22+5*1,8*2)*0,6)*0,15</t>
  </si>
  <si>
    <t>465511127</t>
  </si>
  <si>
    <t>Dlažba z lomového kamene lomařsky upraveného na sucho s vyklínováním kamenem, s vyplněním spár těženým kamenivem, drnem nebo ornicí s osetím, tl. kamene 200 mm</t>
  </si>
  <si>
    <t>264295954</t>
  </si>
  <si>
    <t>465513227</t>
  </si>
  <si>
    <t>Dlažba z lomového kamene lomařsky upraveného na cementovou maltu, s vyspárováním cementovou maltou, tl. kamene 250 mm</t>
  </si>
  <si>
    <t>-446175694</t>
  </si>
  <si>
    <t>1496431503</t>
  </si>
  <si>
    <t>SO-02 - VN2 (malá vodní nádrž 2)</t>
  </si>
  <si>
    <t>-1065630581</t>
  </si>
  <si>
    <t>1230*0,035</t>
  </si>
  <si>
    <t>-1188177107</t>
  </si>
  <si>
    <t>2640</t>
  </si>
  <si>
    <t>122151406</t>
  </si>
  <si>
    <t>Vykopávky v zemnících na suchu strojně zapažených i nezapažených v hornině třídy těžitelnosti I skupiny 1 a 2 přes 1 000 do 5 000 m3</t>
  </si>
  <si>
    <t>1923037804</t>
  </si>
  <si>
    <t>122251406</t>
  </si>
  <si>
    <t>Vykopávky v zemnících na suchu strojně zapažených i nezapažených v hornině třídy těžitelnosti I skupiny 3 přes 1 000 do 5 000 m3</t>
  </si>
  <si>
    <t>1139165003</t>
  </si>
  <si>
    <t>122351406</t>
  </si>
  <si>
    <t>Vykopávky v zemnících na suchu strojně zapažených i nezapažených v hornině třídy těžitelnosti II skupiny 4 přes 1 000 do 5 000 m3</t>
  </si>
  <si>
    <t>-309098082</t>
  </si>
  <si>
    <t>-356999180</t>
  </si>
  <si>
    <t>1230*0,1</t>
  </si>
  <si>
    <t>-174846883</t>
  </si>
  <si>
    <t>2510</t>
  </si>
  <si>
    <t>121130326</t>
  </si>
  <si>
    <t>2510*7 'Přepočtené koeficientem množství</t>
  </si>
  <si>
    <t>1248304151</t>
  </si>
  <si>
    <t>1070</t>
  </si>
  <si>
    <t>228321768</t>
  </si>
  <si>
    <t>1070*7 'Přepočtené koeficientem množství</t>
  </si>
  <si>
    <t>1266391960</t>
  </si>
  <si>
    <t>-985650913</t>
  </si>
  <si>
    <t>3580*1,8</t>
  </si>
  <si>
    <t>-634676316</t>
  </si>
  <si>
    <t>3580</t>
  </si>
  <si>
    <t>181102301</t>
  </si>
  <si>
    <t>Úprava pláně na stavbách silnic a dálnic strojně v zářezech mimo skalních bez zhutnění</t>
  </si>
  <si>
    <t>-1180636234</t>
  </si>
  <si>
    <t>1939677589</t>
  </si>
  <si>
    <t>-388622513</t>
  </si>
  <si>
    <t>1100</t>
  </si>
  <si>
    <t>51821539</t>
  </si>
  <si>
    <t>1050</t>
  </si>
  <si>
    <t>2002895367</t>
  </si>
  <si>
    <t>1162005346</t>
  </si>
  <si>
    <t>2,65+2,37</t>
  </si>
  <si>
    <t>571341546</t>
  </si>
  <si>
    <t>2,7*2+2,8*1,4+0,6</t>
  </si>
  <si>
    <t>2,4*2+2,7+1,3+0,6</t>
  </si>
  <si>
    <t>55592562</t>
  </si>
  <si>
    <t>2,7*2+2,8+1,4+0,6</t>
  </si>
  <si>
    <t>-701771884</t>
  </si>
  <si>
    <t>((2,55+1,4*2)+(2,5+1,2*2))*0,005267</t>
  </si>
  <si>
    <t>(2,8*9+2,8*10)*0,00303</t>
  </si>
  <si>
    <t>-1871833906</t>
  </si>
  <si>
    <t>(2,5+2)*0,15</t>
  </si>
  <si>
    <t>462511161</t>
  </si>
  <si>
    <t>Zához z lomového kamene neupraveného provedený ze břehu nebo z lešení, do sucha nebo do vody tříděného, hmotnost jednotlivých kamenů do 80 kg bez výplně mezer</t>
  </si>
  <si>
    <t>24169705</t>
  </si>
  <si>
    <t>(2,5+2)*0,3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</si>
  <si>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</si>
  <si>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</si>
  <si>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1887039840</t>
  </si>
  <si>
    <t>2,5+2</t>
  </si>
  <si>
    <t>1061876392</t>
  </si>
  <si>
    <t>822372111</t>
  </si>
  <si>
    <t>Montáž potrubí z trub železobetonových hrdlových v otevřeném výkopu ve sklonu do 20 % s integrovaným těsněním DN 300</t>
  </si>
  <si>
    <t>-1247464936</t>
  </si>
  <si>
    <t>"odběrný objekt" 9</t>
  </si>
  <si>
    <t>-1126477886</t>
  </si>
  <si>
    <t>"odběrný objekt" 0,56*7</t>
  </si>
  <si>
    <t>0,56*10</t>
  </si>
  <si>
    <t>-1599629121</t>
  </si>
  <si>
    <t>"odběrný objekt" 7*0,9*2</t>
  </si>
  <si>
    <t>10*0,9*2</t>
  </si>
  <si>
    <t>-713535298</t>
  </si>
  <si>
    <t>106533708</t>
  </si>
  <si>
    <t>"rám česlí" 2</t>
  </si>
  <si>
    <t>1054503119</t>
  </si>
  <si>
    <t>13010220</t>
  </si>
  <si>
    <t>tyč ocelová plochá jakost 11 375 50x6mm</t>
  </si>
  <si>
    <t>-1102683360</t>
  </si>
  <si>
    <t>Poznámka k položce:_x000d_
Hmotnost: 2,36 kg/m</t>
  </si>
  <si>
    <t>"česle" (2,25*12+0,59*2)*0,00236</t>
  </si>
  <si>
    <t>135136852</t>
  </si>
  <si>
    <t>(0,6*0,00457)*2</t>
  </si>
  <si>
    <t>1094348344</t>
  </si>
  <si>
    <t>767995115</t>
  </si>
  <si>
    <t>Montáž ostatních atypických zámečnických konstrukcí hmotnosti přes 50 do 100 kg</t>
  </si>
  <si>
    <t>2108095586</t>
  </si>
  <si>
    <t>-840700311</t>
  </si>
  <si>
    <t>5+67</t>
  </si>
  <si>
    <t>SO-03.1 - Výsadby</t>
  </si>
  <si>
    <t>-1229079747</t>
  </si>
  <si>
    <t>3250*0,035</t>
  </si>
  <si>
    <t>-1805299671</t>
  </si>
  <si>
    <t>3880*0,035</t>
  </si>
  <si>
    <t>10391100</t>
  </si>
  <si>
    <t>kůra mulčovací VL</t>
  </si>
  <si>
    <t>-1084399342</t>
  </si>
  <si>
    <t>"stromy" (120)*0,5*0,5*0,05</t>
  </si>
  <si>
    <t>"keře" (220)*0,4*0,4*0,05</t>
  </si>
  <si>
    <t>-1200699455</t>
  </si>
  <si>
    <t>"terénní úpravy" 3250</t>
  </si>
  <si>
    <t>2072196310</t>
  </si>
  <si>
    <t>"terénní úpravy" 3880</t>
  </si>
  <si>
    <t>184215111</t>
  </si>
  <si>
    <t>Ukotvení dřeviny kůly jedním kůlem, délky do 1 m</t>
  </si>
  <si>
    <t>-2022218986</t>
  </si>
  <si>
    <t>220</t>
  </si>
  <si>
    <t>184215133</t>
  </si>
  <si>
    <t>Ukotvení dřeviny kůly třemi kůly, délky přes 2 do 3 m</t>
  </si>
  <si>
    <t>732110616</t>
  </si>
  <si>
    <t>184813121</t>
  </si>
  <si>
    <t>Ochrana dřevin před okusem zvěří mechanicky v rovině nebo ve svahu do 1:5, pletivem, výšky do 2 m</t>
  </si>
  <si>
    <t>-1051736293</t>
  </si>
  <si>
    <t>184814113</t>
  </si>
  <si>
    <t>Okopání okolo sazenic hloubky do 0,10 m, na ploše 0,50 x 0,50 m v zemině tř. 3</t>
  </si>
  <si>
    <t>523532806</t>
  </si>
  <si>
    <t>120+220</t>
  </si>
  <si>
    <t>184911421</t>
  </si>
  <si>
    <t>Mulčování vysazených rostlin mulčovací kůrou, tl. do 100 mm v rovině nebo na svahu do 1:5</t>
  </si>
  <si>
    <t>2018549059</t>
  </si>
  <si>
    <t>"stromy" (120)*0,5*0,5</t>
  </si>
  <si>
    <t>"keře" (220)*0,4*0,4</t>
  </si>
  <si>
    <t>185803211</t>
  </si>
  <si>
    <t>Uválcování trávníku v rovině nebo na svahu do 1:5</t>
  </si>
  <si>
    <t>1799487419</t>
  </si>
  <si>
    <t>3250</t>
  </si>
  <si>
    <t>185804312</t>
  </si>
  <si>
    <t>Zalití rostlin vodou plochy záhonů jednotlivě přes 20 m2</t>
  </si>
  <si>
    <t>782418117</t>
  </si>
  <si>
    <t>"5x stromy" 120*0,1+4*120*0,025</t>
  </si>
  <si>
    <t>"5x keře" 220*0,025+4*220*0,01</t>
  </si>
  <si>
    <t>"5x zatravnění" (3250+3880)*0,02+4*((3250+3880)*0,01)</t>
  </si>
  <si>
    <t>31324803</t>
  </si>
  <si>
    <t>pletivo drátěné s šestihrannými oky Pz 25/0,8mm v 1m</t>
  </si>
  <si>
    <t>2085327201</t>
  </si>
  <si>
    <t>114*0,5</t>
  </si>
  <si>
    <t>6*0,5+6*1,2</t>
  </si>
  <si>
    <t>60514101</t>
  </si>
  <si>
    <t>řezivo jehličnaté lať 10-25cm2</t>
  </si>
  <si>
    <t>1243453672</t>
  </si>
  <si>
    <t>"pro označení keřů" 220*(0,04*0,04*1,2)</t>
  </si>
  <si>
    <t>60591255</t>
  </si>
  <si>
    <t>kůl vyvazovací dřevěný impregnovaný D 8cm dl 2,5m</t>
  </si>
  <si>
    <t>1986807326</t>
  </si>
  <si>
    <t>120*3</t>
  </si>
  <si>
    <t>60591320</t>
  </si>
  <si>
    <t>kulatina odkorněná D 7-15cm do dl 5m</t>
  </si>
  <si>
    <t>661877141</t>
  </si>
  <si>
    <t>"příčka spojovací dl. 50 cm, ke každému stromu 3 ks" 0,5*3*120</t>
  </si>
  <si>
    <t>R18001.1</t>
  </si>
  <si>
    <t>Aplikace přípravku zlepšujícího zadžení vody v půdě-výsadba stromů, keřů_x000d_
včetně přípravku</t>
  </si>
  <si>
    <t>-1620912867</t>
  </si>
  <si>
    <t>R18002.1</t>
  </si>
  <si>
    <t>Aplikace přípravku zlepšujícího zadžení vody v půdě-zatravnění_x000d_
včetně přípravku</t>
  </si>
  <si>
    <t>-659337853</t>
  </si>
  <si>
    <t>3250+3880</t>
  </si>
  <si>
    <t>183101114</t>
  </si>
  <si>
    <t>Hloubení jamek pro vysazování rostlin v zemině tř.1 až 4 bez výměny půdy v rovině nebo na svahu do 1:5, objemu přes 0,05 do 0,125 m3</t>
  </si>
  <si>
    <t>-2069302243</t>
  </si>
  <si>
    <t>183101115</t>
  </si>
  <si>
    <t>Hloubení jamek pro vysazování rostlin v zemině tř.1 až 4 bez výměny půdy v rovině nebo na svahu do 1:5, objemu přes 0,125 do 0,40 m3</t>
  </si>
  <si>
    <t>-62013497</t>
  </si>
  <si>
    <t>184004415</t>
  </si>
  <si>
    <t>Výsadba sazenic bez vykopání jamek a bez donesení hlíny stromů (odrostků) v. přes 1500 do 3000 mm, jamky o průměru 700 mm, hl. 700 mm</t>
  </si>
  <si>
    <t>851891756</t>
  </si>
  <si>
    <t>184004722</t>
  </si>
  <si>
    <t>Výsadba sazenic bez vykopání jamek a bez donesení hlíny keřů bez balu, výšky přes 250 do 600 mm, do jamky o průměru 350 mm, hl. 350 mm</t>
  </si>
  <si>
    <t>1672363589</t>
  </si>
  <si>
    <t>184813133</t>
  </si>
  <si>
    <t>Ochrana dřevin před okusem zvěří chemicky nátěrem, v rovině nebo ve svahu do 1:5 listnatých, výšky do 70 cm</t>
  </si>
  <si>
    <t>100 kus</t>
  </si>
  <si>
    <t>131286246</t>
  </si>
  <si>
    <t>R18001</t>
  </si>
  <si>
    <t>Jasan ztepitý, výška min. 200 cm, kmínek 8-10 cm</t>
  </si>
  <si>
    <t>-2105113599</t>
  </si>
  <si>
    <t>R18002</t>
  </si>
  <si>
    <t>Dub lesní, výška min. 200 cm, kmínek 8-10 cm</t>
  </si>
  <si>
    <t>1913509443</t>
  </si>
  <si>
    <t>R18003</t>
  </si>
  <si>
    <t>Lípa srdčitá, výška min. 200 cm, kmínek 8-10 cm</t>
  </si>
  <si>
    <t>146799289</t>
  </si>
  <si>
    <t>R18004</t>
  </si>
  <si>
    <t>Javor klen, výška min. 200 cm, kmínek 8-10 cm</t>
  </si>
  <si>
    <t>663618154</t>
  </si>
  <si>
    <t>R18005</t>
  </si>
  <si>
    <t>Javor mleč,výška min. 200 cm, kmínek 8-10 cm</t>
  </si>
  <si>
    <t>187870725</t>
  </si>
  <si>
    <t>R18006</t>
  </si>
  <si>
    <t>Habr obecný, výška min. 200 cm, kmínek 8-10 cm</t>
  </si>
  <si>
    <t>-643689703</t>
  </si>
  <si>
    <t>R18007</t>
  </si>
  <si>
    <t>Jilm habrolistý, výška min. 200 cm, kmínek 8-10 cm</t>
  </si>
  <si>
    <t>-775875510</t>
  </si>
  <si>
    <t>R18008</t>
  </si>
  <si>
    <t>Buk lesní, výška min. 200 cm, kmínek 8-10 cm</t>
  </si>
  <si>
    <t>-776358288</t>
  </si>
  <si>
    <t>R18009</t>
  </si>
  <si>
    <t>Hloh obecný, 2-3 výhony, min. 40 - 60 cm</t>
  </si>
  <si>
    <t>707015599</t>
  </si>
  <si>
    <t>R18010</t>
  </si>
  <si>
    <t>Střemcha obecná, 2-3 výhony, min. 40 - 60 cm</t>
  </si>
  <si>
    <t>457223518</t>
  </si>
  <si>
    <t>R18011</t>
  </si>
  <si>
    <t>Ptačí zob obecný, 2-3 výhony, min. 40 - 60 cm</t>
  </si>
  <si>
    <t>-1827047218</t>
  </si>
  <si>
    <t>R18012</t>
  </si>
  <si>
    <t>Líska obecná, 2-3 výhony, min. 40 - 60 cm</t>
  </si>
  <si>
    <t>1467125958</t>
  </si>
  <si>
    <t>R18013</t>
  </si>
  <si>
    <t>Růže šípková, 2-3 výhony, min. 40 - 60 cm</t>
  </si>
  <si>
    <t>1465306129</t>
  </si>
  <si>
    <t>348951250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</si>
  <si>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</si>
  <si>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-2126752883</t>
  </si>
  <si>
    <t>277,6+272,5+303,4+183,0</t>
  </si>
  <si>
    <t>348952261</t>
  </si>
  <si>
    <t>Oplocení lesních kultur dřevěnými kůly vrata z plotových tyček, výšky 1,5 m, plochy do 2 m2</t>
  </si>
  <si>
    <t>-499925712</t>
  </si>
  <si>
    <t>1+1+1</t>
  </si>
  <si>
    <t>SO-03.2 - Terénní úpravy</t>
  </si>
  <si>
    <t>121151125</t>
  </si>
  <si>
    <t>Sejmutí ornice strojně při souvislé ploše přes 500 m2, tl. vrstvy přes 250 do 300 mm</t>
  </si>
  <si>
    <t>762008709</t>
  </si>
  <si>
    <t>6567</t>
  </si>
  <si>
    <t>531740696</t>
  </si>
  <si>
    <t>(3250+3880)*0,15</t>
  </si>
  <si>
    <t>-1208711100</t>
  </si>
  <si>
    <t>171251101</t>
  </si>
  <si>
    <t>Uložení sypanin do násypů strojně s rozprostřením sypaniny ve vrstvách a s hrubým urovnáním nezhutněných jakékoliv třídy těžitelnosti</t>
  </si>
  <si>
    <t>-2117618436</t>
  </si>
  <si>
    <t>-1053115899</t>
  </si>
  <si>
    <t>352285150</t>
  </si>
  <si>
    <t>1521910561</t>
  </si>
  <si>
    <t>2126422034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</si>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</sst>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16/17-2021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Malá vodní nádrž VN1, VN2 a biocentrum LBC106 v k.ú. Zderaz u Kolešovic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Zderaz u Kolešovic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ROUND(SUM(AG55:AG62),2)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ROUND(SUM(AS55:AS62),2)</f>
        <v>0</v>
      </c>
      <c r="AT54" s="106">
        <f>ROUND(SUM(AV54:AW54),2)</f>
        <v>0</v>
      </c>
      <c r="AU54" s="107">
        <f>ROUND(SUM(AU55:AU62),5)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ROUND(SUM(AZ55:AZ62),2)</f>
        <v>0</v>
      </c>
      <c r="BA54" s="106">
        <f>ROUND(SUM(BA55:BA62),2)</f>
        <v>0</v>
      </c>
      <c r="BB54" s="106">
        <f>ROUND(SUM(BB55:BB62),2)</f>
        <v>0</v>
      </c>
      <c r="BC54" s="106">
        <f>ROUND(SUM(BC55:BC62),2)</f>
        <v>0</v>
      </c>
      <c r="BD54" s="108">
        <f>ROUND(SUM(BD55:BD62),2)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Vedlejší a ostatn...'!P80</f>
        <v>0</v>
      </c>
      <c r="AV55" s="120">
        <f>'SO-00 - Vedlejší a ostatn...'!J33</f>
        <v>0</v>
      </c>
      <c r="AW55" s="120">
        <f>'SO-00 - Vedlejší a ostatn...'!J34</f>
        <v>0</v>
      </c>
      <c r="AX55" s="120">
        <f>'SO-00 - Vedlejší a ostatn...'!J35</f>
        <v>0</v>
      </c>
      <c r="AY55" s="120">
        <f>'SO-00 - Vedlejší a ostatn...'!J36</f>
        <v>0</v>
      </c>
      <c r="AZ55" s="120">
        <f>'SO-00 - Vedlejší a ostatn...'!F33</f>
        <v>0</v>
      </c>
      <c r="BA55" s="120">
        <f>'SO-00 - Vedlejší a ostatn...'!F34</f>
        <v>0</v>
      </c>
      <c r="BB55" s="120">
        <f>'SO-00 - Vedlejší a ostatn...'!F35</f>
        <v>0</v>
      </c>
      <c r="BC55" s="120">
        <f>'SO-00 - Vedlejší a ostatn...'!F36</f>
        <v>0</v>
      </c>
      <c r="BD55" s="122">
        <f>'SO-00 - Vedlejší a ostatn...'!F37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'SO-01.1 -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'SO-01.1 - Úprava zátopy'!P85</f>
        <v>0</v>
      </c>
      <c r="AV56" s="120">
        <f>'SO-01.1 - Úprava zátopy'!J33</f>
        <v>0</v>
      </c>
      <c r="AW56" s="120">
        <f>'SO-01.1 - Úprava zátopy'!J34</f>
        <v>0</v>
      </c>
      <c r="AX56" s="120">
        <f>'SO-01.1 - Úprava zátopy'!J35</f>
        <v>0</v>
      </c>
      <c r="AY56" s="120">
        <f>'SO-01.1 - Úprava zátopy'!J36</f>
        <v>0</v>
      </c>
      <c r="AZ56" s="120">
        <f>'SO-01.1 - Úprava zátopy'!F33</f>
        <v>0</v>
      </c>
      <c r="BA56" s="120">
        <f>'SO-01.1 - Úprava zátopy'!F34</f>
        <v>0</v>
      </c>
      <c r="BB56" s="120">
        <f>'SO-01.1 - Úprava zátopy'!F35</f>
        <v>0</v>
      </c>
      <c r="BC56" s="120">
        <f>'SO-01.1 - Úprava zátopy'!F36</f>
        <v>0</v>
      </c>
      <c r="BD56" s="122">
        <f>'SO-01.1 -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'SO-01.2 - Hráz'!J30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'SO-01.2 - Hráz'!P84</f>
        <v>0</v>
      </c>
      <c r="AV57" s="120">
        <f>'SO-01.2 - Hráz'!J33</f>
        <v>0</v>
      </c>
      <c r="AW57" s="120">
        <f>'SO-01.2 - Hráz'!J34</f>
        <v>0</v>
      </c>
      <c r="AX57" s="120">
        <f>'SO-01.2 - Hráz'!J35</f>
        <v>0</v>
      </c>
      <c r="AY57" s="120">
        <f>'SO-01.2 - Hráz'!J36</f>
        <v>0</v>
      </c>
      <c r="AZ57" s="120">
        <f>'SO-01.2 - Hráz'!F33</f>
        <v>0</v>
      </c>
      <c r="BA57" s="120">
        <f>'SO-01.2 - Hráz'!F34</f>
        <v>0</v>
      </c>
      <c r="BB57" s="120">
        <f>'SO-01.2 - Hráz'!F35</f>
        <v>0</v>
      </c>
      <c r="BC57" s="120">
        <f>'SO-01.2 - Hráz'!F36</f>
        <v>0</v>
      </c>
      <c r="BD57" s="122">
        <f>'SO-01.2 - Hráz'!F37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'SO-01.3 - Výpustný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'SO-01.3 - Výpustný objekt'!P90</f>
        <v>0</v>
      </c>
      <c r="AV58" s="120">
        <f>'SO-01.3 - Výpustný objekt'!J33</f>
        <v>0</v>
      </c>
      <c r="AW58" s="120">
        <f>'SO-01.3 - Výpustný objekt'!J34</f>
        <v>0</v>
      </c>
      <c r="AX58" s="120">
        <f>'SO-01.3 - Výpustný objekt'!J35</f>
        <v>0</v>
      </c>
      <c r="AY58" s="120">
        <f>'SO-01.3 - Výpustný objekt'!J36</f>
        <v>0</v>
      </c>
      <c r="AZ58" s="120">
        <f>'SO-01.3 - Výpustný objekt'!F33</f>
        <v>0</v>
      </c>
      <c r="BA58" s="120">
        <f>'SO-01.3 - Výpustný objekt'!F34</f>
        <v>0</v>
      </c>
      <c r="BB58" s="120">
        <f>'SO-01.3 - Výpustný objekt'!F35</f>
        <v>0</v>
      </c>
      <c r="BC58" s="120">
        <f>'SO-01.3 - Výpustný objekt'!F36</f>
        <v>0</v>
      </c>
      <c r="BD58" s="122">
        <f>'SO-01.3 - Výpustný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'SO-01.4 - Bezpečnostní př...'!J30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'SO-01.4 - Bezpečnostní př...'!P84</f>
        <v>0</v>
      </c>
      <c r="AV59" s="120">
        <f>'SO-01.4 - Bezpečnostní př...'!J33</f>
        <v>0</v>
      </c>
      <c r="AW59" s="120">
        <f>'SO-01.4 - Bezpečnostní př...'!J34</f>
        <v>0</v>
      </c>
      <c r="AX59" s="120">
        <f>'SO-01.4 - Bezpečnostní př...'!J35</f>
        <v>0</v>
      </c>
      <c r="AY59" s="120">
        <f>'SO-01.4 - Bezpečnostní př...'!J36</f>
        <v>0</v>
      </c>
      <c r="AZ59" s="120">
        <f>'SO-01.4 - Bezpečnostní př...'!F33</f>
        <v>0</v>
      </c>
      <c r="BA59" s="120">
        <f>'SO-01.4 - Bezpečnostní př...'!F34</f>
        <v>0</v>
      </c>
      <c r="BB59" s="120">
        <f>'SO-01.4 - Bezpečnostní př...'!F35</f>
        <v>0</v>
      </c>
      <c r="BC59" s="120">
        <f>'SO-01.4 - Bezpečnostní př...'!F36</f>
        <v>0</v>
      </c>
      <c r="BD59" s="122">
        <f>'SO-01.4 - Bezpečnostní př...'!F37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'SO-02 - VN2 (malá vodní n...'!J30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19">
        <v>0</v>
      </c>
      <c r="AT60" s="120">
        <f>ROUND(SUM(AV60:AW60),2)</f>
        <v>0</v>
      </c>
      <c r="AU60" s="121">
        <f>'SO-02 - VN2 (malá vodní n...'!P88</f>
        <v>0</v>
      </c>
      <c r="AV60" s="120">
        <f>'SO-02 - VN2 (malá vodní n...'!J33</f>
        <v>0</v>
      </c>
      <c r="AW60" s="120">
        <f>'SO-02 - VN2 (malá vodní n...'!J34</f>
        <v>0</v>
      </c>
      <c r="AX60" s="120">
        <f>'SO-02 - VN2 (malá vodní n...'!J35</f>
        <v>0</v>
      </c>
      <c r="AY60" s="120">
        <f>'SO-02 - VN2 (malá vodní n...'!J36</f>
        <v>0</v>
      </c>
      <c r="AZ60" s="120">
        <f>'SO-02 - VN2 (malá vodní n...'!F33</f>
        <v>0</v>
      </c>
      <c r="BA60" s="120">
        <f>'SO-02 - VN2 (malá vodní n...'!F34</f>
        <v>0</v>
      </c>
      <c r="BB60" s="120">
        <f>'SO-02 - VN2 (malá vodní n...'!F35</f>
        <v>0</v>
      </c>
      <c r="BC60" s="120">
        <f>'SO-02 - VN2 (malá vodní n...'!F36</f>
        <v>0</v>
      </c>
      <c r="BD60" s="122">
        <f>'SO-02 - VN2 (malá vodní n...'!F37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7" customFormat="1" ht="16.5" customHeight="1">
      <c r="A61" s="111" t="s">
        <v>74</v>
      </c>
      <c r="B61" s="112"/>
      <c r="C61" s="113"/>
      <c r="D61" s="114" t="s">
        <v>96</v>
      </c>
      <c r="E61" s="114"/>
      <c r="F61" s="114"/>
      <c r="G61" s="114"/>
      <c r="H61" s="114"/>
      <c r="I61" s="115"/>
      <c r="J61" s="114" t="s">
        <v>97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'SO-03.1 - Výsadby'!J30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77</v>
      </c>
      <c r="AR61" s="118"/>
      <c r="AS61" s="119">
        <v>0</v>
      </c>
      <c r="AT61" s="120">
        <f>ROUND(SUM(AV61:AW61),2)</f>
        <v>0</v>
      </c>
      <c r="AU61" s="121">
        <f>'SO-03.1 - Výsadby'!P82</f>
        <v>0</v>
      </c>
      <c r="AV61" s="120">
        <f>'SO-03.1 - Výsadby'!J33</f>
        <v>0</v>
      </c>
      <c r="AW61" s="120">
        <f>'SO-03.1 - Výsadby'!J34</f>
        <v>0</v>
      </c>
      <c r="AX61" s="120">
        <f>'SO-03.1 - Výsadby'!J35</f>
        <v>0</v>
      </c>
      <c r="AY61" s="120">
        <f>'SO-03.1 - Výsadby'!J36</f>
        <v>0</v>
      </c>
      <c r="AZ61" s="120">
        <f>'SO-03.1 - Výsadby'!F33</f>
        <v>0</v>
      </c>
      <c r="BA61" s="120">
        <f>'SO-03.1 - Výsadby'!F34</f>
        <v>0</v>
      </c>
      <c r="BB61" s="120">
        <f>'SO-03.1 - Výsadby'!F35</f>
        <v>0</v>
      </c>
      <c r="BC61" s="120">
        <f>'SO-03.1 - Výsadby'!F36</f>
        <v>0</v>
      </c>
      <c r="BD61" s="122">
        <f>'SO-03.1 - Výsadby'!F37</f>
        <v>0</v>
      </c>
      <c r="BE61" s="7"/>
      <c r="BT61" s="123" t="s">
        <v>78</v>
      </c>
      <c r="BV61" s="123" t="s">
        <v>72</v>
      </c>
      <c r="BW61" s="123" t="s">
        <v>98</v>
      </c>
      <c r="BX61" s="123" t="s">
        <v>5</v>
      </c>
      <c r="CL61" s="123" t="s">
        <v>19</v>
      </c>
      <c r="CM61" s="123" t="s">
        <v>80</v>
      </c>
    </row>
    <row r="62" s="7" customFormat="1" ht="16.5" customHeight="1">
      <c r="A62" s="111" t="s">
        <v>74</v>
      </c>
      <c r="B62" s="112"/>
      <c r="C62" s="113"/>
      <c r="D62" s="114" t="s">
        <v>99</v>
      </c>
      <c r="E62" s="114"/>
      <c r="F62" s="114"/>
      <c r="G62" s="114"/>
      <c r="H62" s="114"/>
      <c r="I62" s="115"/>
      <c r="J62" s="114" t="s">
        <v>100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'SO-03.2 - Terénní úpravy'!J30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77</v>
      </c>
      <c r="AR62" s="118"/>
      <c r="AS62" s="124">
        <v>0</v>
      </c>
      <c r="AT62" s="125">
        <f>ROUND(SUM(AV62:AW62),2)</f>
        <v>0</v>
      </c>
      <c r="AU62" s="126">
        <f>'SO-03.2 - Terénní úpravy'!P81</f>
        <v>0</v>
      </c>
      <c r="AV62" s="125">
        <f>'SO-03.2 - Terénní úpravy'!J33</f>
        <v>0</v>
      </c>
      <c r="AW62" s="125">
        <f>'SO-03.2 - Terénní úpravy'!J34</f>
        <v>0</v>
      </c>
      <c r="AX62" s="125">
        <f>'SO-03.2 - Terénní úpravy'!J35</f>
        <v>0</v>
      </c>
      <c r="AY62" s="125">
        <f>'SO-03.2 - Terénní úpravy'!J36</f>
        <v>0</v>
      </c>
      <c r="AZ62" s="125">
        <f>'SO-03.2 - Terénní úpravy'!F33</f>
        <v>0</v>
      </c>
      <c r="BA62" s="125">
        <f>'SO-03.2 - Terénní úpravy'!F34</f>
        <v>0</v>
      </c>
      <c r="BB62" s="125">
        <f>'SO-03.2 - Terénní úpravy'!F35</f>
        <v>0</v>
      </c>
      <c r="BC62" s="125">
        <f>'SO-03.2 - Terénní úpravy'!F36</f>
        <v>0</v>
      </c>
      <c r="BD62" s="127">
        <f>'SO-03.2 - Terénní úpravy'!F37</f>
        <v>0</v>
      </c>
      <c r="BE62" s="7"/>
      <c r="BT62" s="123" t="s">
        <v>78</v>
      </c>
      <c r="BV62" s="123" t="s">
        <v>72</v>
      </c>
      <c r="BW62" s="123" t="s">
        <v>101</v>
      </c>
      <c r="BX62" s="123" t="s">
        <v>5</v>
      </c>
      <c r="CL62" s="123" t="s">
        <v>19</v>
      </c>
      <c r="CM62" s="123" t="s">
        <v>80</v>
      </c>
    </row>
    <row r="63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sheet="1" formatColumns="0" formatRows="0" objects="1" scenarios="1" spinCount="100000" saltValue="3DrGG0h/0dpp1oOfSm8o9iBRo1d+qxf4Uk6mWYVwipC4XWVWp8KdScnC6Y5J/0RGByEuMjDVUr0oElhq2hJcBw==" hashValue="k5r+Rmv7a2VOC7wBtbbsLX/2ZTX4bUtupA8H5RH89xcZtuoGdM/xVijmS4NS6zcu87pFuCSIlu3O41Xew2JWc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Vedlejší a ostatn...'!C2" display="/"/>
    <hyperlink ref="A56" location="'SO-01.1 - Úprava zátopy'!C2" display="/"/>
    <hyperlink ref="A57" location="'SO-01.2 - Hráz'!C2" display="/"/>
    <hyperlink ref="A58" location="'SO-01.3 - Výpustný objekt'!C2" display="/"/>
    <hyperlink ref="A59" location="'SO-01.4 - Bezpečnostní př...'!C2" display="/"/>
    <hyperlink ref="A60" location="'SO-02 - VN2 (malá vodní n...'!C2" display="/"/>
    <hyperlink ref="A61" location="'SO-03.1 - Výsadby'!C2" display="/"/>
    <hyperlink ref="A62" location="'SO-03.2 - Terénní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1060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1061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1062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1063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1064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1065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1066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1067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1068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1069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1070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77</v>
      </c>
      <c r="F18" s="276" t="s">
        <v>1071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1072</v>
      </c>
      <c r="F19" s="276" t="s">
        <v>1073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1074</v>
      </c>
      <c r="F20" s="276" t="s">
        <v>1075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1076</v>
      </c>
      <c r="F21" s="276" t="s">
        <v>76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1077</v>
      </c>
      <c r="F22" s="276" t="s">
        <v>1078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1079</v>
      </c>
      <c r="F23" s="276" t="s">
        <v>1080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1081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1082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1083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1084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1085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1086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1087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1088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1089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111</v>
      </c>
      <c r="F36" s="276"/>
      <c r="G36" s="276" t="s">
        <v>1090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1091</v>
      </c>
      <c r="F37" s="276"/>
      <c r="G37" s="276" t="s">
        <v>1092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51</v>
      </c>
      <c r="F38" s="276"/>
      <c r="G38" s="276" t="s">
        <v>1093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52</v>
      </c>
      <c r="F39" s="276"/>
      <c r="G39" s="276" t="s">
        <v>1094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112</v>
      </c>
      <c r="F40" s="276"/>
      <c r="G40" s="276" t="s">
        <v>1095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113</v>
      </c>
      <c r="F41" s="276"/>
      <c r="G41" s="276" t="s">
        <v>1096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1097</v>
      </c>
      <c r="F42" s="276"/>
      <c r="G42" s="276" t="s">
        <v>1098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1099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1100</v>
      </c>
      <c r="F44" s="276"/>
      <c r="G44" s="276" t="s">
        <v>1101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115</v>
      </c>
      <c r="F45" s="276"/>
      <c r="G45" s="276" t="s">
        <v>1102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1103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1104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1105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1106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1107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1108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1109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1110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1111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1112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1113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1114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1115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1116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1117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1118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1119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1120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1121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1122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1123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1124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1125</v>
      </c>
      <c r="D76" s="294"/>
      <c r="E76" s="294"/>
      <c r="F76" s="294" t="s">
        <v>1126</v>
      </c>
      <c r="G76" s="295"/>
      <c r="H76" s="294" t="s">
        <v>52</v>
      </c>
      <c r="I76" s="294" t="s">
        <v>55</v>
      </c>
      <c r="J76" s="294" t="s">
        <v>1127</v>
      </c>
      <c r="K76" s="293"/>
    </row>
    <row r="77" s="1" customFormat="1" ht="17.25" customHeight="1">
      <c r="B77" s="291"/>
      <c r="C77" s="296" t="s">
        <v>1128</v>
      </c>
      <c r="D77" s="296"/>
      <c r="E77" s="296"/>
      <c r="F77" s="297" t="s">
        <v>1129</v>
      </c>
      <c r="G77" s="298"/>
      <c r="H77" s="296"/>
      <c r="I77" s="296"/>
      <c r="J77" s="296" t="s">
        <v>1130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51</v>
      </c>
      <c r="D79" s="301"/>
      <c r="E79" s="301"/>
      <c r="F79" s="302" t="s">
        <v>1131</v>
      </c>
      <c r="G79" s="303"/>
      <c r="H79" s="279" t="s">
        <v>1132</v>
      </c>
      <c r="I79" s="279" t="s">
        <v>1133</v>
      </c>
      <c r="J79" s="279">
        <v>20</v>
      </c>
      <c r="K79" s="293"/>
    </row>
    <row r="80" s="1" customFormat="1" ht="15" customHeight="1">
      <c r="B80" s="291"/>
      <c r="C80" s="279" t="s">
        <v>1134</v>
      </c>
      <c r="D80" s="279"/>
      <c r="E80" s="279"/>
      <c r="F80" s="302" t="s">
        <v>1131</v>
      </c>
      <c r="G80" s="303"/>
      <c r="H80" s="279" t="s">
        <v>1135</v>
      </c>
      <c r="I80" s="279" t="s">
        <v>1133</v>
      </c>
      <c r="J80" s="279">
        <v>120</v>
      </c>
      <c r="K80" s="293"/>
    </row>
    <row r="81" s="1" customFormat="1" ht="15" customHeight="1">
      <c r="B81" s="304"/>
      <c r="C81" s="279" t="s">
        <v>1136</v>
      </c>
      <c r="D81" s="279"/>
      <c r="E81" s="279"/>
      <c r="F81" s="302" t="s">
        <v>1137</v>
      </c>
      <c r="G81" s="303"/>
      <c r="H81" s="279" t="s">
        <v>1138</v>
      </c>
      <c r="I81" s="279" t="s">
        <v>1133</v>
      </c>
      <c r="J81" s="279">
        <v>50</v>
      </c>
      <c r="K81" s="293"/>
    </row>
    <row r="82" s="1" customFormat="1" ht="15" customHeight="1">
      <c r="B82" s="304"/>
      <c r="C82" s="279" t="s">
        <v>1139</v>
      </c>
      <c r="D82" s="279"/>
      <c r="E82" s="279"/>
      <c r="F82" s="302" t="s">
        <v>1131</v>
      </c>
      <c r="G82" s="303"/>
      <c r="H82" s="279" t="s">
        <v>1140</v>
      </c>
      <c r="I82" s="279" t="s">
        <v>1141</v>
      </c>
      <c r="J82" s="279"/>
      <c r="K82" s="293"/>
    </row>
    <row r="83" s="1" customFormat="1" ht="15" customHeight="1">
      <c r="B83" s="304"/>
      <c r="C83" s="305" t="s">
        <v>1142</v>
      </c>
      <c r="D83" s="305"/>
      <c r="E83" s="305"/>
      <c r="F83" s="306" t="s">
        <v>1137</v>
      </c>
      <c r="G83" s="305"/>
      <c r="H83" s="305" t="s">
        <v>1143</v>
      </c>
      <c r="I83" s="305" t="s">
        <v>1133</v>
      </c>
      <c r="J83" s="305">
        <v>15</v>
      </c>
      <c r="K83" s="293"/>
    </row>
    <row r="84" s="1" customFormat="1" ht="15" customHeight="1">
      <c r="B84" s="304"/>
      <c r="C84" s="305" t="s">
        <v>1144</v>
      </c>
      <c r="D84" s="305"/>
      <c r="E84" s="305"/>
      <c r="F84" s="306" t="s">
        <v>1137</v>
      </c>
      <c r="G84" s="305"/>
      <c r="H84" s="305" t="s">
        <v>1145</v>
      </c>
      <c r="I84" s="305" t="s">
        <v>1133</v>
      </c>
      <c r="J84" s="305">
        <v>15</v>
      </c>
      <c r="K84" s="293"/>
    </row>
    <row r="85" s="1" customFormat="1" ht="15" customHeight="1">
      <c r="B85" s="304"/>
      <c r="C85" s="305" t="s">
        <v>1146</v>
      </c>
      <c r="D85" s="305"/>
      <c r="E85" s="305"/>
      <c r="F85" s="306" t="s">
        <v>1137</v>
      </c>
      <c r="G85" s="305"/>
      <c r="H85" s="305" t="s">
        <v>1147</v>
      </c>
      <c r="I85" s="305" t="s">
        <v>1133</v>
      </c>
      <c r="J85" s="305">
        <v>20</v>
      </c>
      <c r="K85" s="293"/>
    </row>
    <row r="86" s="1" customFormat="1" ht="15" customHeight="1">
      <c r="B86" s="304"/>
      <c r="C86" s="305" t="s">
        <v>1148</v>
      </c>
      <c r="D86" s="305"/>
      <c r="E86" s="305"/>
      <c r="F86" s="306" t="s">
        <v>1137</v>
      </c>
      <c r="G86" s="305"/>
      <c r="H86" s="305" t="s">
        <v>1149</v>
      </c>
      <c r="I86" s="305" t="s">
        <v>1133</v>
      </c>
      <c r="J86" s="305">
        <v>20</v>
      </c>
      <c r="K86" s="293"/>
    </row>
    <row r="87" s="1" customFormat="1" ht="15" customHeight="1">
      <c r="B87" s="304"/>
      <c r="C87" s="279" t="s">
        <v>1150</v>
      </c>
      <c r="D87" s="279"/>
      <c r="E87" s="279"/>
      <c r="F87" s="302" t="s">
        <v>1137</v>
      </c>
      <c r="G87" s="303"/>
      <c r="H87" s="279" t="s">
        <v>1151</v>
      </c>
      <c r="I87" s="279" t="s">
        <v>1133</v>
      </c>
      <c r="J87" s="279">
        <v>50</v>
      </c>
      <c r="K87" s="293"/>
    </row>
    <row r="88" s="1" customFormat="1" ht="15" customHeight="1">
      <c r="B88" s="304"/>
      <c r="C88" s="279" t="s">
        <v>1152</v>
      </c>
      <c r="D88" s="279"/>
      <c r="E88" s="279"/>
      <c r="F88" s="302" t="s">
        <v>1137</v>
      </c>
      <c r="G88" s="303"/>
      <c r="H88" s="279" t="s">
        <v>1153</v>
      </c>
      <c r="I88" s="279" t="s">
        <v>1133</v>
      </c>
      <c r="J88" s="279">
        <v>20</v>
      </c>
      <c r="K88" s="293"/>
    </row>
    <row r="89" s="1" customFormat="1" ht="15" customHeight="1">
      <c r="B89" s="304"/>
      <c r="C89" s="279" t="s">
        <v>1154</v>
      </c>
      <c r="D89" s="279"/>
      <c r="E89" s="279"/>
      <c r="F89" s="302" t="s">
        <v>1137</v>
      </c>
      <c r="G89" s="303"/>
      <c r="H89" s="279" t="s">
        <v>1155</v>
      </c>
      <c r="I89" s="279" t="s">
        <v>1133</v>
      </c>
      <c r="J89" s="279">
        <v>20</v>
      </c>
      <c r="K89" s="293"/>
    </row>
    <row r="90" s="1" customFormat="1" ht="15" customHeight="1">
      <c r="B90" s="304"/>
      <c r="C90" s="279" t="s">
        <v>1156</v>
      </c>
      <c r="D90" s="279"/>
      <c r="E90" s="279"/>
      <c r="F90" s="302" t="s">
        <v>1137</v>
      </c>
      <c r="G90" s="303"/>
      <c r="H90" s="279" t="s">
        <v>1157</v>
      </c>
      <c r="I90" s="279" t="s">
        <v>1133</v>
      </c>
      <c r="J90" s="279">
        <v>50</v>
      </c>
      <c r="K90" s="293"/>
    </row>
    <row r="91" s="1" customFormat="1" ht="15" customHeight="1">
      <c r="B91" s="304"/>
      <c r="C91" s="279" t="s">
        <v>1158</v>
      </c>
      <c r="D91" s="279"/>
      <c r="E91" s="279"/>
      <c r="F91" s="302" t="s">
        <v>1137</v>
      </c>
      <c r="G91" s="303"/>
      <c r="H91" s="279" t="s">
        <v>1158</v>
      </c>
      <c r="I91" s="279" t="s">
        <v>1133</v>
      </c>
      <c r="J91" s="279">
        <v>50</v>
      </c>
      <c r="K91" s="293"/>
    </row>
    <row r="92" s="1" customFormat="1" ht="15" customHeight="1">
      <c r="B92" s="304"/>
      <c r="C92" s="279" t="s">
        <v>1159</v>
      </c>
      <c r="D92" s="279"/>
      <c r="E92" s="279"/>
      <c r="F92" s="302" t="s">
        <v>1137</v>
      </c>
      <c r="G92" s="303"/>
      <c r="H92" s="279" t="s">
        <v>1160</v>
      </c>
      <c r="I92" s="279" t="s">
        <v>1133</v>
      </c>
      <c r="J92" s="279">
        <v>255</v>
      </c>
      <c r="K92" s="293"/>
    </row>
    <row r="93" s="1" customFormat="1" ht="15" customHeight="1">
      <c r="B93" s="304"/>
      <c r="C93" s="279" t="s">
        <v>1161</v>
      </c>
      <c r="D93" s="279"/>
      <c r="E93" s="279"/>
      <c r="F93" s="302" t="s">
        <v>1131</v>
      </c>
      <c r="G93" s="303"/>
      <c r="H93" s="279" t="s">
        <v>1162</v>
      </c>
      <c r="I93" s="279" t="s">
        <v>1163</v>
      </c>
      <c r="J93" s="279"/>
      <c r="K93" s="293"/>
    </row>
    <row r="94" s="1" customFormat="1" ht="15" customHeight="1">
      <c r="B94" s="304"/>
      <c r="C94" s="279" t="s">
        <v>1164</v>
      </c>
      <c r="D94" s="279"/>
      <c r="E94" s="279"/>
      <c r="F94" s="302" t="s">
        <v>1131</v>
      </c>
      <c r="G94" s="303"/>
      <c r="H94" s="279" t="s">
        <v>1165</v>
      </c>
      <c r="I94" s="279" t="s">
        <v>1166</v>
      </c>
      <c r="J94" s="279"/>
      <c r="K94" s="293"/>
    </row>
    <row r="95" s="1" customFormat="1" ht="15" customHeight="1">
      <c r="B95" s="304"/>
      <c r="C95" s="279" t="s">
        <v>1167</v>
      </c>
      <c r="D95" s="279"/>
      <c r="E95" s="279"/>
      <c r="F95" s="302" t="s">
        <v>1131</v>
      </c>
      <c r="G95" s="303"/>
      <c r="H95" s="279" t="s">
        <v>1167</v>
      </c>
      <c r="I95" s="279" t="s">
        <v>1166</v>
      </c>
      <c r="J95" s="279"/>
      <c r="K95" s="293"/>
    </row>
    <row r="96" s="1" customFormat="1" ht="15" customHeight="1">
      <c r="B96" s="304"/>
      <c r="C96" s="279" t="s">
        <v>36</v>
      </c>
      <c r="D96" s="279"/>
      <c r="E96" s="279"/>
      <c r="F96" s="302" t="s">
        <v>1131</v>
      </c>
      <c r="G96" s="303"/>
      <c r="H96" s="279" t="s">
        <v>1168</v>
      </c>
      <c r="I96" s="279" t="s">
        <v>1166</v>
      </c>
      <c r="J96" s="279"/>
      <c r="K96" s="293"/>
    </row>
    <row r="97" s="1" customFormat="1" ht="15" customHeight="1">
      <c r="B97" s="304"/>
      <c r="C97" s="279" t="s">
        <v>46</v>
      </c>
      <c r="D97" s="279"/>
      <c r="E97" s="279"/>
      <c r="F97" s="302" t="s">
        <v>1131</v>
      </c>
      <c r="G97" s="303"/>
      <c r="H97" s="279" t="s">
        <v>1169</v>
      </c>
      <c r="I97" s="279" t="s">
        <v>1166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1170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1125</v>
      </c>
      <c r="D103" s="294"/>
      <c r="E103" s="294"/>
      <c r="F103" s="294" t="s">
        <v>1126</v>
      </c>
      <c r="G103" s="295"/>
      <c r="H103" s="294" t="s">
        <v>52</v>
      </c>
      <c r="I103" s="294" t="s">
        <v>55</v>
      </c>
      <c r="J103" s="294" t="s">
        <v>1127</v>
      </c>
      <c r="K103" s="293"/>
    </row>
    <row r="104" s="1" customFormat="1" ht="17.25" customHeight="1">
      <c r="B104" s="291"/>
      <c r="C104" s="296" t="s">
        <v>1128</v>
      </c>
      <c r="D104" s="296"/>
      <c r="E104" s="296"/>
      <c r="F104" s="297" t="s">
        <v>1129</v>
      </c>
      <c r="G104" s="298"/>
      <c r="H104" s="296"/>
      <c r="I104" s="296"/>
      <c r="J104" s="296" t="s">
        <v>1130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51</v>
      </c>
      <c r="D106" s="301"/>
      <c r="E106" s="301"/>
      <c r="F106" s="302" t="s">
        <v>1131</v>
      </c>
      <c r="G106" s="279"/>
      <c r="H106" s="279" t="s">
        <v>1171</v>
      </c>
      <c r="I106" s="279" t="s">
        <v>1133</v>
      </c>
      <c r="J106" s="279">
        <v>20</v>
      </c>
      <c r="K106" s="293"/>
    </row>
    <row r="107" s="1" customFormat="1" ht="15" customHeight="1">
      <c r="B107" s="291"/>
      <c r="C107" s="279" t="s">
        <v>1134</v>
      </c>
      <c r="D107" s="279"/>
      <c r="E107" s="279"/>
      <c r="F107" s="302" t="s">
        <v>1131</v>
      </c>
      <c r="G107" s="279"/>
      <c r="H107" s="279" t="s">
        <v>1171</v>
      </c>
      <c r="I107" s="279" t="s">
        <v>1133</v>
      </c>
      <c r="J107" s="279">
        <v>120</v>
      </c>
      <c r="K107" s="293"/>
    </row>
    <row r="108" s="1" customFormat="1" ht="15" customHeight="1">
      <c r="B108" s="304"/>
      <c r="C108" s="279" t="s">
        <v>1136</v>
      </c>
      <c r="D108" s="279"/>
      <c r="E108" s="279"/>
      <c r="F108" s="302" t="s">
        <v>1137</v>
      </c>
      <c r="G108" s="279"/>
      <c r="H108" s="279" t="s">
        <v>1171</v>
      </c>
      <c r="I108" s="279" t="s">
        <v>1133</v>
      </c>
      <c r="J108" s="279">
        <v>50</v>
      </c>
      <c r="K108" s="293"/>
    </row>
    <row r="109" s="1" customFormat="1" ht="15" customHeight="1">
      <c r="B109" s="304"/>
      <c r="C109" s="279" t="s">
        <v>1139</v>
      </c>
      <c r="D109" s="279"/>
      <c r="E109" s="279"/>
      <c r="F109" s="302" t="s">
        <v>1131</v>
      </c>
      <c r="G109" s="279"/>
      <c r="H109" s="279" t="s">
        <v>1171</v>
      </c>
      <c r="I109" s="279" t="s">
        <v>1141</v>
      </c>
      <c r="J109" s="279"/>
      <c r="K109" s="293"/>
    </row>
    <row r="110" s="1" customFormat="1" ht="15" customHeight="1">
      <c r="B110" s="304"/>
      <c r="C110" s="279" t="s">
        <v>1150</v>
      </c>
      <c r="D110" s="279"/>
      <c r="E110" s="279"/>
      <c r="F110" s="302" t="s">
        <v>1137</v>
      </c>
      <c r="G110" s="279"/>
      <c r="H110" s="279" t="s">
        <v>1171</v>
      </c>
      <c r="I110" s="279" t="s">
        <v>1133</v>
      </c>
      <c r="J110" s="279">
        <v>50</v>
      </c>
      <c r="K110" s="293"/>
    </row>
    <row r="111" s="1" customFormat="1" ht="15" customHeight="1">
      <c r="B111" s="304"/>
      <c r="C111" s="279" t="s">
        <v>1158</v>
      </c>
      <c r="D111" s="279"/>
      <c r="E111" s="279"/>
      <c r="F111" s="302" t="s">
        <v>1137</v>
      </c>
      <c r="G111" s="279"/>
      <c r="H111" s="279" t="s">
        <v>1171</v>
      </c>
      <c r="I111" s="279" t="s">
        <v>1133</v>
      </c>
      <c r="J111" s="279">
        <v>50</v>
      </c>
      <c r="K111" s="293"/>
    </row>
    <row r="112" s="1" customFormat="1" ht="15" customHeight="1">
      <c r="B112" s="304"/>
      <c r="C112" s="279" t="s">
        <v>1156</v>
      </c>
      <c r="D112" s="279"/>
      <c r="E112" s="279"/>
      <c r="F112" s="302" t="s">
        <v>1137</v>
      </c>
      <c r="G112" s="279"/>
      <c r="H112" s="279" t="s">
        <v>1171</v>
      </c>
      <c r="I112" s="279" t="s">
        <v>1133</v>
      </c>
      <c r="J112" s="279">
        <v>50</v>
      </c>
      <c r="K112" s="293"/>
    </row>
    <row r="113" s="1" customFormat="1" ht="15" customHeight="1">
      <c r="B113" s="304"/>
      <c r="C113" s="279" t="s">
        <v>51</v>
      </c>
      <c r="D113" s="279"/>
      <c r="E113" s="279"/>
      <c r="F113" s="302" t="s">
        <v>1131</v>
      </c>
      <c r="G113" s="279"/>
      <c r="H113" s="279" t="s">
        <v>1172</v>
      </c>
      <c r="I113" s="279" t="s">
        <v>1133</v>
      </c>
      <c r="J113" s="279">
        <v>20</v>
      </c>
      <c r="K113" s="293"/>
    </row>
    <row r="114" s="1" customFormat="1" ht="15" customHeight="1">
      <c r="B114" s="304"/>
      <c r="C114" s="279" t="s">
        <v>1173</v>
      </c>
      <c r="D114" s="279"/>
      <c r="E114" s="279"/>
      <c r="F114" s="302" t="s">
        <v>1131</v>
      </c>
      <c r="G114" s="279"/>
      <c r="H114" s="279" t="s">
        <v>1174</v>
      </c>
      <c r="I114" s="279" t="s">
        <v>1133</v>
      </c>
      <c r="J114" s="279">
        <v>120</v>
      </c>
      <c r="K114" s="293"/>
    </row>
    <row r="115" s="1" customFormat="1" ht="15" customHeight="1">
      <c r="B115" s="304"/>
      <c r="C115" s="279" t="s">
        <v>36</v>
      </c>
      <c r="D115" s="279"/>
      <c r="E115" s="279"/>
      <c r="F115" s="302" t="s">
        <v>1131</v>
      </c>
      <c r="G115" s="279"/>
      <c r="H115" s="279" t="s">
        <v>1175</v>
      </c>
      <c r="I115" s="279" t="s">
        <v>1166</v>
      </c>
      <c r="J115" s="279"/>
      <c r="K115" s="293"/>
    </row>
    <row r="116" s="1" customFormat="1" ht="15" customHeight="1">
      <c r="B116" s="304"/>
      <c r="C116" s="279" t="s">
        <v>46</v>
      </c>
      <c r="D116" s="279"/>
      <c r="E116" s="279"/>
      <c r="F116" s="302" t="s">
        <v>1131</v>
      </c>
      <c r="G116" s="279"/>
      <c r="H116" s="279" t="s">
        <v>1176</v>
      </c>
      <c r="I116" s="279" t="s">
        <v>1166</v>
      </c>
      <c r="J116" s="279"/>
      <c r="K116" s="293"/>
    </row>
    <row r="117" s="1" customFormat="1" ht="15" customHeight="1">
      <c r="B117" s="304"/>
      <c r="C117" s="279" t="s">
        <v>55</v>
      </c>
      <c r="D117" s="279"/>
      <c r="E117" s="279"/>
      <c r="F117" s="302" t="s">
        <v>1131</v>
      </c>
      <c r="G117" s="279"/>
      <c r="H117" s="279" t="s">
        <v>1177</v>
      </c>
      <c r="I117" s="279" t="s">
        <v>1178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1179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1125</v>
      </c>
      <c r="D123" s="294"/>
      <c r="E123" s="294"/>
      <c r="F123" s="294" t="s">
        <v>1126</v>
      </c>
      <c r="G123" s="295"/>
      <c r="H123" s="294" t="s">
        <v>52</v>
      </c>
      <c r="I123" s="294" t="s">
        <v>55</v>
      </c>
      <c r="J123" s="294" t="s">
        <v>1127</v>
      </c>
      <c r="K123" s="323"/>
    </row>
    <row r="124" s="1" customFormat="1" ht="17.25" customHeight="1">
      <c r="B124" s="322"/>
      <c r="C124" s="296" t="s">
        <v>1128</v>
      </c>
      <c r="D124" s="296"/>
      <c r="E124" s="296"/>
      <c r="F124" s="297" t="s">
        <v>1129</v>
      </c>
      <c r="G124" s="298"/>
      <c r="H124" s="296"/>
      <c r="I124" s="296"/>
      <c r="J124" s="296" t="s">
        <v>1130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1134</v>
      </c>
      <c r="D126" s="301"/>
      <c r="E126" s="301"/>
      <c r="F126" s="302" t="s">
        <v>1131</v>
      </c>
      <c r="G126" s="279"/>
      <c r="H126" s="279" t="s">
        <v>1171</v>
      </c>
      <c r="I126" s="279" t="s">
        <v>1133</v>
      </c>
      <c r="J126" s="279">
        <v>120</v>
      </c>
      <c r="K126" s="327"/>
    </row>
    <row r="127" s="1" customFormat="1" ht="15" customHeight="1">
      <c r="B127" s="324"/>
      <c r="C127" s="279" t="s">
        <v>1180</v>
      </c>
      <c r="D127" s="279"/>
      <c r="E127" s="279"/>
      <c r="F127" s="302" t="s">
        <v>1131</v>
      </c>
      <c r="G127" s="279"/>
      <c r="H127" s="279" t="s">
        <v>1181</v>
      </c>
      <c r="I127" s="279" t="s">
        <v>1133</v>
      </c>
      <c r="J127" s="279" t="s">
        <v>1182</v>
      </c>
      <c r="K127" s="327"/>
    </row>
    <row r="128" s="1" customFormat="1" ht="15" customHeight="1">
      <c r="B128" s="324"/>
      <c r="C128" s="279" t="s">
        <v>1079</v>
      </c>
      <c r="D128" s="279"/>
      <c r="E128" s="279"/>
      <c r="F128" s="302" t="s">
        <v>1131</v>
      </c>
      <c r="G128" s="279"/>
      <c r="H128" s="279" t="s">
        <v>1183</v>
      </c>
      <c r="I128" s="279" t="s">
        <v>1133</v>
      </c>
      <c r="J128" s="279" t="s">
        <v>1182</v>
      </c>
      <c r="K128" s="327"/>
    </row>
    <row r="129" s="1" customFormat="1" ht="15" customHeight="1">
      <c r="B129" s="324"/>
      <c r="C129" s="279" t="s">
        <v>1142</v>
      </c>
      <c r="D129" s="279"/>
      <c r="E129" s="279"/>
      <c r="F129" s="302" t="s">
        <v>1137</v>
      </c>
      <c r="G129" s="279"/>
      <c r="H129" s="279" t="s">
        <v>1143</v>
      </c>
      <c r="I129" s="279" t="s">
        <v>1133</v>
      </c>
      <c r="J129" s="279">
        <v>15</v>
      </c>
      <c r="K129" s="327"/>
    </row>
    <row r="130" s="1" customFormat="1" ht="15" customHeight="1">
      <c r="B130" s="324"/>
      <c r="C130" s="305" t="s">
        <v>1144</v>
      </c>
      <c r="D130" s="305"/>
      <c r="E130" s="305"/>
      <c r="F130" s="306" t="s">
        <v>1137</v>
      </c>
      <c r="G130" s="305"/>
      <c r="H130" s="305" t="s">
        <v>1145</v>
      </c>
      <c r="I130" s="305" t="s">
        <v>1133</v>
      </c>
      <c r="J130" s="305">
        <v>15</v>
      </c>
      <c r="K130" s="327"/>
    </row>
    <row r="131" s="1" customFormat="1" ht="15" customHeight="1">
      <c r="B131" s="324"/>
      <c r="C131" s="305" t="s">
        <v>1146</v>
      </c>
      <c r="D131" s="305"/>
      <c r="E131" s="305"/>
      <c r="F131" s="306" t="s">
        <v>1137</v>
      </c>
      <c r="G131" s="305"/>
      <c r="H131" s="305" t="s">
        <v>1147</v>
      </c>
      <c r="I131" s="305" t="s">
        <v>1133</v>
      </c>
      <c r="J131" s="305">
        <v>20</v>
      </c>
      <c r="K131" s="327"/>
    </row>
    <row r="132" s="1" customFormat="1" ht="15" customHeight="1">
      <c r="B132" s="324"/>
      <c r="C132" s="305" t="s">
        <v>1148</v>
      </c>
      <c r="D132" s="305"/>
      <c r="E132" s="305"/>
      <c r="F132" s="306" t="s">
        <v>1137</v>
      </c>
      <c r="G132" s="305"/>
      <c r="H132" s="305" t="s">
        <v>1149</v>
      </c>
      <c r="I132" s="305" t="s">
        <v>1133</v>
      </c>
      <c r="J132" s="305">
        <v>20</v>
      </c>
      <c r="K132" s="327"/>
    </row>
    <row r="133" s="1" customFormat="1" ht="15" customHeight="1">
      <c r="B133" s="324"/>
      <c r="C133" s="279" t="s">
        <v>1136</v>
      </c>
      <c r="D133" s="279"/>
      <c r="E133" s="279"/>
      <c r="F133" s="302" t="s">
        <v>1137</v>
      </c>
      <c r="G133" s="279"/>
      <c r="H133" s="279" t="s">
        <v>1171</v>
      </c>
      <c r="I133" s="279" t="s">
        <v>1133</v>
      </c>
      <c r="J133" s="279">
        <v>50</v>
      </c>
      <c r="K133" s="327"/>
    </row>
    <row r="134" s="1" customFormat="1" ht="15" customHeight="1">
      <c r="B134" s="324"/>
      <c r="C134" s="279" t="s">
        <v>1150</v>
      </c>
      <c r="D134" s="279"/>
      <c r="E134" s="279"/>
      <c r="F134" s="302" t="s">
        <v>1137</v>
      </c>
      <c r="G134" s="279"/>
      <c r="H134" s="279" t="s">
        <v>1171</v>
      </c>
      <c r="I134" s="279" t="s">
        <v>1133</v>
      </c>
      <c r="J134" s="279">
        <v>50</v>
      </c>
      <c r="K134" s="327"/>
    </row>
    <row r="135" s="1" customFormat="1" ht="15" customHeight="1">
      <c r="B135" s="324"/>
      <c r="C135" s="279" t="s">
        <v>1156</v>
      </c>
      <c r="D135" s="279"/>
      <c r="E135" s="279"/>
      <c r="F135" s="302" t="s">
        <v>1137</v>
      </c>
      <c r="G135" s="279"/>
      <c r="H135" s="279" t="s">
        <v>1171</v>
      </c>
      <c r="I135" s="279" t="s">
        <v>1133</v>
      </c>
      <c r="J135" s="279">
        <v>50</v>
      </c>
      <c r="K135" s="327"/>
    </row>
    <row r="136" s="1" customFormat="1" ht="15" customHeight="1">
      <c r="B136" s="324"/>
      <c r="C136" s="279" t="s">
        <v>1158</v>
      </c>
      <c r="D136" s="279"/>
      <c r="E136" s="279"/>
      <c r="F136" s="302" t="s">
        <v>1137</v>
      </c>
      <c r="G136" s="279"/>
      <c r="H136" s="279" t="s">
        <v>1171</v>
      </c>
      <c r="I136" s="279" t="s">
        <v>1133</v>
      </c>
      <c r="J136" s="279">
        <v>50</v>
      </c>
      <c r="K136" s="327"/>
    </row>
    <row r="137" s="1" customFormat="1" ht="15" customHeight="1">
      <c r="B137" s="324"/>
      <c r="C137" s="279" t="s">
        <v>1159</v>
      </c>
      <c r="D137" s="279"/>
      <c r="E137" s="279"/>
      <c r="F137" s="302" t="s">
        <v>1137</v>
      </c>
      <c r="G137" s="279"/>
      <c r="H137" s="279" t="s">
        <v>1184</v>
      </c>
      <c r="I137" s="279" t="s">
        <v>1133</v>
      </c>
      <c r="J137" s="279">
        <v>255</v>
      </c>
      <c r="K137" s="327"/>
    </row>
    <row r="138" s="1" customFormat="1" ht="15" customHeight="1">
      <c r="B138" s="324"/>
      <c r="C138" s="279" t="s">
        <v>1161</v>
      </c>
      <c r="D138" s="279"/>
      <c r="E138" s="279"/>
      <c r="F138" s="302" t="s">
        <v>1131</v>
      </c>
      <c r="G138" s="279"/>
      <c r="H138" s="279" t="s">
        <v>1185</v>
      </c>
      <c r="I138" s="279" t="s">
        <v>1163</v>
      </c>
      <c r="J138" s="279"/>
      <c r="K138" s="327"/>
    </row>
    <row r="139" s="1" customFormat="1" ht="15" customHeight="1">
      <c r="B139" s="324"/>
      <c r="C139" s="279" t="s">
        <v>1164</v>
      </c>
      <c r="D139" s="279"/>
      <c r="E139" s="279"/>
      <c r="F139" s="302" t="s">
        <v>1131</v>
      </c>
      <c r="G139" s="279"/>
      <c r="H139" s="279" t="s">
        <v>1186</v>
      </c>
      <c r="I139" s="279" t="s">
        <v>1166</v>
      </c>
      <c r="J139" s="279"/>
      <c r="K139" s="327"/>
    </row>
    <row r="140" s="1" customFormat="1" ht="15" customHeight="1">
      <c r="B140" s="324"/>
      <c r="C140" s="279" t="s">
        <v>1167</v>
      </c>
      <c r="D140" s="279"/>
      <c r="E140" s="279"/>
      <c r="F140" s="302" t="s">
        <v>1131</v>
      </c>
      <c r="G140" s="279"/>
      <c r="H140" s="279" t="s">
        <v>1167</v>
      </c>
      <c r="I140" s="279" t="s">
        <v>1166</v>
      </c>
      <c r="J140" s="279"/>
      <c r="K140" s="327"/>
    </row>
    <row r="141" s="1" customFormat="1" ht="15" customHeight="1">
      <c r="B141" s="324"/>
      <c r="C141" s="279" t="s">
        <v>36</v>
      </c>
      <c r="D141" s="279"/>
      <c r="E141" s="279"/>
      <c r="F141" s="302" t="s">
        <v>1131</v>
      </c>
      <c r="G141" s="279"/>
      <c r="H141" s="279" t="s">
        <v>1187</v>
      </c>
      <c r="I141" s="279" t="s">
        <v>1166</v>
      </c>
      <c r="J141" s="279"/>
      <c r="K141" s="327"/>
    </row>
    <row r="142" s="1" customFormat="1" ht="15" customHeight="1">
      <c r="B142" s="324"/>
      <c r="C142" s="279" t="s">
        <v>1188</v>
      </c>
      <c r="D142" s="279"/>
      <c r="E142" s="279"/>
      <c r="F142" s="302" t="s">
        <v>1131</v>
      </c>
      <c r="G142" s="279"/>
      <c r="H142" s="279" t="s">
        <v>1189</v>
      </c>
      <c r="I142" s="279" t="s">
        <v>1166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1190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1125</v>
      </c>
      <c r="D148" s="294"/>
      <c r="E148" s="294"/>
      <c r="F148" s="294" t="s">
        <v>1126</v>
      </c>
      <c r="G148" s="295"/>
      <c r="H148" s="294" t="s">
        <v>52</v>
      </c>
      <c r="I148" s="294" t="s">
        <v>55</v>
      </c>
      <c r="J148" s="294" t="s">
        <v>1127</v>
      </c>
      <c r="K148" s="293"/>
    </row>
    <row r="149" s="1" customFormat="1" ht="17.25" customHeight="1">
      <c r="B149" s="291"/>
      <c r="C149" s="296" t="s">
        <v>1128</v>
      </c>
      <c r="D149" s="296"/>
      <c r="E149" s="296"/>
      <c r="F149" s="297" t="s">
        <v>1129</v>
      </c>
      <c r="G149" s="298"/>
      <c r="H149" s="296"/>
      <c r="I149" s="296"/>
      <c r="J149" s="296" t="s">
        <v>1130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1134</v>
      </c>
      <c r="D151" s="279"/>
      <c r="E151" s="279"/>
      <c r="F151" s="332" t="s">
        <v>1131</v>
      </c>
      <c r="G151" s="279"/>
      <c r="H151" s="331" t="s">
        <v>1171</v>
      </c>
      <c r="I151" s="331" t="s">
        <v>1133</v>
      </c>
      <c r="J151" s="331">
        <v>120</v>
      </c>
      <c r="K151" s="327"/>
    </row>
    <row r="152" s="1" customFormat="1" ht="15" customHeight="1">
      <c r="B152" s="304"/>
      <c r="C152" s="331" t="s">
        <v>1180</v>
      </c>
      <c r="D152" s="279"/>
      <c r="E152" s="279"/>
      <c r="F152" s="332" t="s">
        <v>1131</v>
      </c>
      <c r="G152" s="279"/>
      <c r="H152" s="331" t="s">
        <v>1191</v>
      </c>
      <c r="I152" s="331" t="s">
        <v>1133</v>
      </c>
      <c r="J152" s="331" t="s">
        <v>1182</v>
      </c>
      <c r="K152" s="327"/>
    </row>
    <row r="153" s="1" customFormat="1" ht="15" customHeight="1">
      <c r="B153" s="304"/>
      <c r="C153" s="331" t="s">
        <v>1079</v>
      </c>
      <c r="D153" s="279"/>
      <c r="E153" s="279"/>
      <c r="F153" s="332" t="s">
        <v>1131</v>
      </c>
      <c r="G153" s="279"/>
      <c r="H153" s="331" t="s">
        <v>1192</v>
      </c>
      <c r="I153" s="331" t="s">
        <v>1133</v>
      </c>
      <c r="J153" s="331" t="s">
        <v>1182</v>
      </c>
      <c r="K153" s="327"/>
    </row>
    <row r="154" s="1" customFormat="1" ht="15" customHeight="1">
      <c r="B154" s="304"/>
      <c r="C154" s="331" t="s">
        <v>1136</v>
      </c>
      <c r="D154" s="279"/>
      <c r="E154" s="279"/>
      <c r="F154" s="332" t="s">
        <v>1137</v>
      </c>
      <c r="G154" s="279"/>
      <c r="H154" s="331" t="s">
        <v>1171</v>
      </c>
      <c r="I154" s="331" t="s">
        <v>1133</v>
      </c>
      <c r="J154" s="331">
        <v>50</v>
      </c>
      <c r="K154" s="327"/>
    </row>
    <row r="155" s="1" customFormat="1" ht="15" customHeight="1">
      <c r="B155" s="304"/>
      <c r="C155" s="331" t="s">
        <v>1139</v>
      </c>
      <c r="D155" s="279"/>
      <c r="E155" s="279"/>
      <c r="F155" s="332" t="s">
        <v>1131</v>
      </c>
      <c r="G155" s="279"/>
      <c r="H155" s="331" t="s">
        <v>1171</v>
      </c>
      <c r="I155" s="331" t="s">
        <v>1141</v>
      </c>
      <c r="J155" s="331"/>
      <c r="K155" s="327"/>
    </row>
    <row r="156" s="1" customFormat="1" ht="15" customHeight="1">
      <c r="B156" s="304"/>
      <c r="C156" s="331" t="s">
        <v>1150</v>
      </c>
      <c r="D156" s="279"/>
      <c r="E156" s="279"/>
      <c r="F156" s="332" t="s">
        <v>1137</v>
      </c>
      <c r="G156" s="279"/>
      <c r="H156" s="331" t="s">
        <v>1171</v>
      </c>
      <c r="I156" s="331" t="s">
        <v>1133</v>
      </c>
      <c r="J156" s="331">
        <v>50</v>
      </c>
      <c r="K156" s="327"/>
    </row>
    <row r="157" s="1" customFormat="1" ht="15" customHeight="1">
      <c r="B157" s="304"/>
      <c r="C157" s="331" t="s">
        <v>1158</v>
      </c>
      <c r="D157" s="279"/>
      <c r="E157" s="279"/>
      <c r="F157" s="332" t="s">
        <v>1137</v>
      </c>
      <c r="G157" s="279"/>
      <c r="H157" s="331" t="s">
        <v>1171</v>
      </c>
      <c r="I157" s="331" t="s">
        <v>1133</v>
      </c>
      <c r="J157" s="331">
        <v>50</v>
      </c>
      <c r="K157" s="327"/>
    </row>
    <row r="158" s="1" customFormat="1" ht="15" customHeight="1">
      <c r="B158" s="304"/>
      <c r="C158" s="331" t="s">
        <v>1156</v>
      </c>
      <c r="D158" s="279"/>
      <c r="E158" s="279"/>
      <c r="F158" s="332" t="s">
        <v>1137</v>
      </c>
      <c r="G158" s="279"/>
      <c r="H158" s="331" t="s">
        <v>1171</v>
      </c>
      <c r="I158" s="331" t="s">
        <v>1133</v>
      </c>
      <c r="J158" s="331">
        <v>50</v>
      </c>
      <c r="K158" s="327"/>
    </row>
    <row r="159" s="1" customFormat="1" ht="15" customHeight="1">
      <c r="B159" s="304"/>
      <c r="C159" s="331" t="s">
        <v>106</v>
      </c>
      <c r="D159" s="279"/>
      <c r="E159" s="279"/>
      <c r="F159" s="332" t="s">
        <v>1131</v>
      </c>
      <c r="G159" s="279"/>
      <c r="H159" s="331" t="s">
        <v>1193</v>
      </c>
      <c r="I159" s="331" t="s">
        <v>1133</v>
      </c>
      <c r="J159" s="331" t="s">
        <v>1194</v>
      </c>
      <c r="K159" s="327"/>
    </row>
    <row r="160" s="1" customFormat="1" ht="15" customHeight="1">
      <c r="B160" s="304"/>
      <c r="C160" s="331" t="s">
        <v>1195</v>
      </c>
      <c r="D160" s="279"/>
      <c r="E160" s="279"/>
      <c r="F160" s="332" t="s">
        <v>1131</v>
      </c>
      <c r="G160" s="279"/>
      <c r="H160" s="331" t="s">
        <v>1196</v>
      </c>
      <c r="I160" s="331" t="s">
        <v>1166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1197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1125</v>
      </c>
      <c r="D166" s="294"/>
      <c r="E166" s="294"/>
      <c r="F166" s="294" t="s">
        <v>1126</v>
      </c>
      <c r="G166" s="336"/>
      <c r="H166" s="337" t="s">
        <v>52</v>
      </c>
      <c r="I166" s="337" t="s">
        <v>55</v>
      </c>
      <c r="J166" s="294" t="s">
        <v>1127</v>
      </c>
      <c r="K166" s="271"/>
    </row>
    <row r="167" s="1" customFormat="1" ht="17.25" customHeight="1">
      <c r="B167" s="272"/>
      <c r="C167" s="296" t="s">
        <v>1128</v>
      </c>
      <c r="D167" s="296"/>
      <c r="E167" s="296"/>
      <c r="F167" s="297" t="s">
        <v>1129</v>
      </c>
      <c r="G167" s="338"/>
      <c r="H167" s="339"/>
      <c r="I167" s="339"/>
      <c r="J167" s="296" t="s">
        <v>1130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1134</v>
      </c>
      <c r="D169" s="279"/>
      <c r="E169" s="279"/>
      <c r="F169" s="302" t="s">
        <v>1131</v>
      </c>
      <c r="G169" s="279"/>
      <c r="H169" s="279" t="s">
        <v>1171</v>
      </c>
      <c r="I169" s="279" t="s">
        <v>1133</v>
      </c>
      <c r="J169" s="279">
        <v>120</v>
      </c>
      <c r="K169" s="327"/>
    </row>
    <row r="170" s="1" customFormat="1" ht="15" customHeight="1">
      <c r="B170" s="304"/>
      <c r="C170" s="279" t="s">
        <v>1180</v>
      </c>
      <c r="D170" s="279"/>
      <c r="E170" s="279"/>
      <c r="F170" s="302" t="s">
        <v>1131</v>
      </c>
      <c r="G170" s="279"/>
      <c r="H170" s="279" t="s">
        <v>1181</v>
      </c>
      <c r="I170" s="279" t="s">
        <v>1133</v>
      </c>
      <c r="J170" s="279" t="s">
        <v>1182</v>
      </c>
      <c r="K170" s="327"/>
    </row>
    <row r="171" s="1" customFormat="1" ht="15" customHeight="1">
      <c r="B171" s="304"/>
      <c r="C171" s="279" t="s">
        <v>1079</v>
      </c>
      <c r="D171" s="279"/>
      <c r="E171" s="279"/>
      <c r="F171" s="302" t="s">
        <v>1131</v>
      </c>
      <c r="G171" s="279"/>
      <c r="H171" s="279" t="s">
        <v>1198</v>
      </c>
      <c r="I171" s="279" t="s">
        <v>1133</v>
      </c>
      <c r="J171" s="279" t="s">
        <v>1182</v>
      </c>
      <c r="K171" s="327"/>
    </row>
    <row r="172" s="1" customFormat="1" ht="15" customHeight="1">
      <c r="B172" s="304"/>
      <c r="C172" s="279" t="s">
        <v>1136</v>
      </c>
      <c r="D172" s="279"/>
      <c r="E172" s="279"/>
      <c r="F172" s="302" t="s">
        <v>1137</v>
      </c>
      <c r="G172" s="279"/>
      <c r="H172" s="279" t="s">
        <v>1198</v>
      </c>
      <c r="I172" s="279" t="s">
        <v>1133</v>
      </c>
      <c r="J172" s="279">
        <v>50</v>
      </c>
      <c r="K172" s="327"/>
    </row>
    <row r="173" s="1" customFormat="1" ht="15" customHeight="1">
      <c r="B173" s="304"/>
      <c r="C173" s="279" t="s">
        <v>1139</v>
      </c>
      <c r="D173" s="279"/>
      <c r="E173" s="279"/>
      <c r="F173" s="302" t="s">
        <v>1131</v>
      </c>
      <c r="G173" s="279"/>
      <c r="H173" s="279" t="s">
        <v>1198</v>
      </c>
      <c r="I173" s="279" t="s">
        <v>1141</v>
      </c>
      <c r="J173" s="279"/>
      <c r="K173" s="327"/>
    </row>
    <row r="174" s="1" customFormat="1" ht="15" customHeight="1">
      <c r="B174" s="304"/>
      <c r="C174" s="279" t="s">
        <v>1150</v>
      </c>
      <c r="D174" s="279"/>
      <c r="E174" s="279"/>
      <c r="F174" s="302" t="s">
        <v>1137</v>
      </c>
      <c r="G174" s="279"/>
      <c r="H174" s="279" t="s">
        <v>1198</v>
      </c>
      <c r="I174" s="279" t="s">
        <v>1133</v>
      </c>
      <c r="J174" s="279">
        <v>50</v>
      </c>
      <c r="K174" s="327"/>
    </row>
    <row r="175" s="1" customFormat="1" ht="15" customHeight="1">
      <c r="B175" s="304"/>
      <c r="C175" s="279" t="s">
        <v>1158</v>
      </c>
      <c r="D175" s="279"/>
      <c r="E175" s="279"/>
      <c r="F175" s="302" t="s">
        <v>1137</v>
      </c>
      <c r="G175" s="279"/>
      <c r="H175" s="279" t="s">
        <v>1198</v>
      </c>
      <c r="I175" s="279" t="s">
        <v>1133</v>
      </c>
      <c r="J175" s="279">
        <v>50</v>
      </c>
      <c r="K175" s="327"/>
    </row>
    <row r="176" s="1" customFormat="1" ht="15" customHeight="1">
      <c r="B176" s="304"/>
      <c r="C176" s="279" t="s">
        <v>1156</v>
      </c>
      <c r="D176" s="279"/>
      <c r="E176" s="279"/>
      <c r="F176" s="302" t="s">
        <v>1137</v>
      </c>
      <c r="G176" s="279"/>
      <c r="H176" s="279" t="s">
        <v>1198</v>
      </c>
      <c r="I176" s="279" t="s">
        <v>1133</v>
      </c>
      <c r="J176" s="279">
        <v>50</v>
      </c>
      <c r="K176" s="327"/>
    </row>
    <row r="177" s="1" customFormat="1" ht="15" customHeight="1">
      <c r="B177" s="304"/>
      <c r="C177" s="279" t="s">
        <v>111</v>
      </c>
      <c r="D177" s="279"/>
      <c r="E177" s="279"/>
      <c r="F177" s="302" t="s">
        <v>1131</v>
      </c>
      <c r="G177" s="279"/>
      <c r="H177" s="279" t="s">
        <v>1199</v>
      </c>
      <c r="I177" s="279" t="s">
        <v>1200</v>
      </c>
      <c r="J177" s="279"/>
      <c r="K177" s="327"/>
    </row>
    <row r="178" s="1" customFormat="1" ht="15" customHeight="1">
      <c r="B178" s="304"/>
      <c r="C178" s="279" t="s">
        <v>55</v>
      </c>
      <c r="D178" s="279"/>
      <c r="E178" s="279"/>
      <c r="F178" s="302" t="s">
        <v>1131</v>
      </c>
      <c r="G178" s="279"/>
      <c r="H178" s="279" t="s">
        <v>1201</v>
      </c>
      <c r="I178" s="279" t="s">
        <v>1202</v>
      </c>
      <c r="J178" s="279">
        <v>1</v>
      </c>
      <c r="K178" s="327"/>
    </row>
    <row r="179" s="1" customFormat="1" ht="15" customHeight="1">
      <c r="B179" s="304"/>
      <c r="C179" s="279" t="s">
        <v>51</v>
      </c>
      <c r="D179" s="279"/>
      <c r="E179" s="279"/>
      <c r="F179" s="302" t="s">
        <v>1131</v>
      </c>
      <c r="G179" s="279"/>
      <c r="H179" s="279" t="s">
        <v>1203</v>
      </c>
      <c r="I179" s="279" t="s">
        <v>1133</v>
      </c>
      <c r="J179" s="279">
        <v>20</v>
      </c>
      <c r="K179" s="327"/>
    </row>
    <row r="180" s="1" customFormat="1" ht="15" customHeight="1">
      <c r="B180" s="304"/>
      <c r="C180" s="279" t="s">
        <v>52</v>
      </c>
      <c r="D180" s="279"/>
      <c r="E180" s="279"/>
      <c r="F180" s="302" t="s">
        <v>1131</v>
      </c>
      <c r="G180" s="279"/>
      <c r="H180" s="279" t="s">
        <v>1204</v>
      </c>
      <c r="I180" s="279" t="s">
        <v>1133</v>
      </c>
      <c r="J180" s="279">
        <v>255</v>
      </c>
      <c r="K180" s="327"/>
    </row>
    <row r="181" s="1" customFormat="1" ht="15" customHeight="1">
      <c r="B181" s="304"/>
      <c r="C181" s="279" t="s">
        <v>112</v>
      </c>
      <c r="D181" s="279"/>
      <c r="E181" s="279"/>
      <c r="F181" s="302" t="s">
        <v>1131</v>
      </c>
      <c r="G181" s="279"/>
      <c r="H181" s="279" t="s">
        <v>1095</v>
      </c>
      <c r="I181" s="279" t="s">
        <v>1133</v>
      </c>
      <c r="J181" s="279">
        <v>10</v>
      </c>
      <c r="K181" s="327"/>
    </row>
    <row r="182" s="1" customFormat="1" ht="15" customHeight="1">
      <c r="B182" s="304"/>
      <c r="C182" s="279" t="s">
        <v>113</v>
      </c>
      <c r="D182" s="279"/>
      <c r="E182" s="279"/>
      <c r="F182" s="302" t="s">
        <v>1131</v>
      </c>
      <c r="G182" s="279"/>
      <c r="H182" s="279" t="s">
        <v>1205</v>
      </c>
      <c r="I182" s="279" t="s">
        <v>1166</v>
      </c>
      <c r="J182" s="279"/>
      <c r="K182" s="327"/>
    </row>
    <row r="183" s="1" customFormat="1" ht="15" customHeight="1">
      <c r="B183" s="304"/>
      <c r="C183" s="279" t="s">
        <v>1206</v>
      </c>
      <c r="D183" s="279"/>
      <c r="E183" s="279"/>
      <c r="F183" s="302" t="s">
        <v>1131</v>
      </c>
      <c r="G183" s="279"/>
      <c r="H183" s="279" t="s">
        <v>1207</v>
      </c>
      <c r="I183" s="279" t="s">
        <v>1166</v>
      </c>
      <c r="J183" s="279"/>
      <c r="K183" s="327"/>
    </row>
    <row r="184" s="1" customFormat="1" ht="15" customHeight="1">
      <c r="B184" s="304"/>
      <c r="C184" s="279" t="s">
        <v>1195</v>
      </c>
      <c r="D184" s="279"/>
      <c r="E184" s="279"/>
      <c r="F184" s="302" t="s">
        <v>1131</v>
      </c>
      <c r="G184" s="279"/>
      <c r="H184" s="279" t="s">
        <v>1208</v>
      </c>
      <c r="I184" s="279" t="s">
        <v>1166</v>
      </c>
      <c r="J184" s="279"/>
      <c r="K184" s="327"/>
    </row>
    <row r="185" s="1" customFormat="1" ht="15" customHeight="1">
      <c r="B185" s="304"/>
      <c r="C185" s="279" t="s">
        <v>115</v>
      </c>
      <c r="D185" s="279"/>
      <c r="E185" s="279"/>
      <c r="F185" s="302" t="s">
        <v>1137</v>
      </c>
      <c r="G185" s="279"/>
      <c r="H185" s="279" t="s">
        <v>1209</v>
      </c>
      <c r="I185" s="279" t="s">
        <v>1133</v>
      </c>
      <c r="J185" s="279">
        <v>50</v>
      </c>
      <c r="K185" s="327"/>
    </row>
    <row r="186" s="1" customFormat="1" ht="15" customHeight="1">
      <c r="B186" s="304"/>
      <c r="C186" s="279" t="s">
        <v>1210</v>
      </c>
      <c r="D186" s="279"/>
      <c r="E186" s="279"/>
      <c r="F186" s="302" t="s">
        <v>1137</v>
      </c>
      <c r="G186" s="279"/>
      <c r="H186" s="279" t="s">
        <v>1211</v>
      </c>
      <c r="I186" s="279" t="s">
        <v>1212</v>
      </c>
      <c r="J186" s="279"/>
      <c r="K186" s="327"/>
    </row>
    <row r="187" s="1" customFormat="1" ht="15" customHeight="1">
      <c r="B187" s="304"/>
      <c r="C187" s="279" t="s">
        <v>1213</v>
      </c>
      <c r="D187" s="279"/>
      <c r="E187" s="279"/>
      <c r="F187" s="302" t="s">
        <v>1137</v>
      </c>
      <c r="G187" s="279"/>
      <c r="H187" s="279" t="s">
        <v>1214</v>
      </c>
      <c r="I187" s="279" t="s">
        <v>1212</v>
      </c>
      <c r="J187" s="279"/>
      <c r="K187" s="327"/>
    </row>
    <row r="188" s="1" customFormat="1" ht="15" customHeight="1">
      <c r="B188" s="304"/>
      <c r="C188" s="279" t="s">
        <v>1215</v>
      </c>
      <c r="D188" s="279"/>
      <c r="E188" s="279"/>
      <c r="F188" s="302" t="s">
        <v>1137</v>
      </c>
      <c r="G188" s="279"/>
      <c r="H188" s="279" t="s">
        <v>1216</v>
      </c>
      <c r="I188" s="279" t="s">
        <v>1212</v>
      </c>
      <c r="J188" s="279"/>
      <c r="K188" s="327"/>
    </row>
    <row r="189" s="1" customFormat="1" ht="15" customHeight="1">
      <c r="B189" s="304"/>
      <c r="C189" s="340" t="s">
        <v>1217</v>
      </c>
      <c r="D189" s="279"/>
      <c r="E189" s="279"/>
      <c r="F189" s="302" t="s">
        <v>1137</v>
      </c>
      <c r="G189" s="279"/>
      <c r="H189" s="279" t="s">
        <v>1218</v>
      </c>
      <c r="I189" s="279" t="s">
        <v>1219</v>
      </c>
      <c r="J189" s="341" t="s">
        <v>1220</v>
      </c>
      <c r="K189" s="327"/>
    </row>
    <row r="190" s="1" customFormat="1" ht="15" customHeight="1">
      <c r="B190" s="304"/>
      <c r="C190" s="340" t="s">
        <v>40</v>
      </c>
      <c r="D190" s="279"/>
      <c r="E190" s="279"/>
      <c r="F190" s="302" t="s">
        <v>1131</v>
      </c>
      <c r="G190" s="279"/>
      <c r="H190" s="276" t="s">
        <v>1221</v>
      </c>
      <c r="I190" s="279" t="s">
        <v>1222</v>
      </c>
      <c r="J190" s="279"/>
      <c r="K190" s="327"/>
    </row>
    <row r="191" s="1" customFormat="1" ht="15" customHeight="1">
      <c r="B191" s="304"/>
      <c r="C191" s="340" t="s">
        <v>1223</v>
      </c>
      <c r="D191" s="279"/>
      <c r="E191" s="279"/>
      <c r="F191" s="302" t="s">
        <v>1131</v>
      </c>
      <c r="G191" s="279"/>
      <c r="H191" s="279" t="s">
        <v>1224</v>
      </c>
      <c r="I191" s="279" t="s">
        <v>1166</v>
      </c>
      <c r="J191" s="279"/>
      <c r="K191" s="327"/>
    </row>
    <row r="192" s="1" customFormat="1" ht="15" customHeight="1">
      <c r="B192" s="304"/>
      <c r="C192" s="340" t="s">
        <v>1225</v>
      </c>
      <c r="D192" s="279"/>
      <c r="E192" s="279"/>
      <c r="F192" s="302" t="s">
        <v>1131</v>
      </c>
      <c r="G192" s="279"/>
      <c r="H192" s="279" t="s">
        <v>1226</v>
      </c>
      <c r="I192" s="279" t="s">
        <v>1166</v>
      </c>
      <c r="J192" s="279"/>
      <c r="K192" s="327"/>
    </row>
    <row r="193" s="1" customFormat="1" ht="15" customHeight="1">
      <c r="B193" s="304"/>
      <c r="C193" s="340" t="s">
        <v>1227</v>
      </c>
      <c r="D193" s="279"/>
      <c r="E193" s="279"/>
      <c r="F193" s="302" t="s">
        <v>1137</v>
      </c>
      <c r="G193" s="279"/>
      <c r="H193" s="279" t="s">
        <v>1228</v>
      </c>
      <c r="I193" s="279" t="s">
        <v>1166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1229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1230</v>
      </c>
      <c r="D200" s="343"/>
      <c r="E200" s="343"/>
      <c r="F200" s="343" t="s">
        <v>1231</v>
      </c>
      <c r="G200" s="344"/>
      <c r="H200" s="343" t="s">
        <v>1232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1222</v>
      </c>
      <c r="D202" s="279"/>
      <c r="E202" s="279"/>
      <c r="F202" s="302" t="s">
        <v>41</v>
      </c>
      <c r="G202" s="279"/>
      <c r="H202" s="279" t="s">
        <v>1233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42</v>
      </c>
      <c r="G203" s="279"/>
      <c r="H203" s="279" t="s">
        <v>1234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45</v>
      </c>
      <c r="G204" s="279"/>
      <c r="H204" s="279" t="s">
        <v>1235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43</v>
      </c>
      <c r="G205" s="279"/>
      <c r="H205" s="279" t="s">
        <v>1236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44</v>
      </c>
      <c r="G206" s="279"/>
      <c r="H206" s="279" t="s">
        <v>1237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1178</v>
      </c>
      <c r="D208" s="279"/>
      <c r="E208" s="279"/>
      <c r="F208" s="302" t="s">
        <v>77</v>
      </c>
      <c r="G208" s="279"/>
      <c r="H208" s="279" t="s">
        <v>1238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1074</v>
      </c>
      <c r="G209" s="279"/>
      <c r="H209" s="279" t="s">
        <v>1075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1072</v>
      </c>
      <c r="G210" s="279"/>
      <c r="H210" s="279" t="s">
        <v>1239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1076</v>
      </c>
      <c r="G211" s="340"/>
      <c r="H211" s="331" t="s">
        <v>76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1077</v>
      </c>
      <c r="G212" s="340"/>
      <c r="H212" s="331" t="s">
        <v>1240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1202</v>
      </c>
      <c r="D214" s="279"/>
      <c r="E214" s="279"/>
      <c r="F214" s="302">
        <v>1</v>
      </c>
      <c r="G214" s="340"/>
      <c r="H214" s="331" t="s">
        <v>1241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1242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1243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1244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ROUND((SUM(BE80:BE93)),  2)</f>
        <v>0</v>
      </c>
      <c r="G33" s="38"/>
      <c r="H33" s="38"/>
      <c r="I33" s="148">
        <v>0.20999999999999999</v>
      </c>
      <c r="J33" s="147">
        <f>ROUND(((SUM(BE80:BE93))*I33),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ROUND((SUM(BF80:BF93)),  2)</f>
        <v>0</v>
      </c>
      <c r="G34" s="38"/>
      <c r="H34" s="38"/>
      <c r="I34" s="148">
        <v>0.14999999999999999</v>
      </c>
      <c r="J34" s="147">
        <f>ROUND(((SUM(BF80:BF93))*I34),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109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110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Malá vodní nádrž VN1, VN2 a biocentrum LBC106 v k.ú. Zderaz u Kolešovic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103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15. 2. 2021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111</v>
      </c>
      <c r="D79" s="174" t="s">
        <v>55</v>
      </c>
      <c r="E79" s="174" t="s">
        <v>51</v>
      </c>
      <c r="F79" s="174" t="s">
        <v>52</v>
      </c>
      <c r="G79" s="174" t="s">
        <v>112</v>
      </c>
      <c r="H79" s="174" t="s">
        <v>113</v>
      </c>
      <c r="I79" s="174" t="s">
        <v>114</v>
      </c>
      <c r="J79" s="175" t="s">
        <v>107</v>
      </c>
      <c r="K79" s="176" t="s">
        <v>115</v>
      </c>
      <c r="L79" s="177"/>
      <c r="M79" s="92" t="s">
        <v>19</v>
      </c>
      <c r="N79" s="93" t="s">
        <v>40</v>
      </c>
      <c r="O79" s="93" t="s">
        <v>116</v>
      </c>
      <c r="P79" s="93" t="s">
        <v>117</v>
      </c>
      <c r="Q79" s="93" t="s">
        <v>118</v>
      </c>
      <c r="R79" s="93" t="s">
        <v>119</v>
      </c>
      <c r="S79" s="93" t="s">
        <v>120</v>
      </c>
      <c r="T79" s="94" t="s">
        <v>121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122</v>
      </c>
      <c r="D80" s="40"/>
      <c r="E80" s="40"/>
      <c r="F80" s="40"/>
      <c r="G80" s="40"/>
      <c r="H80" s="40"/>
      <c r="I80" s="40"/>
      <c r="J80" s="178">
        <f>BK80</f>
        <v>0</v>
      </c>
      <c r="K80" s="40"/>
      <c r="L80" s="44"/>
      <c r="M80" s="95"/>
      <c r="N80" s="179"/>
      <c r="O80" s="96"/>
      <c r="P80" s="180">
        <f>P81</f>
        <v>0</v>
      </c>
      <c r="Q80" s="96"/>
      <c r="R80" s="180">
        <f>R81</f>
        <v>0</v>
      </c>
      <c r="S80" s="96"/>
      <c r="T80" s="181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69</v>
      </c>
      <c r="E81" s="186" t="s">
        <v>123</v>
      </c>
      <c r="F81" s="186" t="s">
        <v>124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SUM(P82:P93)</f>
        <v>0</v>
      </c>
      <c r="Q81" s="191"/>
      <c r="R81" s="192">
        <f>SUM(R82:R93)</f>
        <v>0</v>
      </c>
      <c r="S81" s="191"/>
      <c r="T81" s="193">
        <f>SUM(T82:T93)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125</v>
      </c>
      <c r="AT81" s="195" t="s">
        <v>69</v>
      </c>
      <c r="AU81" s="195" t="s">
        <v>70</v>
      </c>
      <c r="AY81" s="194" t="s">
        <v>126</v>
      </c>
      <c r="BK81" s="196">
        <f>SUM(BK82:BK93)</f>
        <v>0</v>
      </c>
    </row>
    <row r="82" s="2" customFormat="1" ht="21.75" customHeight="1">
      <c r="A82" s="38"/>
      <c r="B82" s="39"/>
      <c r="C82" s="197" t="s">
        <v>78</v>
      </c>
      <c r="D82" s="197" t="s">
        <v>127</v>
      </c>
      <c r="E82" s="198" t="s">
        <v>128</v>
      </c>
      <c r="F82" s="199" t="s">
        <v>129</v>
      </c>
      <c r="G82" s="200" t="s">
        <v>130</v>
      </c>
      <c r="H82" s="201">
        <v>1</v>
      </c>
      <c r="I82" s="202"/>
      <c r="J82" s="203">
        <f>ROUND(I82*H82,2)</f>
        <v>0</v>
      </c>
      <c r="K82" s="204"/>
      <c r="L82" s="44"/>
      <c r="M82" s="205" t="s">
        <v>19</v>
      </c>
      <c r="N82" s="206" t="s">
        <v>41</v>
      </c>
      <c r="O82" s="84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9" t="s">
        <v>125</v>
      </c>
      <c r="AT82" s="209" t="s">
        <v>127</v>
      </c>
      <c r="AU82" s="209" t="s">
        <v>78</v>
      </c>
      <c r="AY82" s="17" t="s">
        <v>126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7" t="s">
        <v>78</v>
      </c>
      <c r="BK82" s="210">
        <f>ROUND(I82*H82,2)</f>
        <v>0</v>
      </c>
      <c r="BL82" s="17" t="s">
        <v>125</v>
      </c>
      <c r="BM82" s="209" t="s">
        <v>131</v>
      </c>
    </row>
    <row r="83" s="2" customFormat="1" ht="16.5" customHeight="1">
      <c r="A83" s="38"/>
      <c r="B83" s="39"/>
      <c r="C83" s="197" t="s">
        <v>80</v>
      </c>
      <c r="D83" s="197" t="s">
        <v>127</v>
      </c>
      <c r="E83" s="198" t="s">
        <v>132</v>
      </c>
      <c r="F83" s="199" t="s">
        <v>133</v>
      </c>
      <c r="G83" s="200" t="s">
        <v>134</v>
      </c>
      <c r="H83" s="201">
        <v>1</v>
      </c>
      <c r="I83" s="202"/>
      <c r="J83" s="203">
        <f>ROUND(I83*H83,2)</f>
        <v>0</v>
      </c>
      <c r="K83" s="204"/>
      <c r="L83" s="44"/>
      <c r="M83" s="205" t="s">
        <v>19</v>
      </c>
      <c r="N83" s="206" t="s">
        <v>41</v>
      </c>
      <c r="O83" s="84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9" t="s">
        <v>125</v>
      </c>
      <c r="AT83" s="209" t="s">
        <v>127</v>
      </c>
      <c r="AU83" s="209" t="s">
        <v>78</v>
      </c>
      <c r="AY83" s="17" t="s">
        <v>126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7" t="s">
        <v>78</v>
      </c>
      <c r="BK83" s="210">
        <f>ROUND(I83*H83,2)</f>
        <v>0</v>
      </c>
      <c r="BL83" s="17" t="s">
        <v>125</v>
      </c>
      <c r="BM83" s="209" t="s">
        <v>135</v>
      </c>
    </row>
    <row r="84" s="2" customFormat="1" ht="16.5" customHeight="1">
      <c r="A84" s="38"/>
      <c r="B84" s="39"/>
      <c r="C84" s="197" t="s">
        <v>136</v>
      </c>
      <c r="D84" s="197" t="s">
        <v>127</v>
      </c>
      <c r="E84" s="198" t="s">
        <v>137</v>
      </c>
      <c r="F84" s="199" t="s">
        <v>138</v>
      </c>
      <c r="G84" s="200" t="s">
        <v>134</v>
      </c>
      <c r="H84" s="201">
        <v>1</v>
      </c>
      <c r="I84" s="202"/>
      <c r="J84" s="203">
        <f>ROUND(I84*H84,2)</f>
        <v>0</v>
      </c>
      <c r="K84" s="204"/>
      <c r="L84" s="44"/>
      <c r="M84" s="205" t="s">
        <v>19</v>
      </c>
      <c r="N84" s="206" t="s">
        <v>41</v>
      </c>
      <c r="O84" s="8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9" t="s">
        <v>125</v>
      </c>
      <c r="AT84" s="209" t="s">
        <v>127</v>
      </c>
      <c r="AU84" s="209" t="s">
        <v>78</v>
      </c>
      <c r="AY84" s="17" t="s">
        <v>126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7" t="s">
        <v>78</v>
      </c>
      <c r="BK84" s="210">
        <f>ROUND(I84*H84,2)</f>
        <v>0</v>
      </c>
      <c r="BL84" s="17" t="s">
        <v>125</v>
      </c>
      <c r="BM84" s="209" t="s">
        <v>139</v>
      </c>
    </row>
    <row r="85" s="2" customFormat="1" ht="16.5" customHeight="1">
      <c r="A85" s="38"/>
      <c r="B85" s="39"/>
      <c r="C85" s="197" t="s">
        <v>125</v>
      </c>
      <c r="D85" s="197" t="s">
        <v>127</v>
      </c>
      <c r="E85" s="198" t="s">
        <v>140</v>
      </c>
      <c r="F85" s="199" t="s">
        <v>141</v>
      </c>
      <c r="G85" s="200" t="s">
        <v>134</v>
      </c>
      <c r="H85" s="201">
        <v>1</v>
      </c>
      <c r="I85" s="202"/>
      <c r="J85" s="203">
        <f>ROUND(I85*H85,2)</f>
        <v>0</v>
      </c>
      <c r="K85" s="204"/>
      <c r="L85" s="44"/>
      <c r="M85" s="205" t="s">
        <v>19</v>
      </c>
      <c r="N85" s="206" t="s">
        <v>41</v>
      </c>
      <c r="O85" s="8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125</v>
      </c>
      <c r="AT85" s="209" t="s">
        <v>127</v>
      </c>
      <c r="AU85" s="209" t="s">
        <v>78</v>
      </c>
      <c r="AY85" s="17" t="s">
        <v>126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78</v>
      </c>
      <c r="BK85" s="210">
        <f>ROUND(I85*H85,2)</f>
        <v>0</v>
      </c>
      <c r="BL85" s="17" t="s">
        <v>125</v>
      </c>
      <c r="BM85" s="209" t="s">
        <v>142</v>
      </c>
    </row>
    <row r="86" s="2" customFormat="1" ht="16.5" customHeight="1">
      <c r="A86" s="38"/>
      <c r="B86" s="39"/>
      <c r="C86" s="197" t="s">
        <v>143</v>
      </c>
      <c r="D86" s="197" t="s">
        <v>127</v>
      </c>
      <c r="E86" s="198" t="s">
        <v>144</v>
      </c>
      <c r="F86" s="199" t="s">
        <v>145</v>
      </c>
      <c r="G86" s="200" t="s">
        <v>134</v>
      </c>
      <c r="H86" s="201">
        <v>1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41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125</v>
      </c>
      <c r="AT86" s="209" t="s">
        <v>127</v>
      </c>
      <c r="AU86" s="209" t="s">
        <v>78</v>
      </c>
      <c r="AY86" s="17" t="s">
        <v>126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78</v>
      </c>
      <c r="BK86" s="210">
        <f>ROUND(I86*H86,2)</f>
        <v>0</v>
      </c>
      <c r="BL86" s="17" t="s">
        <v>125</v>
      </c>
      <c r="BM86" s="209" t="s">
        <v>146</v>
      </c>
    </row>
    <row r="87" s="2" customFormat="1" ht="21.75" customHeight="1">
      <c r="A87" s="38"/>
      <c r="B87" s="39"/>
      <c r="C87" s="197" t="s">
        <v>147</v>
      </c>
      <c r="D87" s="197" t="s">
        <v>127</v>
      </c>
      <c r="E87" s="198" t="s">
        <v>148</v>
      </c>
      <c r="F87" s="199" t="s">
        <v>149</v>
      </c>
      <c r="G87" s="200" t="s">
        <v>134</v>
      </c>
      <c r="H87" s="201">
        <v>1</v>
      </c>
      <c r="I87" s="202"/>
      <c r="J87" s="203">
        <f>ROUND(I87*H87,2)</f>
        <v>0</v>
      </c>
      <c r="K87" s="204"/>
      <c r="L87" s="44"/>
      <c r="M87" s="205" t="s">
        <v>19</v>
      </c>
      <c r="N87" s="206" t="s">
        <v>41</v>
      </c>
      <c r="O87" s="8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125</v>
      </c>
      <c r="AT87" s="209" t="s">
        <v>127</v>
      </c>
      <c r="AU87" s="209" t="s">
        <v>78</v>
      </c>
      <c r="AY87" s="17" t="s">
        <v>126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78</v>
      </c>
      <c r="BK87" s="210">
        <f>ROUND(I87*H87,2)</f>
        <v>0</v>
      </c>
      <c r="BL87" s="17" t="s">
        <v>125</v>
      </c>
      <c r="BM87" s="209" t="s">
        <v>150</v>
      </c>
    </row>
    <row r="88" s="2" customFormat="1" ht="21.75" customHeight="1">
      <c r="A88" s="38"/>
      <c r="B88" s="39"/>
      <c r="C88" s="197" t="s">
        <v>151</v>
      </c>
      <c r="D88" s="197" t="s">
        <v>127</v>
      </c>
      <c r="E88" s="198" t="s">
        <v>152</v>
      </c>
      <c r="F88" s="199" t="s">
        <v>153</v>
      </c>
      <c r="G88" s="200" t="s">
        <v>134</v>
      </c>
      <c r="H88" s="201">
        <v>1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41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125</v>
      </c>
      <c r="AT88" s="209" t="s">
        <v>127</v>
      </c>
      <c r="AU88" s="209" t="s">
        <v>78</v>
      </c>
      <c r="AY88" s="17" t="s">
        <v>126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78</v>
      </c>
      <c r="BK88" s="210">
        <f>ROUND(I88*H88,2)</f>
        <v>0</v>
      </c>
      <c r="BL88" s="17" t="s">
        <v>125</v>
      </c>
      <c r="BM88" s="209" t="s">
        <v>154</v>
      </c>
    </row>
    <row r="89" s="2" customFormat="1" ht="16.5" customHeight="1">
      <c r="A89" s="38"/>
      <c r="B89" s="39"/>
      <c r="C89" s="197" t="s">
        <v>155</v>
      </c>
      <c r="D89" s="197" t="s">
        <v>127</v>
      </c>
      <c r="E89" s="198" t="s">
        <v>156</v>
      </c>
      <c r="F89" s="199" t="s">
        <v>157</v>
      </c>
      <c r="G89" s="200" t="s">
        <v>134</v>
      </c>
      <c r="H89" s="201">
        <v>1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41</v>
      </c>
      <c r="O89" s="8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125</v>
      </c>
      <c r="AT89" s="209" t="s">
        <v>127</v>
      </c>
      <c r="AU89" s="209" t="s">
        <v>78</v>
      </c>
      <c r="AY89" s="17" t="s">
        <v>126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125</v>
      </c>
      <c r="BM89" s="209" t="s">
        <v>158</v>
      </c>
    </row>
    <row r="90" s="2" customFormat="1" ht="21.75" customHeight="1">
      <c r="A90" s="38"/>
      <c r="B90" s="39"/>
      <c r="C90" s="197" t="s">
        <v>159</v>
      </c>
      <c r="D90" s="197" t="s">
        <v>127</v>
      </c>
      <c r="E90" s="198" t="s">
        <v>160</v>
      </c>
      <c r="F90" s="199" t="s">
        <v>161</v>
      </c>
      <c r="G90" s="200" t="s">
        <v>134</v>
      </c>
      <c r="H90" s="201">
        <v>1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41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125</v>
      </c>
      <c r="AT90" s="209" t="s">
        <v>127</v>
      </c>
      <c r="AU90" s="209" t="s">
        <v>78</v>
      </c>
      <c r="AY90" s="17" t="s">
        <v>126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78</v>
      </c>
      <c r="BK90" s="210">
        <f>ROUND(I90*H90,2)</f>
        <v>0</v>
      </c>
      <c r="BL90" s="17" t="s">
        <v>125</v>
      </c>
      <c r="BM90" s="209" t="s">
        <v>162</v>
      </c>
    </row>
    <row r="91" s="2" customFormat="1" ht="16.5" customHeight="1">
      <c r="A91" s="38"/>
      <c r="B91" s="39"/>
      <c r="C91" s="197" t="s">
        <v>163</v>
      </c>
      <c r="D91" s="197" t="s">
        <v>127</v>
      </c>
      <c r="E91" s="198" t="s">
        <v>164</v>
      </c>
      <c r="F91" s="199" t="s">
        <v>165</v>
      </c>
      <c r="G91" s="200" t="s">
        <v>134</v>
      </c>
      <c r="H91" s="201">
        <v>1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125</v>
      </c>
      <c r="AT91" s="209" t="s">
        <v>127</v>
      </c>
      <c r="AU91" s="209" t="s">
        <v>78</v>
      </c>
      <c r="AY91" s="17" t="s">
        <v>126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166</v>
      </c>
    </row>
    <row r="92" s="2" customFormat="1" ht="16.5" customHeight="1">
      <c r="A92" s="38"/>
      <c r="B92" s="39"/>
      <c r="C92" s="197" t="s">
        <v>167</v>
      </c>
      <c r="D92" s="197" t="s">
        <v>127</v>
      </c>
      <c r="E92" s="198" t="s">
        <v>168</v>
      </c>
      <c r="F92" s="199" t="s">
        <v>169</v>
      </c>
      <c r="G92" s="200" t="s">
        <v>134</v>
      </c>
      <c r="H92" s="201">
        <v>1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125</v>
      </c>
      <c r="AT92" s="209" t="s">
        <v>127</v>
      </c>
      <c r="AU92" s="209" t="s">
        <v>78</v>
      </c>
      <c r="AY92" s="17" t="s">
        <v>126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125</v>
      </c>
      <c r="BM92" s="209" t="s">
        <v>170</v>
      </c>
    </row>
    <row r="93" s="2" customFormat="1" ht="16.5" customHeight="1">
      <c r="A93" s="38"/>
      <c r="B93" s="39"/>
      <c r="C93" s="197" t="s">
        <v>171</v>
      </c>
      <c r="D93" s="197" t="s">
        <v>127</v>
      </c>
      <c r="E93" s="198" t="s">
        <v>172</v>
      </c>
      <c r="F93" s="199" t="s">
        <v>173</v>
      </c>
      <c r="G93" s="200" t="s">
        <v>134</v>
      </c>
      <c r="H93" s="201">
        <v>1</v>
      </c>
      <c r="I93" s="202"/>
      <c r="J93" s="203">
        <f>ROUND(I93*H93,2)</f>
        <v>0</v>
      </c>
      <c r="K93" s="204"/>
      <c r="L93" s="44"/>
      <c r="M93" s="211" t="s">
        <v>19</v>
      </c>
      <c r="N93" s="212" t="s">
        <v>41</v>
      </c>
      <c r="O93" s="21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78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174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jz7hVw8Ro/YN21vyQftBv7/Ss1scqjTAA600NndBSZdyGCuUcbcn/m4djT5vGcsJh/msLoy71eiND5M5+6BElw==" hashValue="iZeZX1dfy2ZJHl8uMTzZnk2XAzr6XWimC+VEFByc1GbphJY471rDlx68F5ao2Upb9PglSYFQkKFEGuh/Z3a6RQ==" algorithmName="SHA-512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ROUND((SUM(BE85:BE209)),  2)</f>
        <v>0</v>
      </c>
      <c r="G33" s="38"/>
      <c r="H33" s="38"/>
      <c r="I33" s="148">
        <v>0.20999999999999999</v>
      </c>
      <c r="J33" s="147">
        <f>ROUND(((SUM(BE85:BE209))*I33),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ROUND((SUM(BF85:BF209)),  2)</f>
        <v>0</v>
      </c>
      <c r="G34" s="38"/>
      <c r="H34" s="38"/>
      <c r="I34" s="148">
        <v>0.14999999999999999</v>
      </c>
      <c r="J34" s="147">
        <f>ROUND(((SUM(BF85:BF209))*I34),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ROUND((SUM(BG85:BG209)),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ROUND((SUM(BH85:BH209)),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ROUND((SUM(BI85:BI209)),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SO-01.1 -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J87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178</v>
      </c>
      <c r="E62" s="219"/>
      <c r="F62" s="219"/>
      <c r="G62" s="219"/>
      <c r="H62" s="219"/>
      <c r="I62" s="219"/>
      <c r="J62" s="220">
        <f>J193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179</v>
      </c>
      <c r="E63" s="219"/>
      <c r="F63" s="219"/>
      <c r="G63" s="219"/>
      <c r="H63" s="219"/>
      <c r="I63" s="219"/>
      <c r="J63" s="220">
        <f>J196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180</v>
      </c>
      <c r="E64" s="219"/>
      <c r="F64" s="219"/>
      <c r="G64" s="219"/>
      <c r="H64" s="219"/>
      <c r="I64" s="219"/>
      <c r="J64" s="220">
        <f>J201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181</v>
      </c>
      <c r="E65" s="219"/>
      <c r="F65" s="219"/>
      <c r="G65" s="219"/>
      <c r="H65" s="219"/>
      <c r="I65" s="219"/>
      <c r="J65" s="220">
        <f>J208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Malá vodní nádrž VN1, VN2 a biocentrum LBC106 v k.ú. Zderaz u Kolešovic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103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SO-01.1 - Úprava zátopy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 xml:space="preserve"> </v>
      </c>
      <c r="G79" s="40"/>
      <c r="H79" s="40"/>
      <c r="I79" s="32" t="s">
        <v>23</v>
      </c>
      <c r="J79" s="72" t="str">
        <f>IF(J12="","",J12)</f>
        <v>15. 2. 2021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 xml:space="preserve"> </v>
      </c>
      <c r="G81" s="40"/>
      <c r="H81" s="40"/>
      <c r="I81" s="32" t="s">
        <v>31</v>
      </c>
      <c r="J81" s="36" t="str">
        <f>E21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33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71"/>
      <c r="B84" s="172"/>
      <c r="C84" s="173" t="s">
        <v>111</v>
      </c>
      <c r="D84" s="174" t="s">
        <v>55</v>
      </c>
      <c r="E84" s="174" t="s">
        <v>51</v>
      </c>
      <c r="F84" s="174" t="s">
        <v>52</v>
      </c>
      <c r="G84" s="174" t="s">
        <v>112</v>
      </c>
      <c r="H84" s="174" t="s">
        <v>113</v>
      </c>
      <c r="I84" s="174" t="s">
        <v>114</v>
      </c>
      <c r="J84" s="175" t="s">
        <v>107</v>
      </c>
      <c r="K84" s="176" t="s">
        <v>115</v>
      </c>
      <c r="L84" s="177"/>
      <c r="M84" s="92" t="s">
        <v>19</v>
      </c>
      <c r="N84" s="93" t="s">
        <v>40</v>
      </c>
      <c r="O84" s="93" t="s">
        <v>116</v>
      </c>
      <c r="P84" s="93" t="s">
        <v>117</v>
      </c>
      <c r="Q84" s="93" t="s">
        <v>118</v>
      </c>
      <c r="R84" s="93" t="s">
        <v>119</v>
      </c>
      <c r="S84" s="93" t="s">
        <v>120</v>
      </c>
      <c r="T84" s="94" t="s">
        <v>121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8"/>
      <c r="B85" s="39"/>
      <c r="C85" s="99" t="s">
        <v>122</v>
      </c>
      <c r="D85" s="40"/>
      <c r="E85" s="40"/>
      <c r="F85" s="40"/>
      <c r="G85" s="40"/>
      <c r="H85" s="40"/>
      <c r="I85" s="40"/>
      <c r="J85" s="178">
        <f>BK85</f>
        <v>0</v>
      </c>
      <c r="K85" s="40"/>
      <c r="L85" s="44"/>
      <c r="M85" s="95"/>
      <c r="N85" s="179"/>
      <c r="O85" s="96"/>
      <c r="P85" s="180">
        <f>P86</f>
        <v>0</v>
      </c>
      <c r="Q85" s="96"/>
      <c r="R85" s="180">
        <f>R86</f>
        <v>120.57634000000002</v>
      </c>
      <c r="S85" s="96"/>
      <c r="T85" s="181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108</v>
      </c>
      <c r="BK85" s="182">
        <f>BK86</f>
        <v>0</v>
      </c>
    </row>
    <row r="86" s="11" customFormat="1" ht="25.92" customHeight="1">
      <c r="A86" s="11"/>
      <c r="B86" s="183"/>
      <c r="C86" s="184"/>
      <c r="D86" s="185" t="s">
        <v>69</v>
      </c>
      <c r="E86" s="186" t="s">
        <v>182</v>
      </c>
      <c r="F86" s="186" t="s">
        <v>183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P87+P193+P196+P201+P208</f>
        <v>0</v>
      </c>
      <c r="Q86" s="191"/>
      <c r="R86" s="192">
        <f>R87+R193+R196+R201+R208</f>
        <v>120.57634000000002</v>
      </c>
      <c r="S86" s="191"/>
      <c r="T86" s="193">
        <f>T87+T193+T196+T201+T208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78</v>
      </c>
      <c r="AT86" s="195" t="s">
        <v>69</v>
      </c>
      <c r="AU86" s="195" t="s">
        <v>70</v>
      </c>
      <c r="AY86" s="194" t="s">
        <v>126</v>
      </c>
      <c r="BK86" s="196">
        <f>BK87+BK193+BK196+BK201+BK208</f>
        <v>0</v>
      </c>
    </row>
    <row r="87" s="11" customFormat="1" ht="22.8" customHeight="1">
      <c r="A87" s="11"/>
      <c r="B87" s="183"/>
      <c r="C87" s="184"/>
      <c r="D87" s="185" t="s">
        <v>69</v>
      </c>
      <c r="E87" s="222" t="s">
        <v>78</v>
      </c>
      <c r="F87" s="222" t="s">
        <v>184</v>
      </c>
      <c r="G87" s="184"/>
      <c r="H87" s="184"/>
      <c r="I87" s="187"/>
      <c r="J87" s="223">
        <f>BK87</f>
        <v>0</v>
      </c>
      <c r="K87" s="184"/>
      <c r="L87" s="189"/>
      <c r="M87" s="190"/>
      <c r="N87" s="191"/>
      <c r="O87" s="191"/>
      <c r="P87" s="192">
        <f>SUM(P88:P192)</f>
        <v>0</v>
      </c>
      <c r="Q87" s="191"/>
      <c r="R87" s="192">
        <f>SUM(R88:R192)</f>
        <v>120.17718000000001</v>
      </c>
      <c r="S87" s="191"/>
      <c r="T87" s="193">
        <f>SUM(T88:T192)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78</v>
      </c>
      <c r="AT87" s="195" t="s">
        <v>69</v>
      </c>
      <c r="AU87" s="195" t="s">
        <v>78</v>
      </c>
      <c r="AY87" s="194" t="s">
        <v>126</v>
      </c>
      <c r="BK87" s="196">
        <f>SUM(BK88:BK192)</f>
        <v>0</v>
      </c>
    </row>
    <row r="88" s="2" customFormat="1" ht="16.5" customHeight="1">
      <c r="A88" s="38"/>
      <c r="B88" s="39"/>
      <c r="C88" s="224" t="s">
        <v>78</v>
      </c>
      <c r="D88" s="224" t="s">
        <v>185</v>
      </c>
      <c r="E88" s="225" t="s">
        <v>186</v>
      </c>
      <c r="F88" s="226" t="s">
        <v>187</v>
      </c>
      <c r="G88" s="227" t="s">
        <v>188</v>
      </c>
      <c r="H88" s="228">
        <v>86.099999999999994</v>
      </c>
      <c r="I88" s="229"/>
      <c r="J88" s="230">
        <f>ROUND(I88*H88,2)</f>
        <v>0</v>
      </c>
      <c r="K88" s="231"/>
      <c r="L88" s="232"/>
      <c r="M88" s="233" t="s">
        <v>19</v>
      </c>
      <c r="N88" s="234" t="s">
        <v>41</v>
      </c>
      <c r="O88" s="84"/>
      <c r="P88" s="207">
        <f>O88*H88</f>
        <v>0</v>
      </c>
      <c r="Q88" s="207">
        <v>0.001</v>
      </c>
      <c r="R88" s="207">
        <f>Q88*H88</f>
        <v>0.086099999999999996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155</v>
      </c>
      <c r="AT88" s="209" t="s">
        <v>185</v>
      </c>
      <c r="AU88" s="209" t="s">
        <v>80</v>
      </c>
      <c r="AY88" s="17" t="s">
        <v>126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78</v>
      </c>
      <c r="BK88" s="210">
        <f>ROUND(I88*H88,2)</f>
        <v>0</v>
      </c>
      <c r="BL88" s="17" t="s">
        <v>125</v>
      </c>
      <c r="BM88" s="209" t="s">
        <v>189</v>
      </c>
    </row>
    <row r="89" s="13" customFormat="1">
      <c r="A89" s="13"/>
      <c r="B89" s="235"/>
      <c r="C89" s="236"/>
      <c r="D89" s="237" t="s">
        <v>190</v>
      </c>
      <c r="E89" s="238" t="s">
        <v>19</v>
      </c>
      <c r="F89" s="239" t="s">
        <v>191</v>
      </c>
      <c r="G89" s="236"/>
      <c r="H89" s="240">
        <v>86.099999999999994</v>
      </c>
      <c r="I89" s="241"/>
      <c r="J89" s="236"/>
      <c r="K89" s="236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190</v>
      </c>
      <c r="AU89" s="246" t="s">
        <v>80</v>
      </c>
      <c r="AV89" s="13" t="s">
        <v>80</v>
      </c>
      <c r="AW89" s="13" t="s">
        <v>32</v>
      </c>
      <c r="AX89" s="13" t="s">
        <v>78</v>
      </c>
      <c r="AY89" s="246" t="s">
        <v>126</v>
      </c>
    </row>
    <row r="90" s="2" customFormat="1" ht="16.5" customHeight="1">
      <c r="A90" s="38"/>
      <c r="B90" s="39"/>
      <c r="C90" s="224" t="s">
        <v>80</v>
      </c>
      <c r="D90" s="224" t="s">
        <v>185</v>
      </c>
      <c r="E90" s="225" t="s">
        <v>192</v>
      </c>
      <c r="F90" s="226" t="s">
        <v>193</v>
      </c>
      <c r="G90" s="227" t="s">
        <v>188</v>
      </c>
      <c r="H90" s="228">
        <v>72.450000000000003</v>
      </c>
      <c r="I90" s="229"/>
      <c r="J90" s="230">
        <f>ROUND(I90*H90,2)</f>
        <v>0</v>
      </c>
      <c r="K90" s="231"/>
      <c r="L90" s="232"/>
      <c r="M90" s="233" t="s">
        <v>19</v>
      </c>
      <c r="N90" s="234" t="s">
        <v>41</v>
      </c>
      <c r="O90" s="84"/>
      <c r="P90" s="207">
        <f>O90*H90</f>
        <v>0</v>
      </c>
      <c r="Q90" s="207">
        <v>0.001</v>
      </c>
      <c r="R90" s="207">
        <f>Q90*H90</f>
        <v>0.072450000000000001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155</v>
      </c>
      <c r="AT90" s="209" t="s">
        <v>185</v>
      </c>
      <c r="AU90" s="209" t="s">
        <v>80</v>
      </c>
      <c r="AY90" s="17" t="s">
        <v>126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78</v>
      </c>
      <c r="BK90" s="210">
        <f>ROUND(I90*H90,2)</f>
        <v>0</v>
      </c>
      <c r="BL90" s="17" t="s">
        <v>125</v>
      </c>
      <c r="BM90" s="209" t="s">
        <v>194</v>
      </c>
    </row>
    <row r="91" s="13" customFormat="1">
      <c r="A91" s="13"/>
      <c r="B91" s="235"/>
      <c r="C91" s="236"/>
      <c r="D91" s="237" t="s">
        <v>190</v>
      </c>
      <c r="E91" s="238" t="s">
        <v>19</v>
      </c>
      <c r="F91" s="239" t="s">
        <v>195</v>
      </c>
      <c r="G91" s="236"/>
      <c r="H91" s="240">
        <v>72.450000000000003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190</v>
      </c>
      <c r="AU91" s="246" t="s">
        <v>80</v>
      </c>
      <c r="AV91" s="13" t="s">
        <v>80</v>
      </c>
      <c r="AW91" s="13" t="s">
        <v>32</v>
      </c>
      <c r="AX91" s="13" t="s">
        <v>78</v>
      </c>
      <c r="AY91" s="246" t="s">
        <v>126</v>
      </c>
    </row>
    <row r="92" s="2" customFormat="1" ht="21.75" customHeight="1">
      <c r="A92" s="38"/>
      <c r="B92" s="39"/>
      <c r="C92" s="197" t="s">
        <v>136</v>
      </c>
      <c r="D92" s="197" t="s">
        <v>127</v>
      </c>
      <c r="E92" s="198" t="s">
        <v>196</v>
      </c>
      <c r="F92" s="199" t="s">
        <v>197</v>
      </c>
      <c r="G92" s="200" t="s">
        <v>198</v>
      </c>
      <c r="H92" s="201">
        <v>141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125</v>
      </c>
      <c r="AT92" s="209" t="s">
        <v>127</v>
      </c>
      <c r="AU92" s="209" t="s">
        <v>80</v>
      </c>
      <c r="AY92" s="17" t="s">
        <v>126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125</v>
      </c>
      <c r="BM92" s="209" t="s">
        <v>199</v>
      </c>
    </row>
    <row r="93" s="13" customFormat="1">
      <c r="A93" s="13"/>
      <c r="B93" s="235"/>
      <c r="C93" s="236"/>
      <c r="D93" s="237" t="s">
        <v>190</v>
      </c>
      <c r="E93" s="238" t="s">
        <v>19</v>
      </c>
      <c r="F93" s="239" t="s">
        <v>200</v>
      </c>
      <c r="G93" s="236"/>
      <c r="H93" s="240">
        <v>70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190</v>
      </c>
      <c r="AU93" s="246" t="s">
        <v>80</v>
      </c>
      <c r="AV93" s="13" t="s">
        <v>80</v>
      </c>
      <c r="AW93" s="13" t="s">
        <v>32</v>
      </c>
      <c r="AX93" s="13" t="s">
        <v>70</v>
      </c>
      <c r="AY93" s="246" t="s">
        <v>126</v>
      </c>
    </row>
    <row r="94" s="13" customFormat="1">
      <c r="A94" s="13"/>
      <c r="B94" s="235"/>
      <c r="C94" s="236"/>
      <c r="D94" s="237" t="s">
        <v>190</v>
      </c>
      <c r="E94" s="238" t="s">
        <v>19</v>
      </c>
      <c r="F94" s="239" t="s">
        <v>201</v>
      </c>
      <c r="G94" s="236"/>
      <c r="H94" s="240">
        <v>71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190</v>
      </c>
      <c r="AU94" s="246" t="s">
        <v>80</v>
      </c>
      <c r="AV94" s="13" t="s">
        <v>80</v>
      </c>
      <c r="AW94" s="13" t="s">
        <v>32</v>
      </c>
      <c r="AX94" s="13" t="s">
        <v>70</v>
      </c>
      <c r="AY94" s="246" t="s">
        <v>126</v>
      </c>
    </row>
    <row r="95" s="14" customFormat="1">
      <c r="A95" s="14"/>
      <c r="B95" s="247"/>
      <c r="C95" s="248"/>
      <c r="D95" s="237" t="s">
        <v>190</v>
      </c>
      <c r="E95" s="249" t="s">
        <v>19</v>
      </c>
      <c r="F95" s="250" t="s">
        <v>202</v>
      </c>
      <c r="G95" s="248"/>
      <c r="H95" s="251">
        <v>141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190</v>
      </c>
      <c r="AU95" s="257" t="s">
        <v>80</v>
      </c>
      <c r="AV95" s="14" t="s">
        <v>125</v>
      </c>
      <c r="AW95" s="14" t="s">
        <v>32</v>
      </c>
      <c r="AX95" s="14" t="s">
        <v>78</v>
      </c>
      <c r="AY95" s="257" t="s">
        <v>126</v>
      </c>
    </row>
    <row r="96" s="2" customFormat="1" ht="21.75" customHeight="1">
      <c r="A96" s="38"/>
      <c r="B96" s="39"/>
      <c r="C96" s="197" t="s">
        <v>125</v>
      </c>
      <c r="D96" s="197" t="s">
        <v>127</v>
      </c>
      <c r="E96" s="198" t="s">
        <v>203</v>
      </c>
      <c r="F96" s="199" t="s">
        <v>204</v>
      </c>
      <c r="G96" s="200" t="s">
        <v>198</v>
      </c>
      <c r="H96" s="201">
        <v>27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41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125</v>
      </c>
      <c r="AT96" s="209" t="s">
        <v>127</v>
      </c>
      <c r="AU96" s="209" t="s">
        <v>80</v>
      </c>
      <c r="AY96" s="17" t="s">
        <v>126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125</v>
      </c>
      <c r="BM96" s="209" t="s">
        <v>205</v>
      </c>
    </row>
    <row r="97" s="13" customFormat="1">
      <c r="A97" s="13"/>
      <c r="B97" s="235"/>
      <c r="C97" s="236"/>
      <c r="D97" s="237" t="s">
        <v>190</v>
      </c>
      <c r="E97" s="238" t="s">
        <v>19</v>
      </c>
      <c r="F97" s="239" t="s">
        <v>206</v>
      </c>
      <c r="G97" s="236"/>
      <c r="H97" s="240">
        <v>26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190</v>
      </c>
      <c r="AU97" s="246" t="s">
        <v>80</v>
      </c>
      <c r="AV97" s="13" t="s">
        <v>80</v>
      </c>
      <c r="AW97" s="13" t="s">
        <v>32</v>
      </c>
      <c r="AX97" s="13" t="s">
        <v>70</v>
      </c>
      <c r="AY97" s="246" t="s">
        <v>126</v>
      </c>
    </row>
    <row r="98" s="13" customFormat="1">
      <c r="A98" s="13"/>
      <c r="B98" s="235"/>
      <c r="C98" s="236"/>
      <c r="D98" s="237" t="s">
        <v>190</v>
      </c>
      <c r="E98" s="238" t="s">
        <v>19</v>
      </c>
      <c r="F98" s="239" t="s">
        <v>207</v>
      </c>
      <c r="G98" s="236"/>
      <c r="H98" s="240">
        <v>1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190</v>
      </c>
      <c r="AU98" s="246" t="s">
        <v>80</v>
      </c>
      <c r="AV98" s="13" t="s">
        <v>80</v>
      </c>
      <c r="AW98" s="13" t="s">
        <v>32</v>
      </c>
      <c r="AX98" s="13" t="s">
        <v>70</v>
      </c>
      <c r="AY98" s="246" t="s">
        <v>126</v>
      </c>
    </row>
    <row r="99" s="14" customFormat="1">
      <c r="A99" s="14"/>
      <c r="B99" s="247"/>
      <c r="C99" s="248"/>
      <c r="D99" s="237" t="s">
        <v>190</v>
      </c>
      <c r="E99" s="249" t="s">
        <v>19</v>
      </c>
      <c r="F99" s="250" t="s">
        <v>202</v>
      </c>
      <c r="G99" s="248"/>
      <c r="H99" s="251">
        <v>27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190</v>
      </c>
      <c r="AU99" s="257" t="s">
        <v>80</v>
      </c>
      <c r="AV99" s="14" t="s">
        <v>125</v>
      </c>
      <c r="AW99" s="14" t="s">
        <v>32</v>
      </c>
      <c r="AX99" s="14" t="s">
        <v>78</v>
      </c>
      <c r="AY99" s="257" t="s">
        <v>126</v>
      </c>
    </row>
    <row r="100" s="2" customFormat="1" ht="21.75" customHeight="1">
      <c r="A100" s="38"/>
      <c r="B100" s="39"/>
      <c r="C100" s="197" t="s">
        <v>143</v>
      </c>
      <c r="D100" s="197" t="s">
        <v>127</v>
      </c>
      <c r="E100" s="198" t="s">
        <v>208</v>
      </c>
      <c r="F100" s="199" t="s">
        <v>209</v>
      </c>
      <c r="G100" s="200" t="s">
        <v>210</v>
      </c>
      <c r="H100" s="201">
        <v>75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41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125</v>
      </c>
      <c r="AT100" s="209" t="s">
        <v>127</v>
      </c>
      <c r="AU100" s="209" t="s">
        <v>80</v>
      </c>
      <c r="AY100" s="17" t="s">
        <v>126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78</v>
      </c>
      <c r="BK100" s="210">
        <f>ROUND(I100*H100,2)</f>
        <v>0</v>
      </c>
      <c r="BL100" s="17" t="s">
        <v>125</v>
      </c>
      <c r="BM100" s="209" t="s">
        <v>211</v>
      </c>
    </row>
    <row r="101" s="13" customFormat="1">
      <c r="A101" s="13"/>
      <c r="B101" s="235"/>
      <c r="C101" s="236"/>
      <c r="D101" s="237" t="s">
        <v>190</v>
      </c>
      <c r="E101" s="238" t="s">
        <v>19</v>
      </c>
      <c r="F101" s="239" t="s">
        <v>212</v>
      </c>
      <c r="G101" s="236"/>
      <c r="H101" s="240">
        <v>75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190</v>
      </c>
      <c r="AU101" s="246" t="s">
        <v>80</v>
      </c>
      <c r="AV101" s="13" t="s">
        <v>80</v>
      </c>
      <c r="AW101" s="13" t="s">
        <v>32</v>
      </c>
      <c r="AX101" s="13" t="s">
        <v>78</v>
      </c>
      <c r="AY101" s="246" t="s">
        <v>126</v>
      </c>
    </row>
    <row r="102" s="2" customFormat="1" ht="21.75" customHeight="1">
      <c r="A102" s="38"/>
      <c r="B102" s="39"/>
      <c r="C102" s="197" t="s">
        <v>147</v>
      </c>
      <c r="D102" s="197" t="s">
        <v>127</v>
      </c>
      <c r="E102" s="198" t="s">
        <v>213</v>
      </c>
      <c r="F102" s="199" t="s">
        <v>214</v>
      </c>
      <c r="G102" s="200" t="s">
        <v>198</v>
      </c>
      <c r="H102" s="201">
        <v>141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41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125</v>
      </c>
      <c r="AT102" s="209" t="s">
        <v>127</v>
      </c>
      <c r="AU102" s="209" t="s">
        <v>80</v>
      </c>
      <c r="AY102" s="17" t="s">
        <v>126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78</v>
      </c>
      <c r="BK102" s="210">
        <f>ROUND(I102*H102,2)</f>
        <v>0</v>
      </c>
      <c r="BL102" s="17" t="s">
        <v>125</v>
      </c>
      <c r="BM102" s="209" t="s">
        <v>215</v>
      </c>
    </row>
    <row r="103" s="13" customFormat="1">
      <c r="A103" s="13"/>
      <c r="B103" s="235"/>
      <c r="C103" s="236"/>
      <c r="D103" s="237" t="s">
        <v>190</v>
      </c>
      <c r="E103" s="238" t="s">
        <v>19</v>
      </c>
      <c r="F103" s="239" t="s">
        <v>200</v>
      </c>
      <c r="G103" s="236"/>
      <c r="H103" s="240">
        <v>70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190</v>
      </c>
      <c r="AU103" s="246" t="s">
        <v>80</v>
      </c>
      <c r="AV103" s="13" t="s">
        <v>80</v>
      </c>
      <c r="AW103" s="13" t="s">
        <v>32</v>
      </c>
      <c r="AX103" s="13" t="s">
        <v>70</v>
      </c>
      <c r="AY103" s="246" t="s">
        <v>126</v>
      </c>
    </row>
    <row r="104" s="13" customFormat="1">
      <c r="A104" s="13"/>
      <c r="B104" s="235"/>
      <c r="C104" s="236"/>
      <c r="D104" s="237" t="s">
        <v>190</v>
      </c>
      <c r="E104" s="238" t="s">
        <v>19</v>
      </c>
      <c r="F104" s="239" t="s">
        <v>201</v>
      </c>
      <c r="G104" s="236"/>
      <c r="H104" s="240">
        <v>71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190</v>
      </c>
      <c r="AU104" s="246" t="s">
        <v>80</v>
      </c>
      <c r="AV104" s="13" t="s">
        <v>80</v>
      </c>
      <c r="AW104" s="13" t="s">
        <v>32</v>
      </c>
      <c r="AX104" s="13" t="s">
        <v>70</v>
      </c>
      <c r="AY104" s="246" t="s">
        <v>126</v>
      </c>
    </row>
    <row r="105" s="14" customFormat="1">
      <c r="A105" s="14"/>
      <c r="B105" s="247"/>
      <c r="C105" s="248"/>
      <c r="D105" s="237" t="s">
        <v>190</v>
      </c>
      <c r="E105" s="249" t="s">
        <v>19</v>
      </c>
      <c r="F105" s="250" t="s">
        <v>202</v>
      </c>
      <c r="G105" s="248"/>
      <c r="H105" s="251">
        <v>141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190</v>
      </c>
      <c r="AU105" s="257" t="s">
        <v>80</v>
      </c>
      <c r="AV105" s="14" t="s">
        <v>125</v>
      </c>
      <c r="AW105" s="14" t="s">
        <v>32</v>
      </c>
      <c r="AX105" s="14" t="s">
        <v>78</v>
      </c>
      <c r="AY105" s="257" t="s">
        <v>126</v>
      </c>
    </row>
    <row r="106" s="2" customFormat="1" ht="21.75" customHeight="1">
      <c r="A106" s="38"/>
      <c r="B106" s="39"/>
      <c r="C106" s="197" t="s">
        <v>151</v>
      </c>
      <c r="D106" s="197" t="s">
        <v>127</v>
      </c>
      <c r="E106" s="198" t="s">
        <v>216</v>
      </c>
      <c r="F106" s="199" t="s">
        <v>217</v>
      </c>
      <c r="G106" s="200" t="s">
        <v>198</v>
      </c>
      <c r="H106" s="201">
        <v>21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41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125</v>
      </c>
      <c r="AT106" s="209" t="s">
        <v>127</v>
      </c>
      <c r="AU106" s="209" t="s">
        <v>80</v>
      </c>
      <c r="AY106" s="17" t="s">
        <v>126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78</v>
      </c>
      <c r="BK106" s="210">
        <f>ROUND(I106*H106,2)</f>
        <v>0</v>
      </c>
      <c r="BL106" s="17" t="s">
        <v>125</v>
      </c>
      <c r="BM106" s="209" t="s">
        <v>218</v>
      </c>
    </row>
    <row r="107" s="13" customFormat="1">
      <c r="A107" s="13"/>
      <c r="B107" s="235"/>
      <c r="C107" s="236"/>
      <c r="D107" s="237" t="s">
        <v>190</v>
      </c>
      <c r="E107" s="238" t="s">
        <v>19</v>
      </c>
      <c r="F107" s="239" t="s">
        <v>219</v>
      </c>
      <c r="G107" s="236"/>
      <c r="H107" s="240">
        <v>20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190</v>
      </c>
      <c r="AU107" s="246" t="s">
        <v>80</v>
      </c>
      <c r="AV107" s="13" t="s">
        <v>80</v>
      </c>
      <c r="AW107" s="13" t="s">
        <v>32</v>
      </c>
      <c r="AX107" s="13" t="s">
        <v>70</v>
      </c>
      <c r="AY107" s="246" t="s">
        <v>126</v>
      </c>
    </row>
    <row r="108" s="13" customFormat="1">
      <c r="A108" s="13"/>
      <c r="B108" s="235"/>
      <c r="C108" s="236"/>
      <c r="D108" s="237" t="s">
        <v>190</v>
      </c>
      <c r="E108" s="238" t="s">
        <v>19</v>
      </c>
      <c r="F108" s="239" t="s">
        <v>207</v>
      </c>
      <c r="G108" s="236"/>
      <c r="H108" s="240">
        <v>1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190</v>
      </c>
      <c r="AU108" s="246" t="s">
        <v>80</v>
      </c>
      <c r="AV108" s="13" t="s">
        <v>80</v>
      </c>
      <c r="AW108" s="13" t="s">
        <v>32</v>
      </c>
      <c r="AX108" s="13" t="s">
        <v>70</v>
      </c>
      <c r="AY108" s="246" t="s">
        <v>126</v>
      </c>
    </row>
    <row r="109" s="14" customFormat="1">
      <c r="A109" s="14"/>
      <c r="B109" s="247"/>
      <c r="C109" s="248"/>
      <c r="D109" s="237" t="s">
        <v>190</v>
      </c>
      <c r="E109" s="249" t="s">
        <v>19</v>
      </c>
      <c r="F109" s="250" t="s">
        <v>202</v>
      </c>
      <c r="G109" s="248"/>
      <c r="H109" s="251">
        <v>21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190</v>
      </c>
      <c r="AU109" s="257" t="s">
        <v>80</v>
      </c>
      <c r="AV109" s="14" t="s">
        <v>125</v>
      </c>
      <c r="AW109" s="14" t="s">
        <v>32</v>
      </c>
      <c r="AX109" s="14" t="s">
        <v>78</v>
      </c>
      <c r="AY109" s="257" t="s">
        <v>126</v>
      </c>
    </row>
    <row r="110" s="2" customFormat="1" ht="21.75" customHeight="1">
      <c r="A110" s="38"/>
      <c r="B110" s="39"/>
      <c r="C110" s="197" t="s">
        <v>155</v>
      </c>
      <c r="D110" s="197" t="s">
        <v>127</v>
      </c>
      <c r="E110" s="198" t="s">
        <v>220</v>
      </c>
      <c r="F110" s="199" t="s">
        <v>221</v>
      </c>
      <c r="G110" s="200" t="s">
        <v>198</v>
      </c>
      <c r="H110" s="201">
        <v>4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125</v>
      </c>
      <c r="AT110" s="209" t="s">
        <v>127</v>
      </c>
      <c r="AU110" s="209" t="s">
        <v>80</v>
      </c>
      <c r="AY110" s="17" t="s">
        <v>126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125</v>
      </c>
      <c r="BM110" s="209" t="s">
        <v>222</v>
      </c>
    </row>
    <row r="111" s="13" customFormat="1">
      <c r="A111" s="13"/>
      <c r="B111" s="235"/>
      <c r="C111" s="236"/>
      <c r="D111" s="237" t="s">
        <v>190</v>
      </c>
      <c r="E111" s="238" t="s">
        <v>19</v>
      </c>
      <c r="F111" s="239" t="s">
        <v>223</v>
      </c>
      <c r="G111" s="236"/>
      <c r="H111" s="240">
        <v>4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190</v>
      </c>
      <c r="AU111" s="246" t="s">
        <v>80</v>
      </c>
      <c r="AV111" s="13" t="s">
        <v>80</v>
      </c>
      <c r="AW111" s="13" t="s">
        <v>32</v>
      </c>
      <c r="AX111" s="13" t="s">
        <v>78</v>
      </c>
      <c r="AY111" s="246" t="s">
        <v>126</v>
      </c>
    </row>
    <row r="112" s="2" customFormat="1" ht="21.75" customHeight="1">
      <c r="A112" s="38"/>
      <c r="B112" s="39"/>
      <c r="C112" s="197" t="s">
        <v>159</v>
      </c>
      <c r="D112" s="197" t="s">
        <v>127</v>
      </c>
      <c r="E112" s="198" t="s">
        <v>224</v>
      </c>
      <c r="F112" s="199" t="s">
        <v>225</v>
      </c>
      <c r="G112" s="200" t="s">
        <v>198</v>
      </c>
      <c r="H112" s="201">
        <v>2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41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125</v>
      </c>
      <c r="AT112" s="209" t="s">
        <v>127</v>
      </c>
      <c r="AU112" s="209" t="s">
        <v>80</v>
      </c>
      <c r="AY112" s="17" t="s">
        <v>126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78</v>
      </c>
      <c r="BK112" s="210">
        <f>ROUND(I112*H112,2)</f>
        <v>0</v>
      </c>
      <c r="BL112" s="17" t="s">
        <v>125</v>
      </c>
      <c r="BM112" s="209" t="s">
        <v>226</v>
      </c>
    </row>
    <row r="113" s="13" customFormat="1">
      <c r="A113" s="13"/>
      <c r="B113" s="235"/>
      <c r="C113" s="236"/>
      <c r="D113" s="237" t="s">
        <v>190</v>
      </c>
      <c r="E113" s="238" t="s">
        <v>19</v>
      </c>
      <c r="F113" s="239" t="s">
        <v>227</v>
      </c>
      <c r="G113" s="236"/>
      <c r="H113" s="240">
        <v>2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190</v>
      </c>
      <c r="AU113" s="246" t="s">
        <v>80</v>
      </c>
      <c r="AV113" s="13" t="s">
        <v>80</v>
      </c>
      <c r="AW113" s="13" t="s">
        <v>32</v>
      </c>
      <c r="AX113" s="13" t="s">
        <v>78</v>
      </c>
      <c r="AY113" s="246" t="s">
        <v>126</v>
      </c>
    </row>
    <row r="114" s="2" customFormat="1" ht="21.75" customHeight="1">
      <c r="A114" s="38"/>
      <c r="B114" s="39"/>
      <c r="C114" s="197" t="s">
        <v>163</v>
      </c>
      <c r="D114" s="197" t="s">
        <v>127</v>
      </c>
      <c r="E114" s="198" t="s">
        <v>228</v>
      </c>
      <c r="F114" s="199" t="s">
        <v>229</v>
      </c>
      <c r="G114" s="200" t="s">
        <v>198</v>
      </c>
      <c r="H114" s="201">
        <v>141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41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125</v>
      </c>
      <c r="AT114" s="209" t="s">
        <v>127</v>
      </c>
      <c r="AU114" s="209" t="s">
        <v>80</v>
      </c>
      <c r="AY114" s="17" t="s">
        <v>126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125</v>
      </c>
      <c r="BM114" s="209" t="s">
        <v>230</v>
      </c>
    </row>
    <row r="115" s="13" customFormat="1">
      <c r="A115" s="13"/>
      <c r="B115" s="235"/>
      <c r="C115" s="236"/>
      <c r="D115" s="237" t="s">
        <v>190</v>
      </c>
      <c r="E115" s="238" t="s">
        <v>19</v>
      </c>
      <c r="F115" s="239" t="s">
        <v>200</v>
      </c>
      <c r="G115" s="236"/>
      <c r="H115" s="240">
        <v>70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190</v>
      </c>
      <c r="AU115" s="246" t="s">
        <v>80</v>
      </c>
      <c r="AV115" s="13" t="s">
        <v>80</v>
      </c>
      <c r="AW115" s="13" t="s">
        <v>32</v>
      </c>
      <c r="AX115" s="13" t="s">
        <v>70</v>
      </c>
      <c r="AY115" s="246" t="s">
        <v>126</v>
      </c>
    </row>
    <row r="116" s="13" customFormat="1">
      <c r="A116" s="13"/>
      <c r="B116" s="235"/>
      <c r="C116" s="236"/>
      <c r="D116" s="237" t="s">
        <v>190</v>
      </c>
      <c r="E116" s="238" t="s">
        <v>19</v>
      </c>
      <c r="F116" s="239" t="s">
        <v>201</v>
      </c>
      <c r="G116" s="236"/>
      <c r="H116" s="240">
        <v>71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190</v>
      </c>
      <c r="AU116" s="246" t="s">
        <v>80</v>
      </c>
      <c r="AV116" s="13" t="s">
        <v>80</v>
      </c>
      <c r="AW116" s="13" t="s">
        <v>32</v>
      </c>
      <c r="AX116" s="13" t="s">
        <v>70</v>
      </c>
      <c r="AY116" s="246" t="s">
        <v>126</v>
      </c>
    </row>
    <row r="117" s="14" customFormat="1">
      <c r="A117" s="14"/>
      <c r="B117" s="247"/>
      <c r="C117" s="248"/>
      <c r="D117" s="237" t="s">
        <v>190</v>
      </c>
      <c r="E117" s="249" t="s">
        <v>19</v>
      </c>
      <c r="F117" s="250" t="s">
        <v>202</v>
      </c>
      <c r="G117" s="248"/>
      <c r="H117" s="251">
        <v>141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190</v>
      </c>
      <c r="AU117" s="257" t="s">
        <v>80</v>
      </c>
      <c r="AV117" s="14" t="s">
        <v>125</v>
      </c>
      <c r="AW117" s="14" t="s">
        <v>32</v>
      </c>
      <c r="AX117" s="14" t="s">
        <v>78</v>
      </c>
      <c r="AY117" s="257" t="s">
        <v>126</v>
      </c>
    </row>
    <row r="118" s="2" customFormat="1" ht="21.75" customHeight="1">
      <c r="A118" s="38"/>
      <c r="B118" s="39"/>
      <c r="C118" s="197" t="s">
        <v>167</v>
      </c>
      <c r="D118" s="197" t="s">
        <v>127</v>
      </c>
      <c r="E118" s="198" t="s">
        <v>231</v>
      </c>
      <c r="F118" s="199" t="s">
        <v>232</v>
      </c>
      <c r="G118" s="200" t="s">
        <v>198</v>
      </c>
      <c r="H118" s="201">
        <v>21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41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125</v>
      </c>
      <c r="AT118" s="209" t="s">
        <v>127</v>
      </c>
      <c r="AU118" s="209" t="s">
        <v>80</v>
      </c>
      <c r="AY118" s="17" t="s">
        <v>126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78</v>
      </c>
      <c r="BK118" s="210">
        <f>ROUND(I118*H118,2)</f>
        <v>0</v>
      </c>
      <c r="BL118" s="17" t="s">
        <v>125</v>
      </c>
      <c r="BM118" s="209" t="s">
        <v>233</v>
      </c>
    </row>
    <row r="119" s="13" customFormat="1">
      <c r="A119" s="13"/>
      <c r="B119" s="235"/>
      <c r="C119" s="236"/>
      <c r="D119" s="237" t="s">
        <v>190</v>
      </c>
      <c r="E119" s="238" t="s">
        <v>19</v>
      </c>
      <c r="F119" s="239" t="s">
        <v>219</v>
      </c>
      <c r="G119" s="236"/>
      <c r="H119" s="240">
        <v>20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190</v>
      </c>
      <c r="AU119" s="246" t="s">
        <v>80</v>
      </c>
      <c r="AV119" s="13" t="s">
        <v>80</v>
      </c>
      <c r="AW119" s="13" t="s">
        <v>32</v>
      </c>
      <c r="AX119" s="13" t="s">
        <v>70</v>
      </c>
      <c r="AY119" s="246" t="s">
        <v>126</v>
      </c>
    </row>
    <row r="120" s="13" customFormat="1">
      <c r="A120" s="13"/>
      <c r="B120" s="235"/>
      <c r="C120" s="236"/>
      <c r="D120" s="237" t="s">
        <v>190</v>
      </c>
      <c r="E120" s="238" t="s">
        <v>19</v>
      </c>
      <c r="F120" s="239" t="s">
        <v>207</v>
      </c>
      <c r="G120" s="236"/>
      <c r="H120" s="240">
        <v>1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190</v>
      </c>
      <c r="AU120" s="246" t="s">
        <v>80</v>
      </c>
      <c r="AV120" s="13" t="s">
        <v>80</v>
      </c>
      <c r="AW120" s="13" t="s">
        <v>32</v>
      </c>
      <c r="AX120" s="13" t="s">
        <v>70</v>
      </c>
      <c r="AY120" s="246" t="s">
        <v>126</v>
      </c>
    </row>
    <row r="121" s="14" customFormat="1">
      <c r="A121" s="14"/>
      <c r="B121" s="247"/>
      <c r="C121" s="248"/>
      <c r="D121" s="237" t="s">
        <v>190</v>
      </c>
      <c r="E121" s="249" t="s">
        <v>19</v>
      </c>
      <c r="F121" s="250" t="s">
        <v>202</v>
      </c>
      <c r="G121" s="248"/>
      <c r="H121" s="251">
        <v>21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190</v>
      </c>
      <c r="AU121" s="257" t="s">
        <v>80</v>
      </c>
      <c r="AV121" s="14" t="s">
        <v>125</v>
      </c>
      <c r="AW121" s="14" t="s">
        <v>32</v>
      </c>
      <c r="AX121" s="14" t="s">
        <v>78</v>
      </c>
      <c r="AY121" s="257" t="s">
        <v>126</v>
      </c>
    </row>
    <row r="122" s="2" customFormat="1" ht="21.75" customHeight="1">
      <c r="A122" s="38"/>
      <c r="B122" s="39"/>
      <c r="C122" s="197" t="s">
        <v>171</v>
      </c>
      <c r="D122" s="197" t="s">
        <v>127</v>
      </c>
      <c r="E122" s="198" t="s">
        <v>234</v>
      </c>
      <c r="F122" s="199" t="s">
        <v>235</v>
      </c>
      <c r="G122" s="200" t="s">
        <v>198</v>
      </c>
      <c r="H122" s="201">
        <v>4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41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125</v>
      </c>
      <c r="AT122" s="209" t="s">
        <v>127</v>
      </c>
      <c r="AU122" s="209" t="s">
        <v>80</v>
      </c>
      <c r="AY122" s="17" t="s">
        <v>126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125</v>
      </c>
      <c r="BM122" s="209" t="s">
        <v>236</v>
      </c>
    </row>
    <row r="123" s="13" customFormat="1">
      <c r="A123" s="13"/>
      <c r="B123" s="235"/>
      <c r="C123" s="236"/>
      <c r="D123" s="237" t="s">
        <v>190</v>
      </c>
      <c r="E123" s="238" t="s">
        <v>19</v>
      </c>
      <c r="F123" s="239" t="s">
        <v>223</v>
      </c>
      <c r="G123" s="236"/>
      <c r="H123" s="240">
        <v>4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190</v>
      </c>
      <c r="AU123" s="246" t="s">
        <v>80</v>
      </c>
      <c r="AV123" s="13" t="s">
        <v>80</v>
      </c>
      <c r="AW123" s="13" t="s">
        <v>32</v>
      </c>
      <c r="AX123" s="13" t="s">
        <v>78</v>
      </c>
      <c r="AY123" s="246" t="s">
        <v>126</v>
      </c>
    </row>
    <row r="124" s="2" customFormat="1" ht="21.75" customHeight="1">
      <c r="A124" s="38"/>
      <c r="B124" s="39"/>
      <c r="C124" s="197" t="s">
        <v>237</v>
      </c>
      <c r="D124" s="197" t="s">
        <v>127</v>
      </c>
      <c r="E124" s="198" t="s">
        <v>238</v>
      </c>
      <c r="F124" s="199" t="s">
        <v>239</v>
      </c>
      <c r="G124" s="200" t="s">
        <v>210</v>
      </c>
      <c r="H124" s="201">
        <v>75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125</v>
      </c>
      <c r="AT124" s="209" t="s">
        <v>127</v>
      </c>
      <c r="AU124" s="209" t="s">
        <v>80</v>
      </c>
      <c r="AY124" s="17" t="s">
        <v>126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125</v>
      </c>
      <c r="BM124" s="209" t="s">
        <v>240</v>
      </c>
    </row>
    <row r="125" s="13" customFormat="1">
      <c r="A125" s="13"/>
      <c r="B125" s="235"/>
      <c r="C125" s="236"/>
      <c r="D125" s="237" t="s">
        <v>190</v>
      </c>
      <c r="E125" s="238" t="s">
        <v>19</v>
      </c>
      <c r="F125" s="239" t="s">
        <v>212</v>
      </c>
      <c r="G125" s="236"/>
      <c r="H125" s="240">
        <v>75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190</v>
      </c>
      <c r="AU125" s="246" t="s">
        <v>80</v>
      </c>
      <c r="AV125" s="13" t="s">
        <v>80</v>
      </c>
      <c r="AW125" s="13" t="s">
        <v>32</v>
      </c>
      <c r="AX125" s="13" t="s">
        <v>78</v>
      </c>
      <c r="AY125" s="246" t="s">
        <v>126</v>
      </c>
    </row>
    <row r="126" s="2" customFormat="1" ht="21.75" customHeight="1">
      <c r="A126" s="38"/>
      <c r="B126" s="39"/>
      <c r="C126" s="197" t="s">
        <v>241</v>
      </c>
      <c r="D126" s="197" t="s">
        <v>127</v>
      </c>
      <c r="E126" s="198" t="s">
        <v>242</v>
      </c>
      <c r="F126" s="199" t="s">
        <v>243</v>
      </c>
      <c r="G126" s="200" t="s">
        <v>198</v>
      </c>
      <c r="H126" s="201">
        <v>141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41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125</v>
      </c>
      <c r="AT126" s="209" t="s">
        <v>127</v>
      </c>
      <c r="AU126" s="209" t="s">
        <v>80</v>
      </c>
      <c r="AY126" s="17" t="s">
        <v>126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125</v>
      </c>
      <c r="BM126" s="209" t="s">
        <v>244</v>
      </c>
    </row>
    <row r="127" s="13" customFormat="1">
      <c r="A127" s="13"/>
      <c r="B127" s="235"/>
      <c r="C127" s="236"/>
      <c r="D127" s="237" t="s">
        <v>190</v>
      </c>
      <c r="E127" s="238" t="s">
        <v>19</v>
      </c>
      <c r="F127" s="239" t="s">
        <v>245</v>
      </c>
      <c r="G127" s="236"/>
      <c r="H127" s="240">
        <v>71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190</v>
      </c>
      <c r="AU127" s="246" t="s">
        <v>80</v>
      </c>
      <c r="AV127" s="13" t="s">
        <v>80</v>
      </c>
      <c r="AW127" s="13" t="s">
        <v>32</v>
      </c>
      <c r="AX127" s="13" t="s">
        <v>70</v>
      </c>
      <c r="AY127" s="246" t="s">
        <v>126</v>
      </c>
    </row>
    <row r="128" s="13" customFormat="1">
      <c r="A128" s="13"/>
      <c r="B128" s="235"/>
      <c r="C128" s="236"/>
      <c r="D128" s="237" t="s">
        <v>190</v>
      </c>
      <c r="E128" s="238" t="s">
        <v>19</v>
      </c>
      <c r="F128" s="239" t="s">
        <v>246</v>
      </c>
      <c r="G128" s="236"/>
      <c r="H128" s="240">
        <v>70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190</v>
      </c>
      <c r="AU128" s="246" t="s">
        <v>80</v>
      </c>
      <c r="AV128" s="13" t="s">
        <v>80</v>
      </c>
      <c r="AW128" s="13" t="s">
        <v>32</v>
      </c>
      <c r="AX128" s="13" t="s">
        <v>70</v>
      </c>
      <c r="AY128" s="246" t="s">
        <v>126</v>
      </c>
    </row>
    <row r="129" s="14" customFormat="1">
      <c r="A129" s="14"/>
      <c r="B129" s="247"/>
      <c r="C129" s="248"/>
      <c r="D129" s="237" t="s">
        <v>190</v>
      </c>
      <c r="E129" s="249" t="s">
        <v>19</v>
      </c>
      <c r="F129" s="250" t="s">
        <v>202</v>
      </c>
      <c r="G129" s="248"/>
      <c r="H129" s="251">
        <v>141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190</v>
      </c>
      <c r="AU129" s="257" t="s">
        <v>80</v>
      </c>
      <c r="AV129" s="14" t="s">
        <v>125</v>
      </c>
      <c r="AW129" s="14" t="s">
        <v>32</v>
      </c>
      <c r="AX129" s="14" t="s">
        <v>78</v>
      </c>
      <c r="AY129" s="257" t="s">
        <v>126</v>
      </c>
    </row>
    <row r="130" s="2" customFormat="1" ht="21.75" customHeight="1">
      <c r="A130" s="38"/>
      <c r="B130" s="39"/>
      <c r="C130" s="197" t="s">
        <v>8</v>
      </c>
      <c r="D130" s="197" t="s">
        <v>127</v>
      </c>
      <c r="E130" s="198" t="s">
        <v>247</v>
      </c>
      <c r="F130" s="199" t="s">
        <v>248</v>
      </c>
      <c r="G130" s="200" t="s">
        <v>198</v>
      </c>
      <c r="H130" s="201">
        <v>21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41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125</v>
      </c>
      <c r="AT130" s="209" t="s">
        <v>127</v>
      </c>
      <c r="AU130" s="209" t="s">
        <v>80</v>
      </c>
      <c r="AY130" s="17" t="s">
        <v>126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78</v>
      </c>
      <c r="BK130" s="210">
        <f>ROUND(I130*H130,2)</f>
        <v>0</v>
      </c>
      <c r="BL130" s="17" t="s">
        <v>125</v>
      </c>
      <c r="BM130" s="209" t="s">
        <v>249</v>
      </c>
    </row>
    <row r="131" s="13" customFormat="1">
      <c r="A131" s="13"/>
      <c r="B131" s="235"/>
      <c r="C131" s="236"/>
      <c r="D131" s="237" t="s">
        <v>190</v>
      </c>
      <c r="E131" s="238" t="s">
        <v>19</v>
      </c>
      <c r="F131" s="239" t="s">
        <v>219</v>
      </c>
      <c r="G131" s="236"/>
      <c r="H131" s="240">
        <v>20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190</v>
      </c>
      <c r="AU131" s="246" t="s">
        <v>80</v>
      </c>
      <c r="AV131" s="13" t="s">
        <v>80</v>
      </c>
      <c r="AW131" s="13" t="s">
        <v>32</v>
      </c>
      <c r="AX131" s="13" t="s">
        <v>70</v>
      </c>
      <c r="AY131" s="246" t="s">
        <v>126</v>
      </c>
    </row>
    <row r="132" s="13" customFormat="1">
      <c r="A132" s="13"/>
      <c r="B132" s="235"/>
      <c r="C132" s="236"/>
      <c r="D132" s="237" t="s">
        <v>190</v>
      </c>
      <c r="E132" s="238" t="s">
        <v>19</v>
      </c>
      <c r="F132" s="239" t="s">
        <v>207</v>
      </c>
      <c r="G132" s="236"/>
      <c r="H132" s="240">
        <v>1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190</v>
      </c>
      <c r="AU132" s="246" t="s">
        <v>80</v>
      </c>
      <c r="AV132" s="13" t="s">
        <v>80</v>
      </c>
      <c r="AW132" s="13" t="s">
        <v>32</v>
      </c>
      <c r="AX132" s="13" t="s">
        <v>70</v>
      </c>
      <c r="AY132" s="246" t="s">
        <v>126</v>
      </c>
    </row>
    <row r="133" s="14" customFormat="1">
      <c r="A133" s="14"/>
      <c r="B133" s="247"/>
      <c r="C133" s="248"/>
      <c r="D133" s="237" t="s">
        <v>190</v>
      </c>
      <c r="E133" s="249" t="s">
        <v>19</v>
      </c>
      <c r="F133" s="250" t="s">
        <v>202</v>
      </c>
      <c r="G133" s="248"/>
      <c r="H133" s="251">
        <v>21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190</v>
      </c>
      <c r="AU133" s="257" t="s">
        <v>80</v>
      </c>
      <c r="AV133" s="14" t="s">
        <v>125</v>
      </c>
      <c r="AW133" s="14" t="s">
        <v>32</v>
      </c>
      <c r="AX133" s="14" t="s">
        <v>78</v>
      </c>
      <c r="AY133" s="257" t="s">
        <v>126</v>
      </c>
    </row>
    <row r="134" s="2" customFormat="1" ht="21.75" customHeight="1">
      <c r="A134" s="38"/>
      <c r="B134" s="39"/>
      <c r="C134" s="197" t="s">
        <v>250</v>
      </c>
      <c r="D134" s="197" t="s">
        <v>127</v>
      </c>
      <c r="E134" s="198" t="s">
        <v>251</v>
      </c>
      <c r="F134" s="199" t="s">
        <v>252</v>
      </c>
      <c r="G134" s="200" t="s">
        <v>198</v>
      </c>
      <c r="H134" s="201">
        <v>4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125</v>
      </c>
      <c r="AT134" s="209" t="s">
        <v>127</v>
      </c>
      <c r="AU134" s="209" t="s">
        <v>80</v>
      </c>
      <c r="AY134" s="17" t="s">
        <v>126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125</v>
      </c>
      <c r="BM134" s="209" t="s">
        <v>253</v>
      </c>
    </row>
    <row r="135" s="13" customFormat="1">
      <c r="A135" s="13"/>
      <c r="B135" s="235"/>
      <c r="C135" s="236"/>
      <c r="D135" s="237" t="s">
        <v>190</v>
      </c>
      <c r="E135" s="238" t="s">
        <v>19</v>
      </c>
      <c r="F135" s="239" t="s">
        <v>223</v>
      </c>
      <c r="G135" s="236"/>
      <c r="H135" s="240">
        <v>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190</v>
      </c>
      <c r="AU135" s="246" t="s">
        <v>80</v>
      </c>
      <c r="AV135" s="13" t="s">
        <v>80</v>
      </c>
      <c r="AW135" s="13" t="s">
        <v>32</v>
      </c>
      <c r="AX135" s="13" t="s">
        <v>78</v>
      </c>
      <c r="AY135" s="246" t="s">
        <v>126</v>
      </c>
    </row>
    <row r="136" s="2" customFormat="1" ht="21.75" customHeight="1">
      <c r="A136" s="38"/>
      <c r="B136" s="39"/>
      <c r="C136" s="197" t="s">
        <v>254</v>
      </c>
      <c r="D136" s="197" t="s">
        <v>127</v>
      </c>
      <c r="E136" s="198" t="s">
        <v>255</v>
      </c>
      <c r="F136" s="199" t="s">
        <v>256</v>
      </c>
      <c r="G136" s="200" t="s">
        <v>198</v>
      </c>
      <c r="H136" s="201">
        <v>2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41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125</v>
      </c>
      <c r="AT136" s="209" t="s">
        <v>127</v>
      </c>
      <c r="AU136" s="209" t="s">
        <v>80</v>
      </c>
      <c r="AY136" s="17" t="s">
        <v>126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78</v>
      </c>
      <c r="BK136" s="210">
        <f>ROUND(I136*H136,2)</f>
        <v>0</v>
      </c>
      <c r="BL136" s="17" t="s">
        <v>125</v>
      </c>
      <c r="BM136" s="209" t="s">
        <v>257</v>
      </c>
    </row>
    <row r="137" s="13" customFormat="1">
      <c r="A137" s="13"/>
      <c r="B137" s="235"/>
      <c r="C137" s="236"/>
      <c r="D137" s="237" t="s">
        <v>190</v>
      </c>
      <c r="E137" s="238" t="s">
        <v>19</v>
      </c>
      <c r="F137" s="239" t="s">
        <v>227</v>
      </c>
      <c r="G137" s="236"/>
      <c r="H137" s="240">
        <v>2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190</v>
      </c>
      <c r="AU137" s="246" t="s">
        <v>80</v>
      </c>
      <c r="AV137" s="13" t="s">
        <v>80</v>
      </c>
      <c r="AW137" s="13" t="s">
        <v>32</v>
      </c>
      <c r="AX137" s="13" t="s">
        <v>78</v>
      </c>
      <c r="AY137" s="246" t="s">
        <v>126</v>
      </c>
    </row>
    <row r="138" s="2" customFormat="1" ht="16.5" customHeight="1">
      <c r="A138" s="38"/>
      <c r="B138" s="39"/>
      <c r="C138" s="197" t="s">
        <v>258</v>
      </c>
      <c r="D138" s="197" t="s">
        <v>127</v>
      </c>
      <c r="E138" s="198" t="s">
        <v>259</v>
      </c>
      <c r="F138" s="199" t="s">
        <v>260</v>
      </c>
      <c r="G138" s="200" t="s">
        <v>198</v>
      </c>
      <c r="H138" s="201">
        <v>141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41</v>
      </c>
      <c r="O138" s="84"/>
      <c r="P138" s="207">
        <f>O138*H138</f>
        <v>0</v>
      </c>
      <c r="Q138" s="207">
        <v>9.0000000000000006E-05</v>
      </c>
      <c r="R138" s="207">
        <f>Q138*H138</f>
        <v>0.012690000000000002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125</v>
      </c>
      <c r="AT138" s="209" t="s">
        <v>127</v>
      </c>
      <c r="AU138" s="209" t="s">
        <v>80</v>
      </c>
      <c r="AY138" s="17" t="s">
        <v>126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78</v>
      </c>
      <c r="BK138" s="210">
        <f>ROUND(I138*H138,2)</f>
        <v>0</v>
      </c>
      <c r="BL138" s="17" t="s">
        <v>125</v>
      </c>
      <c r="BM138" s="209" t="s">
        <v>261</v>
      </c>
    </row>
    <row r="139" s="13" customFormat="1">
      <c r="A139" s="13"/>
      <c r="B139" s="235"/>
      <c r="C139" s="236"/>
      <c r="D139" s="237" t="s">
        <v>190</v>
      </c>
      <c r="E139" s="238" t="s">
        <v>19</v>
      </c>
      <c r="F139" s="239" t="s">
        <v>245</v>
      </c>
      <c r="G139" s="236"/>
      <c r="H139" s="240">
        <v>71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190</v>
      </c>
      <c r="AU139" s="246" t="s">
        <v>80</v>
      </c>
      <c r="AV139" s="13" t="s">
        <v>80</v>
      </c>
      <c r="AW139" s="13" t="s">
        <v>32</v>
      </c>
      <c r="AX139" s="13" t="s">
        <v>70</v>
      </c>
      <c r="AY139" s="246" t="s">
        <v>126</v>
      </c>
    </row>
    <row r="140" s="13" customFormat="1">
      <c r="A140" s="13"/>
      <c r="B140" s="235"/>
      <c r="C140" s="236"/>
      <c r="D140" s="237" t="s">
        <v>190</v>
      </c>
      <c r="E140" s="238" t="s">
        <v>19</v>
      </c>
      <c r="F140" s="239" t="s">
        <v>246</v>
      </c>
      <c r="G140" s="236"/>
      <c r="H140" s="240">
        <v>70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190</v>
      </c>
      <c r="AU140" s="246" t="s">
        <v>80</v>
      </c>
      <c r="AV140" s="13" t="s">
        <v>80</v>
      </c>
      <c r="AW140" s="13" t="s">
        <v>32</v>
      </c>
      <c r="AX140" s="13" t="s">
        <v>70</v>
      </c>
      <c r="AY140" s="246" t="s">
        <v>126</v>
      </c>
    </row>
    <row r="141" s="14" customFormat="1">
      <c r="A141" s="14"/>
      <c r="B141" s="247"/>
      <c r="C141" s="248"/>
      <c r="D141" s="237" t="s">
        <v>190</v>
      </c>
      <c r="E141" s="249" t="s">
        <v>19</v>
      </c>
      <c r="F141" s="250" t="s">
        <v>202</v>
      </c>
      <c r="G141" s="248"/>
      <c r="H141" s="251">
        <v>141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190</v>
      </c>
      <c r="AU141" s="257" t="s">
        <v>80</v>
      </c>
      <c r="AV141" s="14" t="s">
        <v>125</v>
      </c>
      <c r="AW141" s="14" t="s">
        <v>32</v>
      </c>
      <c r="AX141" s="14" t="s">
        <v>78</v>
      </c>
      <c r="AY141" s="257" t="s">
        <v>126</v>
      </c>
    </row>
    <row r="142" s="2" customFormat="1" ht="16.5" customHeight="1">
      <c r="A142" s="38"/>
      <c r="B142" s="39"/>
      <c r="C142" s="197" t="s">
        <v>262</v>
      </c>
      <c r="D142" s="197" t="s">
        <v>127</v>
      </c>
      <c r="E142" s="198" t="s">
        <v>263</v>
      </c>
      <c r="F142" s="199" t="s">
        <v>264</v>
      </c>
      <c r="G142" s="200" t="s">
        <v>198</v>
      </c>
      <c r="H142" s="201">
        <v>21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41</v>
      </c>
      <c r="O142" s="84"/>
      <c r="P142" s="207">
        <f>O142*H142</f>
        <v>0</v>
      </c>
      <c r="Q142" s="207">
        <v>0.00018000000000000001</v>
      </c>
      <c r="R142" s="207">
        <f>Q142*H142</f>
        <v>0.0037800000000000004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125</v>
      </c>
      <c r="AT142" s="209" t="s">
        <v>127</v>
      </c>
      <c r="AU142" s="209" t="s">
        <v>80</v>
      </c>
      <c r="AY142" s="17" t="s">
        <v>126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78</v>
      </c>
      <c r="BK142" s="210">
        <f>ROUND(I142*H142,2)</f>
        <v>0</v>
      </c>
      <c r="BL142" s="17" t="s">
        <v>125</v>
      </c>
      <c r="BM142" s="209" t="s">
        <v>265</v>
      </c>
    </row>
    <row r="143" s="13" customFormat="1">
      <c r="A143" s="13"/>
      <c r="B143" s="235"/>
      <c r="C143" s="236"/>
      <c r="D143" s="237" t="s">
        <v>190</v>
      </c>
      <c r="E143" s="238" t="s">
        <v>19</v>
      </c>
      <c r="F143" s="239" t="s">
        <v>219</v>
      </c>
      <c r="G143" s="236"/>
      <c r="H143" s="240">
        <v>20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190</v>
      </c>
      <c r="AU143" s="246" t="s">
        <v>80</v>
      </c>
      <c r="AV143" s="13" t="s">
        <v>80</v>
      </c>
      <c r="AW143" s="13" t="s">
        <v>32</v>
      </c>
      <c r="AX143" s="13" t="s">
        <v>70</v>
      </c>
      <c r="AY143" s="246" t="s">
        <v>126</v>
      </c>
    </row>
    <row r="144" s="13" customFormat="1">
      <c r="A144" s="13"/>
      <c r="B144" s="235"/>
      <c r="C144" s="236"/>
      <c r="D144" s="237" t="s">
        <v>190</v>
      </c>
      <c r="E144" s="238" t="s">
        <v>19</v>
      </c>
      <c r="F144" s="239" t="s">
        <v>207</v>
      </c>
      <c r="G144" s="236"/>
      <c r="H144" s="240">
        <v>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190</v>
      </c>
      <c r="AU144" s="246" t="s">
        <v>80</v>
      </c>
      <c r="AV144" s="13" t="s">
        <v>80</v>
      </c>
      <c r="AW144" s="13" t="s">
        <v>32</v>
      </c>
      <c r="AX144" s="13" t="s">
        <v>70</v>
      </c>
      <c r="AY144" s="246" t="s">
        <v>126</v>
      </c>
    </row>
    <row r="145" s="14" customFormat="1">
      <c r="A145" s="14"/>
      <c r="B145" s="247"/>
      <c r="C145" s="248"/>
      <c r="D145" s="237" t="s">
        <v>190</v>
      </c>
      <c r="E145" s="249" t="s">
        <v>19</v>
      </c>
      <c r="F145" s="250" t="s">
        <v>202</v>
      </c>
      <c r="G145" s="248"/>
      <c r="H145" s="251">
        <v>21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190</v>
      </c>
      <c r="AU145" s="257" t="s">
        <v>80</v>
      </c>
      <c r="AV145" s="14" t="s">
        <v>125</v>
      </c>
      <c r="AW145" s="14" t="s">
        <v>32</v>
      </c>
      <c r="AX145" s="14" t="s">
        <v>78</v>
      </c>
      <c r="AY145" s="257" t="s">
        <v>126</v>
      </c>
    </row>
    <row r="146" s="2" customFormat="1" ht="16.5" customHeight="1">
      <c r="A146" s="38"/>
      <c r="B146" s="39"/>
      <c r="C146" s="197" t="s">
        <v>266</v>
      </c>
      <c r="D146" s="197" t="s">
        <v>127</v>
      </c>
      <c r="E146" s="198" t="s">
        <v>267</v>
      </c>
      <c r="F146" s="199" t="s">
        <v>268</v>
      </c>
      <c r="G146" s="200" t="s">
        <v>198</v>
      </c>
      <c r="H146" s="201">
        <v>6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41</v>
      </c>
      <c r="O146" s="84"/>
      <c r="P146" s="207">
        <f>O146*H146</f>
        <v>0</v>
      </c>
      <c r="Q146" s="207">
        <v>0.00036000000000000002</v>
      </c>
      <c r="R146" s="207">
        <f>Q146*H146</f>
        <v>0.00216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125</v>
      </c>
      <c r="AT146" s="209" t="s">
        <v>127</v>
      </c>
      <c r="AU146" s="209" t="s">
        <v>80</v>
      </c>
      <c r="AY146" s="17" t="s">
        <v>126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78</v>
      </c>
      <c r="BK146" s="210">
        <f>ROUND(I146*H146,2)</f>
        <v>0</v>
      </c>
      <c r="BL146" s="17" t="s">
        <v>125</v>
      </c>
      <c r="BM146" s="209" t="s">
        <v>269</v>
      </c>
    </row>
    <row r="147" s="13" customFormat="1">
      <c r="A147" s="13"/>
      <c r="B147" s="235"/>
      <c r="C147" s="236"/>
      <c r="D147" s="237" t="s">
        <v>190</v>
      </c>
      <c r="E147" s="238" t="s">
        <v>19</v>
      </c>
      <c r="F147" s="239" t="s">
        <v>270</v>
      </c>
      <c r="G147" s="236"/>
      <c r="H147" s="240">
        <v>6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190</v>
      </c>
      <c r="AU147" s="246" t="s">
        <v>80</v>
      </c>
      <c r="AV147" s="13" t="s">
        <v>80</v>
      </c>
      <c r="AW147" s="13" t="s">
        <v>32</v>
      </c>
      <c r="AX147" s="13" t="s">
        <v>78</v>
      </c>
      <c r="AY147" s="246" t="s">
        <v>126</v>
      </c>
    </row>
    <row r="148" s="2" customFormat="1" ht="16.5" customHeight="1">
      <c r="A148" s="38"/>
      <c r="B148" s="39"/>
      <c r="C148" s="197" t="s">
        <v>7</v>
      </c>
      <c r="D148" s="197" t="s">
        <v>127</v>
      </c>
      <c r="E148" s="198" t="s">
        <v>271</v>
      </c>
      <c r="F148" s="199" t="s">
        <v>272</v>
      </c>
      <c r="G148" s="200" t="s">
        <v>210</v>
      </c>
      <c r="H148" s="201">
        <v>29830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41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125</v>
      </c>
      <c r="AT148" s="209" t="s">
        <v>127</v>
      </c>
      <c r="AU148" s="209" t="s">
        <v>80</v>
      </c>
      <c r="AY148" s="17" t="s">
        <v>126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125</v>
      </c>
      <c r="BM148" s="209" t="s">
        <v>273</v>
      </c>
    </row>
    <row r="149" s="13" customFormat="1">
      <c r="A149" s="13"/>
      <c r="B149" s="235"/>
      <c r="C149" s="236"/>
      <c r="D149" s="237" t="s">
        <v>190</v>
      </c>
      <c r="E149" s="238" t="s">
        <v>19</v>
      </c>
      <c r="F149" s="239" t="s">
        <v>274</v>
      </c>
      <c r="G149" s="236"/>
      <c r="H149" s="240">
        <v>29830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190</v>
      </c>
      <c r="AU149" s="246" t="s">
        <v>80</v>
      </c>
      <c r="AV149" s="13" t="s">
        <v>80</v>
      </c>
      <c r="AW149" s="13" t="s">
        <v>32</v>
      </c>
      <c r="AX149" s="13" t="s">
        <v>78</v>
      </c>
      <c r="AY149" s="246" t="s">
        <v>126</v>
      </c>
    </row>
    <row r="150" s="2" customFormat="1" ht="21.75" customHeight="1">
      <c r="A150" s="38"/>
      <c r="B150" s="39"/>
      <c r="C150" s="197" t="s">
        <v>275</v>
      </c>
      <c r="D150" s="197" t="s">
        <v>127</v>
      </c>
      <c r="E150" s="198" t="s">
        <v>276</v>
      </c>
      <c r="F150" s="199" t="s">
        <v>277</v>
      </c>
      <c r="G150" s="200" t="s">
        <v>278</v>
      </c>
      <c r="H150" s="201">
        <v>7170</v>
      </c>
      <c r="I150" s="202"/>
      <c r="J150" s="203">
        <f>ROUND(I150*H150,2)</f>
        <v>0</v>
      </c>
      <c r="K150" s="204"/>
      <c r="L150" s="44"/>
      <c r="M150" s="205" t="s">
        <v>19</v>
      </c>
      <c r="N150" s="206" t="s">
        <v>41</v>
      </c>
      <c r="O150" s="84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125</v>
      </c>
      <c r="AT150" s="209" t="s">
        <v>127</v>
      </c>
      <c r="AU150" s="209" t="s">
        <v>80</v>
      </c>
      <c r="AY150" s="17" t="s">
        <v>126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78</v>
      </c>
      <c r="BK150" s="210">
        <f>ROUND(I150*H150,2)</f>
        <v>0</v>
      </c>
      <c r="BL150" s="17" t="s">
        <v>125</v>
      </c>
      <c r="BM150" s="209" t="s">
        <v>279</v>
      </c>
    </row>
    <row r="151" s="2" customFormat="1" ht="21.75" customHeight="1">
      <c r="A151" s="38"/>
      <c r="B151" s="39"/>
      <c r="C151" s="197" t="s">
        <v>280</v>
      </c>
      <c r="D151" s="197" t="s">
        <v>127</v>
      </c>
      <c r="E151" s="198" t="s">
        <v>281</v>
      </c>
      <c r="F151" s="199" t="s">
        <v>282</v>
      </c>
      <c r="G151" s="200" t="s">
        <v>278</v>
      </c>
      <c r="H151" s="201">
        <v>8960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41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125</v>
      </c>
      <c r="AT151" s="209" t="s">
        <v>127</v>
      </c>
      <c r="AU151" s="209" t="s">
        <v>80</v>
      </c>
      <c r="AY151" s="17" t="s">
        <v>126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78</v>
      </c>
      <c r="BK151" s="210">
        <f>ROUND(I151*H151,2)</f>
        <v>0</v>
      </c>
      <c r="BL151" s="17" t="s">
        <v>125</v>
      </c>
      <c r="BM151" s="209" t="s">
        <v>283</v>
      </c>
    </row>
    <row r="152" s="2" customFormat="1" ht="21.75" customHeight="1">
      <c r="A152" s="38"/>
      <c r="B152" s="39"/>
      <c r="C152" s="197" t="s">
        <v>284</v>
      </c>
      <c r="D152" s="197" t="s">
        <v>127</v>
      </c>
      <c r="E152" s="198" t="s">
        <v>285</v>
      </c>
      <c r="F152" s="199" t="s">
        <v>286</v>
      </c>
      <c r="G152" s="200" t="s">
        <v>278</v>
      </c>
      <c r="H152" s="201">
        <v>1790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41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125</v>
      </c>
      <c r="AT152" s="209" t="s">
        <v>127</v>
      </c>
      <c r="AU152" s="209" t="s">
        <v>80</v>
      </c>
      <c r="AY152" s="17" t="s">
        <v>126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78</v>
      </c>
      <c r="BK152" s="210">
        <f>ROUND(I152*H152,2)</f>
        <v>0</v>
      </c>
      <c r="BL152" s="17" t="s">
        <v>125</v>
      </c>
      <c r="BM152" s="209" t="s">
        <v>287</v>
      </c>
    </row>
    <row r="153" s="2" customFormat="1" ht="21.75" customHeight="1">
      <c r="A153" s="38"/>
      <c r="B153" s="39"/>
      <c r="C153" s="197" t="s">
        <v>288</v>
      </c>
      <c r="D153" s="197" t="s">
        <v>127</v>
      </c>
      <c r="E153" s="198" t="s">
        <v>289</v>
      </c>
      <c r="F153" s="199" t="s">
        <v>290</v>
      </c>
      <c r="G153" s="200" t="s">
        <v>278</v>
      </c>
      <c r="H153" s="201">
        <v>180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41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125</v>
      </c>
      <c r="AT153" s="209" t="s">
        <v>127</v>
      </c>
      <c r="AU153" s="209" t="s">
        <v>80</v>
      </c>
      <c r="AY153" s="17" t="s">
        <v>126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78</v>
      </c>
      <c r="BK153" s="210">
        <f>ROUND(I153*H153,2)</f>
        <v>0</v>
      </c>
      <c r="BL153" s="17" t="s">
        <v>125</v>
      </c>
      <c r="BM153" s="209" t="s">
        <v>291</v>
      </c>
    </row>
    <row r="154" s="13" customFormat="1">
      <c r="A154" s="13"/>
      <c r="B154" s="235"/>
      <c r="C154" s="236"/>
      <c r="D154" s="237" t="s">
        <v>190</v>
      </c>
      <c r="E154" s="238" t="s">
        <v>19</v>
      </c>
      <c r="F154" s="239" t="s">
        <v>292</v>
      </c>
      <c r="G154" s="236"/>
      <c r="H154" s="240">
        <v>180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190</v>
      </c>
      <c r="AU154" s="246" t="s">
        <v>80</v>
      </c>
      <c r="AV154" s="13" t="s">
        <v>80</v>
      </c>
      <c r="AW154" s="13" t="s">
        <v>32</v>
      </c>
      <c r="AX154" s="13" t="s">
        <v>78</v>
      </c>
      <c r="AY154" s="246" t="s">
        <v>126</v>
      </c>
    </row>
    <row r="155" s="2" customFormat="1" ht="21.75" customHeight="1">
      <c r="A155" s="38"/>
      <c r="B155" s="39"/>
      <c r="C155" s="197" t="s">
        <v>293</v>
      </c>
      <c r="D155" s="197" t="s">
        <v>127</v>
      </c>
      <c r="E155" s="198" t="s">
        <v>294</v>
      </c>
      <c r="F155" s="199" t="s">
        <v>295</v>
      </c>
      <c r="G155" s="200" t="s">
        <v>278</v>
      </c>
      <c r="H155" s="201">
        <v>576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41</v>
      </c>
      <c r="O155" s="8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125</v>
      </c>
      <c r="AT155" s="209" t="s">
        <v>127</v>
      </c>
      <c r="AU155" s="209" t="s">
        <v>80</v>
      </c>
      <c r="AY155" s="17" t="s">
        <v>126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78</v>
      </c>
      <c r="BK155" s="210">
        <f>ROUND(I155*H155,2)</f>
        <v>0</v>
      </c>
      <c r="BL155" s="17" t="s">
        <v>125</v>
      </c>
      <c r="BM155" s="209" t="s">
        <v>296</v>
      </c>
    </row>
    <row r="156" s="13" customFormat="1">
      <c r="A156" s="13"/>
      <c r="B156" s="235"/>
      <c r="C156" s="236"/>
      <c r="D156" s="237" t="s">
        <v>190</v>
      </c>
      <c r="E156" s="238" t="s">
        <v>19</v>
      </c>
      <c r="F156" s="239" t="s">
        <v>297</v>
      </c>
      <c r="G156" s="236"/>
      <c r="H156" s="240">
        <v>576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190</v>
      </c>
      <c r="AU156" s="246" t="s">
        <v>80</v>
      </c>
      <c r="AV156" s="13" t="s">
        <v>80</v>
      </c>
      <c r="AW156" s="13" t="s">
        <v>32</v>
      </c>
      <c r="AX156" s="13" t="s">
        <v>78</v>
      </c>
      <c r="AY156" s="246" t="s">
        <v>126</v>
      </c>
    </row>
    <row r="157" s="2" customFormat="1" ht="33" customHeight="1">
      <c r="A157" s="38"/>
      <c r="B157" s="39"/>
      <c r="C157" s="197" t="s">
        <v>298</v>
      </c>
      <c r="D157" s="197" t="s">
        <v>127</v>
      </c>
      <c r="E157" s="198" t="s">
        <v>299</v>
      </c>
      <c r="F157" s="199" t="s">
        <v>300</v>
      </c>
      <c r="G157" s="200" t="s">
        <v>278</v>
      </c>
      <c r="H157" s="201">
        <v>12960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41</v>
      </c>
      <c r="O157" s="8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125</v>
      </c>
      <c r="AT157" s="209" t="s">
        <v>127</v>
      </c>
      <c r="AU157" s="209" t="s">
        <v>80</v>
      </c>
      <c r="AY157" s="17" t="s">
        <v>126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78</v>
      </c>
      <c r="BK157" s="210">
        <f>ROUND(I157*H157,2)</f>
        <v>0</v>
      </c>
      <c r="BL157" s="17" t="s">
        <v>125</v>
      </c>
      <c r="BM157" s="209" t="s">
        <v>301</v>
      </c>
    </row>
    <row r="158" s="13" customFormat="1">
      <c r="A158" s="13"/>
      <c r="B158" s="235"/>
      <c r="C158" s="236"/>
      <c r="D158" s="237" t="s">
        <v>190</v>
      </c>
      <c r="E158" s="238" t="s">
        <v>19</v>
      </c>
      <c r="F158" s="239" t="s">
        <v>302</v>
      </c>
      <c r="G158" s="236"/>
      <c r="H158" s="240">
        <v>12960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190</v>
      </c>
      <c r="AU158" s="246" t="s">
        <v>80</v>
      </c>
      <c r="AV158" s="13" t="s">
        <v>80</v>
      </c>
      <c r="AW158" s="13" t="s">
        <v>32</v>
      </c>
      <c r="AX158" s="13" t="s">
        <v>78</v>
      </c>
      <c r="AY158" s="246" t="s">
        <v>126</v>
      </c>
    </row>
    <row r="159" s="2" customFormat="1" ht="33" customHeight="1">
      <c r="A159" s="38"/>
      <c r="B159" s="39"/>
      <c r="C159" s="197" t="s">
        <v>303</v>
      </c>
      <c r="D159" s="197" t="s">
        <v>127</v>
      </c>
      <c r="E159" s="198" t="s">
        <v>304</v>
      </c>
      <c r="F159" s="199" t="s">
        <v>305</v>
      </c>
      <c r="G159" s="200" t="s">
        <v>278</v>
      </c>
      <c r="H159" s="201">
        <v>7230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41</v>
      </c>
      <c r="O159" s="8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125</v>
      </c>
      <c r="AT159" s="209" t="s">
        <v>127</v>
      </c>
      <c r="AU159" s="209" t="s">
        <v>80</v>
      </c>
      <c r="AY159" s="17" t="s">
        <v>126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78</v>
      </c>
      <c r="BK159" s="210">
        <f>ROUND(I159*H159,2)</f>
        <v>0</v>
      </c>
      <c r="BL159" s="17" t="s">
        <v>125</v>
      </c>
      <c r="BM159" s="209" t="s">
        <v>306</v>
      </c>
    </row>
    <row r="160" s="13" customFormat="1">
      <c r="A160" s="13"/>
      <c r="B160" s="235"/>
      <c r="C160" s="236"/>
      <c r="D160" s="237" t="s">
        <v>190</v>
      </c>
      <c r="E160" s="238" t="s">
        <v>19</v>
      </c>
      <c r="F160" s="239" t="s">
        <v>307</v>
      </c>
      <c r="G160" s="236"/>
      <c r="H160" s="240">
        <v>7230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190</v>
      </c>
      <c r="AU160" s="246" t="s">
        <v>80</v>
      </c>
      <c r="AV160" s="13" t="s">
        <v>80</v>
      </c>
      <c r="AW160" s="13" t="s">
        <v>32</v>
      </c>
      <c r="AX160" s="13" t="s">
        <v>78</v>
      </c>
      <c r="AY160" s="246" t="s">
        <v>126</v>
      </c>
    </row>
    <row r="161" s="2" customFormat="1" ht="33" customHeight="1">
      <c r="A161" s="38"/>
      <c r="B161" s="39"/>
      <c r="C161" s="197" t="s">
        <v>308</v>
      </c>
      <c r="D161" s="197" t="s">
        <v>127</v>
      </c>
      <c r="E161" s="198" t="s">
        <v>309</v>
      </c>
      <c r="F161" s="199" t="s">
        <v>310</v>
      </c>
      <c r="G161" s="200" t="s">
        <v>278</v>
      </c>
      <c r="H161" s="201">
        <v>50610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41</v>
      </c>
      <c r="O161" s="8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125</v>
      </c>
      <c r="AT161" s="209" t="s">
        <v>127</v>
      </c>
      <c r="AU161" s="209" t="s">
        <v>80</v>
      </c>
      <c r="AY161" s="17" t="s">
        <v>126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78</v>
      </c>
      <c r="BK161" s="210">
        <f>ROUND(I161*H161,2)</f>
        <v>0</v>
      </c>
      <c r="BL161" s="17" t="s">
        <v>125</v>
      </c>
      <c r="BM161" s="209" t="s">
        <v>311</v>
      </c>
    </row>
    <row r="162" s="13" customFormat="1">
      <c r="A162" s="13"/>
      <c r="B162" s="235"/>
      <c r="C162" s="236"/>
      <c r="D162" s="237" t="s">
        <v>190</v>
      </c>
      <c r="E162" s="238" t="s">
        <v>19</v>
      </c>
      <c r="F162" s="239" t="s">
        <v>307</v>
      </c>
      <c r="G162" s="236"/>
      <c r="H162" s="240">
        <v>7230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190</v>
      </c>
      <c r="AU162" s="246" t="s">
        <v>80</v>
      </c>
      <c r="AV162" s="13" t="s">
        <v>80</v>
      </c>
      <c r="AW162" s="13" t="s">
        <v>32</v>
      </c>
      <c r="AX162" s="13" t="s">
        <v>78</v>
      </c>
      <c r="AY162" s="246" t="s">
        <v>126</v>
      </c>
    </row>
    <row r="163" s="13" customFormat="1">
      <c r="A163" s="13"/>
      <c r="B163" s="235"/>
      <c r="C163" s="236"/>
      <c r="D163" s="237" t="s">
        <v>190</v>
      </c>
      <c r="E163" s="236"/>
      <c r="F163" s="239" t="s">
        <v>312</v>
      </c>
      <c r="G163" s="236"/>
      <c r="H163" s="240">
        <v>50610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190</v>
      </c>
      <c r="AU163" s="246" t="s">
        <v>80</v>
      </c>
      <c r="AV163" s="13" t="s">
        <v>80</v>
      </c>
      <c r="AW163" s="13" t="s">
        <v>4</v>
      </c>
      <c r="AX163" s="13" t="s">
        <v>78</v>
      </c>
      <c r="AY163" s="246" t="s">
        <v>126</v>
      </c>
    </row>
    <row r="164" s="2" customFormat="1" ht="33" customHeight="1">
      <c r="A164" s="38"/>
      <c r="B164" s="39"/>
      <c r="C164" s="197" t="s">
        <v>313</v>
      </c>
      <c r="D164" s="197" t="s">
        <v>127</v>
      </c>
      <c r="E164" s="198" t="s">
        <v>314</v>
      </c>
      <c r="F164" s="199" t="s">
        <v>315</v>
      </c>
      <c r="G164" s="200" t="s">
        <v>278</v>
      </c>
      <c r="H164" s="201">
        <v>1790</v>
      </c>
      <c r="I164" s="202"/>
      <c r="J164" s="203">
        <f>ROUND(I164*H164,2)</f>
        <v>0</v>
      </c>
      <c r="K164" s="204"/>
      <c r="L164" s="44"/>
      <c r="M164" s="205" t="s">
        <v>19</v>
      </c>
      <c r="N164" s="206" t="s">
        <v>41</v>
      </c>
      <c r="O164" s="8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9" t="s">
        <v>125</v>
      </c>
      <c r="AT164" s="209" t="s">
        <v>127</v>
      </c>
      <c r="AU164" s="209" t="s">
        <v>80</v>
      </c>
      <c r="AY164" s="17" t="s">
        <v>126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78</v>
      </c>
      <c r="BK164" s="210">
        <f>ROUND(I164*H164,2)</f>
        <v>0</v>
      </c>
      <c r="BL164" s="17" t="s">
        <v>125</v>
      </c>
      <c r="BM164" s="209" t="s">
        <v>316</v>
      </c>
    </row>
    <row r="165" s="13" customFormat="1">
      <c r="A165" s="13"/>
      <c r="B165" s="235"/>
      <c r="C165" s="236"/>
      <c r="D165" s="237" t="s">
        <v>190</v>
      </c>
      <c r="E165" s="238" t="s">
        <v>19</v>
      </c>
      <c r="F165" s="239" t="s">
        <v>317</v>
      </c>
      <c r="G165" s="236"/>
      <c r="H165" s="240">
        <v>1790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190</v>
      </c>
      <c r="AU165" s="246" t="s">
        <v>80</v>
      </c>
      <c r="AV165" s="13" t="s">
        <v>80</v>
      </c>
      <c r="AW165" s="13" t="s">
        <v>32</v>
      </c>
      <c r="AX165" s="13" t="s">
        <v>78</v>
      </c>
      <c r="AY165" s="246" t="s">
        <v>126</v>
      </c>
    </row>
    <row r="166" s="2" customFormat="1" ht="33" customHeight="1">
      <c r="A166" s="38"/>
      <c r="B166" s="39"/>
      <c r="C166" s="197" t="s">
        <v>318</v>
      </c>
      <c r="D166" s="197" t="s">
        <v>127</v>
      </c>
      <c r="E166" s="198" t="s">
        <v>319</v>
      </c>
      <c r="F166" s="199" t="s">
        <v>320</v>
      </c>
      <c r="G166" s="200" t="s">
        <v>278</v>
      </c>
      <c r="H166" s="201">
        <v>12530</v>
      </c>
      <c r="I166" s="202"/>
      <c r="J166" s="203">
        <f>ROUND(I166*H166,2)</f>
        <v>0</v>
      </c>
      <c r="K166" s="204"/>
      <c r="L166" s="44"/>
      <c r="M166" s="205" t="s">
        <v>19</v>
      </c>
      <c r="N166" s="206" t="s">
        <v>41</v>
      </c>
      <c r="O166" s="8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125</v>
      </c>
      <c r="AT166" s="209" t="s">
        <v>127</v>
      </c>
      <c r="AU166" s="209" t="s">
        <v>80</v>
      </c>
      <c r="AY166" s="17" t="s">
        <v>126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78</v>
      </c>
      <c r="BK166" s="210">
        <f>ROUND(I166*H166,2)</f>
        <v>0</v>
      </c>
      <c r="BL166" s="17" t="s">
        <v>125</v>
      </c>
      <c r="BM166" s="209" t="s">
        <v>321</v>
      </c>
    </row>
    <row r="167" s="13" customFormat="1">
      <c r="A167" s="13"/>
      <c r="B167" s="235"/>
      <c r="C167" s="236"/>
      <c r="D167" s="237" t="s">
        <v>190</v>
      </c>
      <c r="E167" s="238" t="s">
        <v>19</v>
      </c>
      <c r="F167" s="239" t="s">
        <v>317</v>
      </c>
      <c r="G167" s="236"/>
      <c r="H167" s="240">
        <v>1790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190</v>
      </c>
      <c r="AU167" s="246" t="s">
        <v>80</v>
      </c>
      <c r="AV167" s="13" t="s">
        <v>80</v>
      </c>
      <c r="AW167" s="13" t="s">
        <v>32</v>
      </c>
      <c r="AX167" s="13" t="s">
        <v>78</v>
      </c>
      <c r="AY167" s="246" t="s">
        <v>126</v>
      </c>
    </row>
    <row r="168" s="13" customFormat="1">
      <c r="A168" s="13"/>
      <c r="B168" s="235"/>
      <c r="C168" s="236"/>
      <c r="D168" s="237" t="s">
        <v>190</v>
      </c>
      <c r="E168" s="236"/>
      <c r="F168" s="239" t="s">
        <v>322</v>
      </c>
      <c r="G168" s="236"/>
      <c r="H168" s="240">
        <v>12530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190</v>
      </c>
      <c r="AU168" s="246" t="s">
        <v>80</v>
      </c>
      <c r="AV168" s="13" t="s">
        <v>80</v>
      </c>
      <c r="AW168" s="13" t="s">
        <v>4</v>
      </c>
      <c r="AX168" s="13" t="s">
        <v>78</v>
      </c>
      <c r="AY168" s="246" t="s">
        <v>126</v>
      </c>
    </row>
    <row r="169" s="2" customFormat="1" ht="16.5" customHeight="1">
      <c r="A169" s="38"/>
      <c r="B169" s="39"/>
      <c r="C169" s="197" t="s">
        <v>323</v>
      </c>
      <c r="D169" s="197" t="s">
        <v>127</v>
      </c>
      <c r="E169" s="198" t="s">
        <v>324</v>
      </c>
      <c r="F169" s="199" t="s">
        <v>325</v>
      </c>
      <c r="G169" s="200" t="s">
        <v>278</v>
      </c>
      <c r="H169" s="201">
        <v>576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41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125</v>
      </c>
      <c r="AT169" s="209" t="s">
        <v>127</v>
      </c>
      <c r="AU169" s="209" t="s">
        <v>80</v>
      </c>
      <c r="AY169" s="17" t="s">
        <v>126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78</v>
      </c>
      <c r="BK169" s="210">
        <f>ROUND(I169*H169,2)</f>
        <v>0</v>
      </c>
      <c r="BL169" s="17" t="s">
        <v>125</v>
      </c>
      <c r="BM169" s="209" t="s">
        <v>326</v>
      </c>
    </row>
    <row r="170" s="13" customFormat="1">
      <c r="A170" s="13"/>
      <c r="B170" s="235"/>
      <c r="C170" s="236"/>
      <c r="D170" s="237" t="s">
        <v>190</v>
      </c>
      <c r="E170" s="238" t="s">
        <v>19</v>
      </c>
      <c r="F170" s="239" t="s">
        <v>297</v>
      </c>
      <c r="G170" s="236"/>
      <c r="H170" s="240">
        <v>576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190</v>
      </c>
      <c r="AU170" s="246" t="s">
        <v>80</v>
      </c>
      <c r="AV170" s="13" t="s">
        <v>80</v>
      </c>
      <c r="AW170" s="13" t="s">
        <v>32</v>
      </c>
      <c r="AX170" s="13" t="s">
        <v>78</v>
      </c>
      <c r="AY170" s="246" t="s">
        <v>126</v>
      </c>
    </row>
    <row r="171" s="2" customFormat="1" ht="21.75" customHeight="1">
      <c r="A171" s="38"/>
      <c r="B171" s="39"/>
      <c r="C171" s="197" t="s">
        <v>327</v>
      </c>
      <c r="D171" s="197" t="s">
        <v>127</v>
      </c>
      <c r="E171" s="198" t="s">
        <v>328</v>
      </c>
      <c r="F171" s="199" t="s">
        <v>329</v>
      </c>
      <c r="G171" s="200" t="s">
        <v>278</v>
      </c>
      <c r="H171" s="201">
        <v>4220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41</v>
      </c>
      <c r="O171" s="8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125</v>
      </c>
      <c r="AT171" s="209" t="s">
        <v>127</v>
      </c>
      <c r="AU171" s="209" t="s">
        <v>80</v>
      </c>
      <c r="AY171" s="17" t="s">
        <v>126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78</v>
      </c>
      <c r="BK171" s="210">
        <f>ROUND(I171*H171,2)</f>
        <v>0</v>
      </c>
      <c r="BL171" s="17" t="s">
        <v>125</v>
      </c>
      <c r="BM171" s="209" t="s">
        <v>330</v>
      </c>
    </row>
    <row r="172" s="13" customFormat="1">
      <c r="A172" s="13"/>
      <c r="B172" s="235"/>
      <c r="C172" s="236"/>
      <c r="D172" s="237" t="s">
        <v>190</v>
      </c>
      <c r="E172" s="238" t="s">
        <v>19</v>
      </c>
      <c r="F172" s="239" t="s">
        <v>331</v>
      </c>
      <c r="G172" s="236"/>
      <c r="H172" s="240">
        <v>4220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190</v>
      </c>
      <c r="AU172" s="246" t="s">
        <v>80</v>
      </c>
      <c r="AV172" s="13" t="s">
        <v>80</v>
      </c>
      <c r="AW172" s="13" t="s">
        <v>32</v>
      </c>
      <c r="AX172" s="13" t="s">
        <v>78</v>
      </c>
      <c r="AY172" s="246" t="s">
        <v>126</v>
      </c>
    </row>
    <row r="173" s="2" customFormat="1" ht="21.75" customHeight="1">
      <c r="A173" s="38"/>
      <c r="B173" s="39"/>
      <c r="C173" s="197" t="s">
        <v>332</v>
      </c>
      <c r="D173" s="197" t="s">
        <v>127</v>
      </c>
      <c r="E173" s="198" t="s">
        <v>333</v>
      </c>
      <c r="F173" s="199" t="s">
        <v>334</v>
      </c>
      <c r="G173" s="200" t="s">
        <v>335</v>
      </c>
      <c r="H173" s="201">
        <v>16236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41</v>
      </c>
      <c r="O173" s="8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125</v>
      </c>
      <c r="AT173" s="209" t="s">
        <v>127</v>
      </c>
      <c r="AU173" s="209" t="s">
        <v>80</v>
      </c>
      <c r="AY173" s="17" t="s">
        <v>126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78</v>
      </c>
      <c r="BK173" s="210">
        <f>ROUND(I173*H173,2)</f>
        <v>0</v>
      </c>
      <c r="BL173" s="17" t="s">
        <v>125</v>
      </c>
      <c r="BM173" s="209" t="s">
        <v>336</v>
      </c>
    </row>
    <row r="174" s="13" customFormat="1">
      <c r="A174" s="13"/>
      <c r="B174" s="235"/>
      <c r="C174" s="236"/>
      <c r="D174" s="237" t="s">
        <v>190</v>
      </c>
      <c r="E174" s="238" t="s">
        <v>19</v>
      </c>
      <c r="F174" s="239" t="s">
        <v>337</v>
      </c>
      <c r="G174" s="236"/>
      <c r="H174" s="240">
        <v>16236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190</v>
      </c>
      <c r="AU174" s="246" t="s">
        <v>80</v>
      </c>
      <c r="AV174" s="13" t="s">
        <v>80</v>
      </c>
      <c r="AW174" s="13" t="s">
        <v>32</v>
      </c>
      <c r="AX174" s="13" t="s">
        <v>78</v>
      </c>
      <c r="AY174" s="246" t="s">
        <v>126</v>
      </c>
    </row>
    <row r="175" s="2" customFormat="1" ht="16.5" customHeight="1">
      <c r="A175" s="38"/>
      <c r="B175" s="39"/>
      <c r="C175" s="197" t="s">
        <v>338</v>
      </c>
      <c r="D175" s="197" t="s">
        <v>127</v>
      </c>
      <c r="E175" s="198" t="s">
        <v>339</v>
      </c>
      <c r="F175" s="199" t="s">
        <v>340</v>
      </c>
      <c r="G175" s="200" t="s">
        <v>278</v>
      </c>
      <c r="H175" s="201">
        <v>14350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41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125</v>
      </c>
      <c r="AT175" s="209" t="s">
        <v>127</v>
      </c>
      <c r="AU175" s="209" t="s">
        <v>80</v>
      </c>
      <c r="AY175" s="17" t="s">
        <v>126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78</v>
      </c>
      <c r="BK175" s="210">
        <f>ROUND(I175*H175,2)</f>
        <v>0</v>
      </c>
      <c r="BL175" s="17" t="s">
        <v>125</v>
      </c>
      <c r="BM175" s="209" t="s">
        <v>341</v>
      </c>
    </row>
    <row r="176" s="2" customFormat="1" ht="21.75" customHeight="1">
      <c r="A176" s="38"/>
      <c r="B176" s="39"/>
      <c r="C176" s="197" t="s">
        <v>342</v>
      </c>
      <c r="D176" s="197" t="s">
        <v>127</v>
      </c>
      <c r="E176" s="198" t="s">
        <v>343</v>
      </c>
      <c r="F176" s="199" t="s">
        <v>344</v>
      </c>
      <c r="G176" s="200" t="s">
        <v>278</v>
      </c>
      <c r="H176" s="201">
        <v>9020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41</v>
      </c>
      <c r="O176" s="8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125</v>
      </c>
      <c r="AT176" s="209" t="s">
        <v>127</v>
      </c>
      <c r="AU176" s="209" t="s">
        <v>80</v>
      </c>
      <c r="AY176" s="17" t="s">
        <v>126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78</v>
      </c>
      <c r="BK176" s="210">
        <f>ROUND(I176*H176,2)</f>
        <v>0</v>
      </c>
      <c r="BL176" s="17" t="s">
        <v>125</v>
      </c>
      <c r="BM176" s="209" t="s">
        <v>345</v>
      </c>
    </row>
    <row r="177" s="13" customFormat="1">
      <c r="A177" s="13"/>
      <c r="B177" s="235"/>
      <c r="C177" s="236"/>
      <c r="D177" s="237" t="s">
        <v>190</v>
      </c>
      <c r="E177" s="238" t="s">
        <v>19</v>
      </c>
      <c r="F177" s="239" t="s">
        <v>346</v>
      </c>
      <c r="G177" s="236"/>
      <c r="H177" s="240">
        <v>9020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190</v>
      </c>
      <c r="AU177" s="246" t="s">
        <v>80</v>
      </c>
      <c r="AV177" s="13" t="s">
        <v>80</v>
      </c>
      <c r="AW177" s="13" t="s">
        <v>32</v>
      </c>
      <c r="AX177" s="13" t="s">
        <v>78</v>
      </c>
      <c r="AY177" s="246" t="s">
        <v>126</v>
      </c>
    </row>
    <row r="178" s="2" customFormat="1" ht="21.75" customHeight="1">
      <c r="A178" s="38"/>
      <c r="B178" s="39"/>
      <c r="C178" s="197" t="s">
        <v>347</v>
      </c>
      <c r="D178" s="197" t="s">
        <v>127</v>
      </c>
      <c r="E178" s="198" t="s">
        <v>348</v>
      </c>
      <c r="F178" s="199" t="s">
        <v>349</v>
      </c>
      <c r="G178" s="200" t="s">
        <v>278</v>
      </c>
      <c r="H178" s="201">
        <v>102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41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125</v>
      </c>
      <c r="AT178" s="209" t="s">
        <v>127</v>
      </c>
      <c r="AU178" s="209" t="s">
        <v>80</v>
      </c>
      <c r="AY178" s="17" t="s">
        <v>126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78</v>
      </c>
      <c r="BK178" s="210">
        <f>ROUND(I178*H178,2)</f>
        <v>0</v>
      </c>
      <c r="BL178" s="17" t="s">
        <v>125</v>
      </c>
      <c r="BM178" s="209" t="s">
        <v>350</v>
      </c>
    </row>
    <row r="179" s="13" customFormat="1">
      <c r="A179" s="13"/>
      <c r="B179" s="235"/>
      <c r="C179" s="236"/>
      <c r="D179" s="237" t="s">
        <v>190</v>
      </c>
      <c r="E179" s="238" t="s">
        <v>19</v>
      </c>
      <c r="F179" s="239" t="s">
        <v>351</v>
      </c>
      <c r="G179" s="236"/>
      <c r="H179" s="240">
        <v>102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190</v>
      </c>
      <c r="AU179" s="246" t="s">
        <v>80</v>
      </c>
      <c r="AV179" s="13" t="s">
        <v>80</v>
      </c>
      <c r="AW179" s="13" t="s">
        <v>32</v>
      </c>
      <c r="AX179" s="13" t="s">
        <v>78</v>
      </c>
      <c r="AY179" s="246" t="s">
        <v>126</v>
      </c>
    </row>
    <row r="180" s="2" customFormat="1" ht="33" customHeight="1">
      <c r="A180" s="38"/>
      <c r="B180" s="39"/>
      <c r="C180" s="197" t="s">
        <v>352</v>
      </c>
      <c r="D180" s="197" t="s">
        <v>127</v>
      </c>
      <c r="E180" s="198" t="s">
        <v>353</v>
      </c>
      <c r="F180" s="199" t="s">
        <v>354</v>
      </c>
      <c r="G180" s="200" t="s">
        <v>278</v>
      </c>
      <c r="H180" s="201">
        <v>60</v>
      </c>
      <c r="I180" s="202"/>
      <c r="J180" s="203">
        <f>ROUND(I180*H180,2)</f>
        <v>0</v>
      </c>
      <c r="K180" s="204"/>
      <c r="L180" s="44"/>
      <c r="M180" s="205" t="s">
        <v>19</v>
      </c>
      <c r="N180" s="206" t="s">
        <v>41</v>
      </c>
      <c r="O180" s="84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125</v>
      </c>
      <c r="AT180" s="209" t="s">
        <v>127</v>
      </c>
      <c r="AU180" s="209" t="s">
        <v>80</v>
      </c>
      <c r="AY180" s="17" t="s">
        <v>126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78</v>
      </c>
      <c r="BK180" s="210">
        <f>ROUND(I180*H180,2)</f>
        <v>0</v>
      </c>
      <c r="BL180" s="17" t="s">
        <v>125</v>
      </c>
      <c r="BM180" s="209" t="s">
        <v>355</v>
      </c>
    </row>
    <row r="181" s="13" customFormat="1">
      <c r="A181" s="13"/>
      <c r="B181" s="235"/>
      <c r="C181" s="236"/>
      <c r="D181" s="237" t="s">
        <v>190</v>
      </c>
      <c r="E181" s="238" t="s">
        <v>19</v>
      </c>
      <c r="F181" s="239" t="s">
        <v>356</v>
      </c>
      <c r="G181" s="236"/>
      <c r="H181" s="240">
        <v>60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190</v>
      </c>
      <c r="AU181" s="246" t="s">
        <v>80</v>
      </c>
      <c r="AV181" s="13" t="s">
        <v>80</v>
      </c>
      <c r="AW181" s="13" t="s">
        <v>32</v>
      </c>
      <c r="AX181" s="13" t="s">
        <v>78</v>
      </c>
      <c r="AY181" s="246" t="s">
        <v>126</v>
      </c>
    </row>
    <row r="182" s="2" customFormat="1" ht="21.75" customHeight="1">
      <c r="A182" s="38"/>
      <c r="B182" s="39"/>
      <c r="C182" s="197" t="s">
        <v>357</v>
      </c>
      <c r="D182" s="197" t="s">
        <v>127</v>
      </c>
      <c r="E182" s="198" t="s">
        <v>358</v>
      </c>
      <c r="F182" s="199" t="s">
        <v>359</v>
      </c>
      <c r="G182" s="200" t="s">
        <v>210</v>
      </c>
      <c r="H182" s="201">
        <v>2460</v>
      </c>
      <c r="I182" s="202"/>
      <c r="J182" s="203">
        <f>ROUND(I182*H182,2)</f>
        <v>0</v>
      </c>
      <c r="K182" s="204"/>
      <c r="L182" s="44"/>
      <c r="M182" s="205" t="s">
        <v>19</v>
      </c>
      <c r="N182" s="206" t="s">
        <v>41</v>
      </c>
      <c r="O182" s="84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9" t="s">
        <v>125</v>
      </c>
      <c r="AT182" s="209" t="s">
        <v>127</v>
      </c>
      <c r="AU182" s="209" t="s">
        <v>80</v>
      </c>
      <c r="AY182" s="17" t="s">
        <v>126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78</v>
      </c>
      <c r="BK182" s="210">
        <f>ROUND(I182*H182,2)</f>
        <v>0</v>
      </c>
      <c r="BL182" s="17" t="s">
        <v>125</v>
      </c>
      <c r="BM182" s="209" t="s">
        <v>360</v>
      </c>
    </row>
    <row r="183" s="13" customFormat="1">
      <c r="A183" s="13"/>
      <c r="B183" s="235"/>
      <c r="C183" s="236"/>
      <c r="D183" s="237" t="s">
        <v>190</v>
      </c>
      <c r="E183" s="238" t="s">
        <v>19</v>
      </c>
      <c r="F183" s="239" t="s">
        <v>361</v>
      </c>
      <c r="G183" s="236"/>
      <c r="H183" s="240">
        <v>2460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190</v>
      </c>
      <c r="AU183" s="246" t="s">
        <v>80</v>
      </c>
      <c r="AV183" s="13" t="s">
        <v>80</v>
      </c>
      <c r="AW183" s="13" t="s">
        <v>32</v>
      </c>
      <c r="AX183" s="13" t="s">
        <v>78</v>
      </c>
      <c r="AY183" s="246" t="s">
        <v>126</v>
      </c>
    </row>
    <row r="184" s="2" customFormat="1" ht="21.75" customHeight="1">
      <c r="A184" s="38"/>
      <c r="B184" s="39"/>
      <c r="C184" s="197" t="s">
        <v>362</v>
      </c>
      <c r="D184" s="197" t="s">
        <v>127</v>
      </c>
      <c r="E184" s="198" t="s">
        <v>363</v>
      </c>
      <c r="F184" s="199" t="s">
        <v>364</v>
      </c>
      <c r="G184" s="200" t="s">
        <v>210</v>
      </c>
      <c r="H184" s="201">
        <v>2460</v>
      </c>
      <c r="I184" s="202"/>
      <c r="J184" s="203">
        <f>ROUND(I184*H184,2)</f>
        <v>0</v>
      </c>
      <c r="K184" s="204"/>
      <c r="L184" s="44"/>
      <c r="M184" s="205" t="s">
        <v>19</v>
      </c>
      <c r="N184" s="206" t="s">
        <v>41</v>
      </c>
      <c r="O184" s="84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9" t="s">
        <v>125</v>
      </c>
      <c r="AT184" s="209" t="s">
        <v>127</v>
      </c>
      <c r="AU184" s="209" t="s">
        <v>80</v>
      </c>
      <c r="AY184" s="17" t="s">
        <v>126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7" t="s">
        <v>78</v>
      </c>
      <c r="BK184" s="210">
        <f>ROUND(I184*H184,2)</f>
        <v>0</v>
      </c>
      <c r="BL184" s="17" t="s">
        <v>125</v>
      </c>
      <c r="BM184" s="209" t="s">
        <v>365</v>
      </c>
    </row>
    <row r="185" s="13" customFormat="1">
      <c r="A185" s="13"/>
      <c r="B185" s="235"/>
      <c r="C185" s="236"/>
      <c r="D185" s="237" t="s">
        <v>190</v>
      </c>
      <c r="E185" s="238" t="s">
        <v>19</v>
      </c>
      <c r="F185" s="239" t="s">
        <v>361</v>
      </c>
      <c r="G185" s="236"/>
      <c r="H185" s="240">
        <v>2460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190</v>
      </c>
      <c r="AU185" s="246" t="s">
        <v>80</v>
      </c>
      <c r="AV185" s="13" t="s">
        <v>80</v>
      </c>
      <c r="AW185" s="13" t="s">
        <v>32</v>
      </c>
      <c r="AX185" s="13" t="s">
        <v>78</v>
      </c>
      <c r="AY185" s="246" t="s">
        <v>126</v>
      </c>
    </row>
    <row r="186" s="2" customFormat="1" ht="21.75" customHeight="1">
      <c r="A186" s="38"/>
      <c r="B186" s="39"/>
      <c r="C186" s="197" t="s">
        <v>366</v>
      </c>
      <c r="D186" s="197" t="s">
        <v>127</v>
      </c>
      <c r="E186" s="198" t="s">
        <v>367</v>
      </c>
      <c r="F186" s="199" t="s">
        <v>368</v>
      </c>
      <c r="G186" s="200" t="s">
        <v>210</v>
      </c>
      <c r="H186" s="201">
        <v>2070</v>
      </c>
      <c r="I186" s="202"/>
      <c r="J186" s="203">
        <f>ROUND(I186*H186,2)</f>
        <v>0</v>
      </c>
      <c r="K186" s="204"/>
      <c r="L186" s="44"/>
      <c r="M186" s="205" t="s">
        <v>19</v>
      </c>
      <c r="N186" s="206" t="s">
        <v>41</v>
      </c>
      <c r="O186" s="84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9" t="s">
        <v>125</v>
      </c>
      <c r="AT186" s="209" t="s">
        <v>127</v>
      </c>
      <c r="AU186" s="209" t="s">
        <v>80</v>
      </c>
      <c r="AY186" s="17" t="s">
        <v>126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7" t="s">
        <v>78</v>
      </c>
      <c r="BK186" s="210">
        <f>ROUND(I186*H186,2)</f>
        <v>0</v>
      </c>
      <c r="BL186" s="17" t="s">
        <v>125</v>
      </c>
      <c r="BM186" s="209" t="s">
        <v>369</v>
      </c>
    </row>
    <row r="187" s="2" customFormat="1" ht="21.75" customHeight="1">
      <c r="A187" s="38"/>
      <c r="B187" s="39"/>
      <c r="C187" s="197" t="s">
        <v>370</v>
      </c>
      <c r="D187" s="197" t="s">
        <v>127</v>
      </c>
      <c r="E187" s="198" t="s">
        <v>371</v>
      </c>
      <c r="F187" s="199" t="s">
        <v>372</v>
      </c>
      <c r="G187" s="200" t="s">
        <v>210</v>
      </c>
      <c r="H187" s="201">
        <v>20530</v>
      </c>
      <c r="I187" s="202"/>
      <c r="J187" s="203">
        <f>ROUND(I187*H187,2)</f>
        <v>0</v>
      </c>
      <c r="K187" s="204"/>
      <c r="L187" s="44"/>
      <c r="M187" s="205" t="s">
        <v>19</v>
      </c>
      <c r="N187" s="206" t="s">
        <v>41</v>
      </c>
      <c r="O187" s="84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125</v>
      </c>
      <c r="AT187" s="209" t="s">
        <v>127</v>
      </c>
      <c r="AU187" s="209" t="s">
        <v>80</v>
      </c>
      <c r="AY187" s="17" t="s">
        <v>126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78</v>
      </c>
      <c r="BK187" s="210">
        <f>ROUND(I187*H187,2)</f>
        <v>0</v>
      </c>
      <c r="BL187" s="17" t="s">
        <v>125</v>
      </c>
      <c r="BM187" s="209" t="s">
        <v>373</v>
      </c>
    </row>
    <row r="188" s="13" customFormat="1">
      <c r="A188" s="13"/>
      <c r="B188" s="235"/>
      <c r="C188" s="236"/>
      <c r="D188" s="237" t="s">
        <v>190</v>
      </c>
      <c r="E188" s="238" t="s">
        <v>19</v>
      </c>
      <c r="F188" s="239" t="s">
        <v>374</v>
      </c>
      <c r="G188" s="236"/>
      <c r="H188" s="240">
        <v>20530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190</v>
      </c>
      <c r="AU188" s="246" t="s">
        <v>80</v>
      </c>
      <c r="AV188" s="13" t="s">
        <v>80</v>
      </c>
      <c r="AW188" s="13" t="s">
        <v>32</v>
      </c>
      <c r="AX188" s="13" t="s">
        <v>78</v>
      </c>
      <c r="AY188" s="246" t="s">
        <v>126</v>
      </c>
    </row>
    <row r="189" s="2" customFormat="1" ht="21.75" customHeight="1">
      <c r="A189" s="38"/>
      <c r="B189" s="39"/>
      <c r="C189" s="197" t="s">
        <v>375</v>
      </c>
      <c r="D189" s="197" t="s">
        <v>127</v>
      </c>
      <c r="E189" s="198" t="s">
        <v>376</v>
      </c>
      <c r="F189" s="199" t="s">
        <v>377</v>
      </c>
      <c r="G189" s="200" t="s">
        <v>210</v>
      </c>
      <c r="H189" s="201">
        <v>4120</v>
      </c>
      <c r="I189" s="202"/>
      <c r="J189" s="203">
        <f>ROUND(I189*H189,2)</f>
        <v>0</v>
      </c>
      <c r="K189" s="204"/>
      <c r="L189" s="44"/>
      <c r="M189" s="205" t="s">
        <v>19</v>
      </c>
      <c r="N189" s="206" t="s">
        <v>41</v>
      </c>
      <c r="O189" s="84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9" t="s">
        <v>125</v>
      </c>
      <c r="AT189" s="209" t="s">
        <v>127</v>
      </c>
      <c r="AU189" s="209" t="s">
        <v>80</v>
      </c>
      <c r="AY189" s="17" t="s">
        <v>126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7" t="s">
        <v>78</v>
      </c>
      <c r="BK189" s="210">
        <f>ROUND(I189*H189,2)</f>
        <v>0</v>
      </c>
      <c r="BL189" s="17" t="s">
        <v>125</v>
      </c>
      <c r="BM189" s="209" t="s">
        <v>378</v>
      </c>
    </row>
    <row r="190" s="2" customFormat="1" ht="21.75" customHeight="1">
      <c r="A190" s="38"/>
      <c r="B190" s="39"/>
      <c r="C190" s="197" t="s">
        <v>379</v>
      </c>
      <c r="D190" s="197" t="s">
        <v>127</v>
      </c>
      <c r="E190" s="198" t="s">
        <v>380</v>
      </c>
      <c r="F190" s="199" t="s">
        <v>381</v>
      </c>
      <c r="G190" s="200" t="s">
        <v>210</v>
      </c>
      <c r="H190" s="201">
        <v>2070</v>
      </c>
      <c r="I190" s="202"/>
      <c r="J190" s="203">
        <f>ROUND(I190*H190,2)</f>
        <v>0</v>
      </c>
      <c r="K190" s="204"/>
      <c r="L190" s="44"/>
      <c r="M190" s="205" t="s">
        <v>19</v>
      </c>
      <c r="N190" s="206" t="s">
        <v>41</v>
      </c>
      <c r="O190" s="84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125</v>
      </c>
      <c r="AT190" s="209" t="s">
        <v>127</v>
      </c>
      <c r="AU190" s="209" t="s">
        <v>80</v>
      </c>
      <c r="AY190" s="17" t="s">
        <v>126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78</v>
      </c>
      <c r="BK190" s="210">
        <f>ROUND(I190*H190,2)</f>
        <v>0</v>
      </c>
      <c r="BL190" s="17" t="s">
        <v>125</v>
      </c>
      <c r="BM190" s="209" t="s">
        <v>382</v>
      </c>
    </row>
    <row r="191" s="2" customFormat="1" ht="16.5" customHeight="1">
      <c r="A191" s="38"/>
      <c r="B191" s="39"/>
      <c r="C191" s="224" t="s">
        <v>383</v>
      </c>
      <c r="D191" s="224" t="s">
        <v>185</v>
      </c>
      <c r="E191" s="225" t="s">
        <v>384</v>
      </c>
      <c r="F191" s="226" t="s">
        <v>385</v>
      </c>
      <c r="G191" s="227" t="s">
        <v>335</v>
      </c>
      <c r="H191" s="228">
        <v>120</v>
      </c>
      <c r="I191" s="229"/>
      <c r="J191" s="230">
        <f>ROUND(I191*H191,2)</f>
        <v>0</v>
      </c>
      <c r="K191" s="231"/>
      <c r="L191" s="232"/>
      <c r="M191" s="233" t="s">
        <v>19</v>
      </c>
      <c r="N191" s="234" t="s">
        <v>41</v>
      </c>
      <c r="O191" s="84"/>
      <c r="P191" s="207">
        <f>O191*H191</f>
        <v>0</v>
      </c>
      <c r="Q191" s="207">
        <v>1</v>
      </c>
      <c r="R191" s="207">
        <f>Q191*H191</f>
        <v>120</v>
      </c>
      <c r="S191" s="207">
        <v>0</v>
      </c>
      <c r="T191" s="20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9" t="s">
        <v>155</v>
      </c>
      <c r="AT191" s="209" t="s">
        <v>185</v>
      </c>
      <c r="AU191" s="209" t="s">
        <v>80</v>
      </c>
      <c r="AY191" s="17" t="s">
        <v>126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78</v>
      </c>
      <c r="BK191" s="210">
        <f>ROUND(I191*H191,2)</f>
        <v>0</v>
      </c>
      <c r="BL191" s="17" t="s">
        <v>125</v>
      </c>
      <c r="BM191" s="209" t="s">
        <v>386</v>
      </c>
    </row>
    <row r="192" s="13" customFormat="1">
      <c r="A192" s="13"/>
      <c r="B192" s="235"/>
      <c r="C192" s="236"/>
      <c r="D192" s="237" t="s">
        <v>190</v>
      </c>
      <c r="E192" s="238" t="s">
        <v>19</v>
      </c>
      <c r="F192" s="239" t="s">
        <v>387</v>
      </c>
      <c r="G192" s="236"/>
      <c r="H192" s="240">
        <v>120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190</v>
      </c>
      <c r="AU192" s="246" t="s">
        <v>80</v>
      </c>
      <c r="AV192" s="13" t="s">
        <v>80</v>
      </c>
      <c r="AW192" s="13" t="s">
        <v>32</v>
      </c>
      <c r="AX192" s="13" t="s">
        <v>78</v>
      </c>
      <c r="AY192" s="246" t="s">
        <v>126</v>
      </c>
    </row>
    <row r="193" s="11" customFormat="1" ht="22.8" customHeight="1">
      <c r="A193" s="11"/>
      <c r="B193" s="183"/>
      <c r="C193" s="184"/>
      <c r="D193" s="185" t="s">
        <v>69</v>
      </c>
      <c r="E193" s="222" t="s">
        <v>125</v>
      </c>
      <c r="F193" s="222" t="s">
        <v>388</v>
      </c>
      <c r="G193" s="184"/>
      <c r="H193" s="184"/>
      <c r="I193" s="187"/>
      <c r="J193" s="223">
        <f>BK193</f>
        <v>0</v>
      </c>
      <c r="K193" s="184"/>
      <c r="L193" s="189"/>
      <c r="M193" s="190"/>
      <c r="N193" s="191"/>
      <c r="O193" s="191"/>
      <c r="P193" s="192">
        <f>SUM(P194:P195)</f>
        <v>0</v>
      </c>
      <c r="Q193" s="191"/>
      <c r="R193" s="192">
        <f>SUM(R194:R195)</f>
        <v>0</v>
      </c>
      <c r="S193" s="191"/>
      <c r="T193" s="193">
        <f>SUM(T194:T195)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4" t="s">
        <v>78</v>
      </c>
      <c r="AT193" s="195" t="s">
        <v>69</v>
      </c>
      <c r="AU193" s="195" t="s">
        <v>78</v>
      </c>
      <c r="AY193" s="194" t="s">
        <v>126</v>
      </c>
      <c r="BK193" s="196">
        <f>SUM(BK194:BK195)</f>
        <v>0</v>
      </c>
    </row>
    <row r="194" s="2" customFormat="1" ht="16.5" customHeight="1">
      <c r="A194" s="38"/>
      <c r="B194" s="39"/>
      <c r="C194" s="197" t="s">
        <v>389</v>
      </c>
      <c r="D194" s="197" t="s">
        <v>127</v>
      </c>
      <c r="E194" s="198" t="s">
        <v>390</v>
      </c>
      <c r="F194" s="199" t="s">
        <v>391</v>
      </c>
      <c r="G194" s="200" t="s">
        <v>278</v>
      </c>
      <c r="H194" s="201">
        <v>20</v>
      </c>
      <c r="I194" s="202"/>
      <c r="J194" s="203">
        <f>ROUND(I194*H194,2)</f>
        <v>0</v>
      </c>
      <c r="K194" s="204"/>
      <c r="L194" s="44"/>
      <c r="M194" s="205" t="s">
        <v>19</v>
      </c>
      <c r="N194" s="206" t="s">
        <v>41</v>
      </c>
      <c r="O194" s="84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9" t="s">
        <v>125</v>
      </c>
      <c r="AT194" s="209" t="s">
        <v>127</v>
      </c>
      <c r="AU194" s="209" t="s">
        <v>80</v>
      </c>
      <c r="AY194" s="17" t="s">
        <v>126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7" t="s">
        <v>78</v>
      </c>
      <c r="BK194" s="210">
        <f>ROUND(I194*H194,2)</f>
        <v>0</v>
      </c>
      <c r="BL194" s="17" t="s">
        <v>125</v>
      </c>
      <c r="BM194" s="209" t="s">
        <v>392</v>
      </c>
    </row>
    <row r="195" s="13" customFormat="1">
      <c r="A195" s="13"/>
      <c r="B195" s="235"/>
      <c r="C195" s="236"/>
      <c r="D195" s="237" t="s">
        <v>190</v>
      </c>
      <c r="E195" s="238" t="s">
        <v>19</v>
      </c>
      <c r="F195" s="239" t="s">
        <v>393</v>
      </c>
      <c r="G195" s="236"/>
      <c r="H195" s="240">
        <v>20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190</v>
      </c>
      <c r="AU195" s="246" t="s">
        <v>80</v>
      </c>
      <c r="AV195" s="13" t="s">
        <v>80</v>
      </c>
      <c r="AW195" s="13" t="s">
        <v>32</v>
      </c>
      <c r="AX195" s="13" t="s">
        <v>78</v>
      </c>
      <c r="AY195" s="246" t="s">
        <v>126</v>
      </c>
    </row>
    <row r="196" s="11" customFormat="1" ht="22.8" customHeight="1">
      <c r="A196" s="11"/>
      <c r="B196" s="183"/>
      <c r="C196" s="184"/>
      <c r="D196" s="185" t="s">
        <v>69</v>
      </c>
      <c r="E196" s="222" t="s">
        <v>155</v>
      </c>
      <c r="F196" s="222" t="s">
        <v>394</v>
      </c>
      <c r="G196" s="184"/>
      <c r="H196" s="184"/>
      <c r="I196" s="187"/>
      <c r="J196" s="223">
        <f>BK196</f>
        <v>0</v>
      </c>
      <c r="K196" s="184"/>
      <c r="L196" s="189"/>
      <c r="M196" s="190"/>
      <c r="N196" s="191"/>
      <c r="O196" s="191"/>
      <c r="P196" s="192">
        <f>SUM(P197:P200)</f>
        <v>0</v>
      </c>
      <c r="Q196" s="191"/>
      <c r="R196" s="192">
        <f>SUM(R197:R200)</f>
        <v>0.39515999999999996</v>
      </c>
      <c r="S196" s="191"/>
      <c r="T196" s="193">
        <f>SUM(T197:T200)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94" t="s">
        <v>78</v>
      </c>
      <c r="AT196" s="195" t="s">
        <v>69</v>
      </c>
      <c r="AU196" s="195" t="s">
        <v>78</v>
      </c>
      <c r="AY196" s="194" t="s">
        <v>126</v>
      </c>
      <c r="BK196" s="196">
        <f>SUM(BK197:BK200)</f>
        <v>0</v>
      </c>
    </row>
    <row r="197" s="2" customFormat="1" ht="21.75" customHeight="1">
      <c r="A197" s="38"/>
      <c r="B197" s="39"/>
      <c r="C197" s="224" t="s">
        <v>395</v>
      </c>
      <c r="D197" s="224" t="s">
        <v>185</v>
      </c>
      <c r="E197" s="225" t="s">
        <v>396</v>
      </c>
      <c r="F197" s="226" t="s">
        <v>397</v>
      </c>
      <c r="G197" s="227" t="s">
        <v>398</v>
      </c>
      <c r="H197" s="228">
        <v>270.75</v>
      </c>
      <c r="I197" s="229"/>
      <c r="J197" s="230">
        <f>ROUND(I197*H197,2)</f>
        <v>0</v>
      </c>
      <c r="K197" s="231"/>
      <c r="L197" s="232"/>
      <c r="M197" s="233" t="s">
        <v>19</v>
      </c>
      <c r="N197" s="234" t="s">
        <v>41</v>
      </c>
      <c r="O197" s="84"/>
      <c r="P197" s="207">
        <f>O197*H197</f>
        <v>0</v>
      </c>
      <c r="Q197" s="207">
        <v>0.00048000000000000001</v>
      </c>
      <c r="R197" s="207">
        <f>Q197*H197</f>
        <v>0.12995999999999999</v>
      </c>
      <c r="S197" s="207">
        <v>0</v>
      </c>
      <c r="T197" s="20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9" t="s">
        <v>155</v>
      </c>
      <c r="AT197" s="209" t="s">
        <v>185</v>
      </c>
      <c r="AU197" s="209" t="s">
        <v>80</v>
      </c>
      <c r="AY197" s="17" t="s">
        <v>126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78</v>
      </c>
      <c r="BK197" s="210">
        <f>ROUND(I197*H197,2)</f>
        <v>0</v>
      </c>
      <c r="BL197" s="17" t="s">
        <v>125</v>
      </c>
      <c r="BM197" s="209" t="s">
        <v>399</v>
      </c>
    </row>
    <row r="198" s="13" customFormat="1">
      <c r="A198" s="13"/>
      <c r="B198" s="235"/>
      <c r="C198" s="236"/>
      <c r="D198" s="237" t="s">
        <v>190</v>
      </c>
      <c r="E198" s="238" t="s">
        <v>19</v>
      </c>
      <c r="F198" s="239" t="s">
        <v>400</v>
      </c>
      <c r="G198" s="236"/>
      <c r="H198" s="240">
        <v>270.75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190</v>
      </c>
      <c r="AU198" s="246" t="s">
        <v>80</v>
      </c>
      <c r="AV198" s="13" t="s">
        <v>80</v>
      </c>
      <c r="AW198" s="13" t="s">
        <v>32</v>
      </c>
      <c r="AX198" s="13" t="s">
        <v>78</v>
      </c>
      <c r="AY198" s="246" t="s">
        <v>126</v>
      </c>
    </row>
    <row r="199" s="2" customFormat="1" ht="21.75" customHeight="1">
      <c r="A199" s="38"/>
      <c r="B199" s="39"/>
      <c r="C199" s="197" t="s">
        <v>401</v>
      </c>
      <c r="D199" s="197" t="s">
        <v>127</v>
      </c>
      <c r="E199" s="198" t="s">
        <v>402</v>
      </c>
      <c r="F199" s="199" t="s">
        <v>403</v>
      </c>
      <c r="G199" s="200" t="s">
        <v>398</v>
      </c>
      <c r="H199" s="201">
        <v>250</v>
      </c>
      <c r="I199" s="202"/>
      <c r="J199" s="203">
        <f>ROUND(I199*H199,2)</f>
        <v>0</v>
      </c>
      <c r="K199" s="204"/>
      <c r="L199" s="44"/>
      <c r="M199" s="205" t="s">
        <v>19</v>
      </c>
      <c r="N199" s="206" t="s">
        <v>41</v>
      </c>
      <c r="O199" s="84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9" t="s">
        <v>125</v>
      </c>
      <c r="AT199" s="209" t="s">
        <v>127</v>
      </c>
      <c r="AU199" s="209" t="s">
        <v>80</v>
      </c>
      <c r="AY199" s="17" t="s">
        <v>126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7" t="s">
        <v>78</v>
      </c>
      <c r="BK199" s="210">
        <f>ROUND(I199*H199,2)</f>
        <v>0</v>
      </c>
      <c r="BL199" s="17" t="s">
        <v>125</v>
      </c>
      <c r="BM199" s="209" t="s">
        <v>404</v>
      </c>
    </row>
    <row r="200" s="2" customFormat="1" ht="16.5" customHeight="1">
      <c r="A200" s="38"/>
      <c r="B200" s="39"/>
      <c r="C200" s="197" t="s">
        <v>405</v>
      </c>
      <c r="D200" s="197" t="s">
        <v>127</v>
      </c>
      <c r="E200" s="198" t="s">
        <v>406</v>
      </c>
      <c r="F200" s="199" t="s">
        <v>407</v>
      </c>
      <c r="G200" s="200" t="s">
        <v>198</v>
      </c>
      <c r="H200" s="201">
        <v>2</v>
      </c>
      <c r="I200" s="202"/>
      <c r="J200" s="203">
        <f>ROUND(I200*H200,2)</f>
        <v>0</v>
      </c>
      <c r="K200" s="204"/>
      <c r="L200" s="44"/>
      <c r="M200" s="205" t="s">
        <v>19</v>
      </c>
      <c r="N200" s="206" t="s">
        <v>41</v>
      </c>
      <c r="O200" s="84"/>
      <c r="P200" s="207">
        <f>O200*H200</f>
        <v>0</v>
      </c>
      <c r="Q200" s="207">
        <v>0.1326</v>
      </c>
      <c r="R200" s="207">
        <f>Q200*H200</f>
        <v>0.26519999999999999</v>
      </c>
      <c r="S200" s="207">
        <v>0</v>
      </c>
      <c r="T200" s="20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9" t="s">
        <v>125</v>
      </c>
      <c r="AT200" s="209" t="s">
        <v>127</v>
      </c>
      <c r="AU200" s="209" t="s">
        <v>80</v>
      </c>
      <c r="AY200" s="17" t="s">
        <v>126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78</v>
      </c>
      <c r="BK200" s="210">
        <f>ROUND(I200*H200,2)</f>
        <v>0</v>
      </c>
      <c r="BL200" s="17" t="s">
        <v>125</v>
      </c>
      <c r="BM200" s="209" t="s">
        <v>408</v>
      </c>
    </row>
    <row r="201" s="11" customFormat="1" ht="22.8" customHeight="1">
      <c r="A201" s="11"/>
      <c r="B201" s="183"/>
      <c r="C201" s="184"/>
      <c r="D201" s="185" t="s">
        <v>69</v>
      </c>
      <c r="E201" s="222" t="s">
        <v>159</v>
      </c>
      <c r="F201" s="222" t="s">
        <v>409</v>
      </c>
      <c r="G201" s="184"/>
      <c r="H201" s="184"/>
      <c r="I201" s="187"/>
      <c r="J201" s="223">
        <f>BK201</f>
        <v>0</v>
      </c>
      <c r="K201" s="184"/>
      <c r="L201" s="189"/>
      <c r="M201" s="190"/>
      <c r="N201" s="191"/>
      <c r="O201" s="191"/>
      <c r="P201" s="192">
        <f>SUM(P202:P207)</f>
        <v>0</v>
      </c>
      <c r="Q201" s="191"/>
      <c r="R201" s="192">
        <f>SUM(R202:R207)</f>
        <v>0.0040000000000000001</v>
      </c>
      <c r="S201" s="191"/>
      <c r="T201" s="193">
        <f>SUM(T202:T207)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4" t="s">
        <v>78</v>
      </c>
      <c r="AT201" s="195" t="s">
        <v>69</v>
      </c>
      <c r="AU201" s="195" t="s">
        <v>78</v>
      </c>
      <c r="AY201" s="194" t="s">
        <v>126</v>
      </c>
      <c r="BK201" s="196">
        <f>SUM(BK202:BK207)</f>
        <v>0</v>
      </c>
    </row>
    <row r="202" s="2" customFormat="1" ht="16.5" customHeight="1">
      <c r="A202" s="38"/>
      <c r="B202" s="39"/>
      <c r="C202" s="197" t="s">
        <v>410</v>
      </c>
      <c r="D202" s="197" t="s">
        <v>127</v>
      </c>
      <c r="E202" s="198" t="s">
        <v>411</v>
      </c>
      <c r="F202" s="199" t="s">
        <v>412</v>
      </c>
      <c r="G202" s="200" t="s">
        <v>398</v>
      </c>
      <c r="H202" s="201">
        <v>100</v>
      </c>
      <c r="I202" s="202"/>
      <c r="J202" s="203">
        <f>ROUND(I202*H202,2)</f>
        <v>0</v>
      </c>
      <c r="K202" s="204"/>
      <c r="L202" s="44"/>
      <c r="M202" s="205" t="s">
        <v>19</v>
      </c>
      <c r="N202" s="206" t="s">
        <v>41</v>
      </c>
      <c r="O202" s="84"/>
      <c r="P202" s="207">
        <f>O202*H202</f>
        <v>0</v>
      </c>
      <c r="Q202" s="207">
        <v>4.0000000000000003E-05</v>
      </c>
      <c r="R202" s="207">
        <f>Q202*H202</f>
        <v>0.0040000000000000001</v>
      </c>
      <c r="S202" s="207">
        <v>0</v>
      </c>
      <c r="T202" s="20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9" t="s">
        <v>125</v>
      </c>
      <c r="AT202" s="209" t="s">
        <v>127</v>
      </c>
      <c r="AU202" s="209" t="s">
        <v>80</v>
      </c>
      <c r="AY202" s="17" t="s">
        <v>126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7" t="s">
        <v>78</v>
      </c>
      <c r="BK202" s="210">
        <f>ROUND(I202*H202,2)</f>
        <v>0</v>
      </c>
      <c r="BL202" s="17" t="s">
        <v>125</v>
      </c>
      <c r="BM202" s="209" t="s">
        <v>413</v>
      </c>
    </row>
    <row r="203" s="2" customFormat="1" ht="16.5" customHeight="1">
      <c r="A203" s="38"/>
      <c r="B203" s="39"/>
      <c r="C203" s="197" t="s">
        <v>414</v>
      </c>
      <c r="D203" s="197" t="s">
        <v>127</v>
      </c>
      <c r="E203" s="198" t="s">
        <v>415</v>
      </c>
      <c r="F203" s="199" t="s">
        <v>416</v>
      </c>
      <c r="G203" s="200" t="s">
        <v>398</v>
      </c>
      <c r="H203" s="201">
        <v>2450</v>
      </c>
      <c r="I203" s="202"/>
      <c r="J203" s="203">
        <f>ROUND(I203*H203,2)</f>
        <v>0</v>
      </c>
      <c r="K203" s="204"/>
      <c r="L203" s="44"/>
      <c r="M203" s="205" t="s">
        <v>19</v>
      </c>
      <c r="N203" s="206" t="s">
        <v>41</v>
      </c>
      <c r="O203" s="84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9" t="s">
        <v>125</v>
      </c>
      <c r="AT203" s="209" t="s">
        <v>127</v>
      </c>
      <c r="AU203" s="209" t="s">
        <v>80</v>
      </c>
      <c r="AY203" s="17" t="s">
        <v>126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7" t="s">
        <v>78</v>
      </c>
      <c r="BK203" s="210">
        <f>ROUND(I203*H203,2)</f>
        <v>0</v>
      </c>
      <c r="BL203" s="17" t="s">
        <v>125</v>
      </c>
      <c r="BM203" s="209" t="s">
        <v>417</v>
      </c>
    </row>
    <row r="204" s="13" customFormat="1">
      <c r="A204" s="13"/>
      <c r="B204" s="235"/>
      <c r="C204" s="236"/>
      <c r="D204" s="237" t="s">
        <v>190</v>
      </c>
      <c r="E204" s="238" t="s">
        <v>19</v>
      </c>
      <c r="F204" s="239" t="s">
        <v>418</v>
      </c>
      <c r="G204" s="236"/>
      <c r="H204" s="240">
        <v>550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190</v>
      </c>
      <c r="AU204" s="246" t="s">
        <v>80</v>
      </c>
      <c r="AV204" s="13" t="s">
        <v>80</v>
      </c>
      <c r="AW204" s="13" t="s">
        <v>32</v>
      </c>
      <c r="AX204" s="13" t="s">
        <v>70</v>
      </c>
      <c r="AY204" s="246" t="s">
        <v>126</v>
      </c>
    </row>
    <row r="205" s="13" customFormat="1">
      <c r="A205" s="13"/>
      <c r="B205" s="235"/>
      <c r="C205" s="236"/>
      <c r="D205" s="237" t="s">
        <v>190</v>
      </c>
      <c r="E205" s="238" t="s">
        <v>19</v>
      </c>
      <c r="F205" s="239" t="s">
        <v>419</v>
      </c>
      <c r="G205" s="236"/>
      <c r="H205" s="240">
        <v>1900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190</v>
      </c>
      <c r="AU205" s="246" t="s">
        <v>80</v>
      </c>
      <c r="AV205" s="13" t="s">
        <v>80</v>
      </c>
      <c r="AW205" s="13" t="s">
        <v>32</v>
      </c>
      <c r="AX205" s="13" t="s">
        <v>70</v>
      </c>
      <c r="AY205" s="246" t="s">
        <v>126</v>
      </c>
    </row>
    <row r="206" s="14" customFormat="1">
      <c r="A206" s="14"/>
      <c r="B206" s="247"/>
      <c r="C206" s="248"/>
      <c r="D206" s="237" t="s">
        <v>190</v>
      </c>
      <c r="E206" s="249" t="s">
        <v>19</v>
      </c>
      <c r="F206" s="250" t="s">
        <v>202</v>
      </c>
      <c r="G206" s="248"/>
      <c r="H206" s="251">
        <v>2450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190</v>
      </c>
      <c r="AU206" s="257" t="s">
        <v>80</v>
      </c>
      <c r="AV206" s="14" t="s">
        <v>125</v>
      </c>
      <c r="AW206" s="14" t="s">
        <v>32</v>
      </c>
      <c r="AX206" s="14" t="s">
        <v>78</v>
      </c>
      <c r="AY206" s="257" t="s">
        <v>126</v>
      </c>
    </row>
    <row r="207" s="2" customFormat="1" ht="16.5" customHeight="1">
      <c r="A207" s="38"/>
      <c r="B207" s="39"/>
      <c r="C207" s="197" t="s">
        <v>420</v>
      </c>
      <c r="D207" s="197" t="s">
        <v>127</v>
      </c>
      <c r="E207" s="198" t="s">
        <v>421</v>
      </c>
      <c r="F207" s="199" t="s">
        <v>422</v>
      </c>
      <c r="G207" s="200" t="s">
        <v>423</v>
      </c>
      <c r="H207" s="201">
        <v>1</v>
      </c>
      <c r="I207" s="202"/>
      <c r="J207" s="203">
        <f>ROUND(I207*H207,2)</f>
        <v>0</v>
      </c>
      <c r="K207" s="204"/>
      <c r="L207" s="44"/>
      <c r="M207" s="205" t="s">
        <v>19</v>
      </c>
      <c r="N207" s="206" t="s">
        <v>41</v>
      </c>
      <c r="O207" s="84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9" t="s">
        <v>125</v>
      </c>
      <c r="AT207" s="209" t="s">
        <v>127</v>
      </c>
      <c r="AU207" s="209" t="s">
        <v>80</v>
      </c>
      <c r="AY207" s="17" t="s">
        <v>126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7" t="s">
        <v>78</v>
      </c>
      <c r="BK207" s="210">
        <f>ROUND(I207*H207,2)</f>
        <v>0</v>
      </c>
      <c r="BL207" s="17" t="s">
        <v>125</v>
      </c>
      <c r="BM207" s="209" t="s">
        <v>424</v>
      </c>
    </row>
    <row r="208" s="11" customFormat="1" ht="22.8" customHeight="1">
      <c r="A208" s="11"/>
      <c r="B208" s="183"/>
      <c r="C208" s="184"/>
      <c r="D208" s="185" t="s">
        <v>69</v>
      </c>
      <c r="E208" s="222" t="s">
        <v>425</v>
      </c>
      <c r="F208" s="222" t="s">
        <v>426</v>
      </c>
      <c r="G208" s="184"/>
      <c r="H208" s="184"/>
      <c r="I208" s="187"/>
      <c r="J208" s="223">
        <f>BK208</f>
        <v>0</v>
      </c>
      <c r="K208" s="184"/>
      <c r="L208" s="189"/>
      <c r="M208" s="190"/>
      <c r="N208" s="191"/>
      <c r="O208" s="191"/>
      <c r="P208" s="192">
        <f>P209</f>
        <v>0</v>
      </c>
      <c r="Q208" s="191"/>
      <c r="R208" s="192">
        <f>R209</f>
        <v>0</v>
      </c>
      <c r="S208" s="191"/>
      <c r="T208" s="193">
        <f>T209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194" t="s">
        <v>78</v>
      </c>
      <c r="AT208" s="195" t="s">
        <v>69</v>
      </c>
      <c r="AU208" s="195" t="s">
        <v>78</v>
      </c>
      <c r="AY208" s="194" t="s">
        <v>126</v>
      </c>
      <c r="BK208" s="196">
        <f>BK209</f>
        <v>0</v>
      </c>
    </row>
    <row r="209" s="2" customFormat="1" ht="16.5" customHeight="1">
      <c r="A209" s="38"/>
      <c r="B209" s="39"/>
      <c r="C209" s="197" t="s">
        <v>427</v>
      </c>
      <c r="D209" s="197" t="s">
        <v>127</v>
      </c>
      <c r="E209" s="198" t="s">
        <v>428</v>
      </c>
      <c r="F209" s="199" t="s">
        <v>429</v>
      </c>
      <c r="G209" s="200" t="s">
        <v>335</v>
      </c>
      <c r="H209" s="201">
        <v>120.57599999999999</v>
      </c>
      <c r="I209" s="202"/>
      <c r="J209" s="203">
        <f>ROUND(I209*H209,2)</f>
        <v>0</v>
      </c>
      <c r="K209" s="204"/>
      <c r="L209" s="44"/>
      <c r="M209" s="211" t="s">
        <v>19</v>
      </c>
      <c r="N209" s="212" t="s">
        <v>41</v>
      </c>
      <c r="O209" s="213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9" t="s">
        <v>125</v>
      </c>
      <c r="AT209" s="209" t="s">
        <v>127</v>
      </c>
      <c r="AU209" s="209" t="s">
        <v>80</v>
      </c>
      <c r="AY209" s="17" t="s">
        <v>126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7" t="s">
        <v>78</v>
      </c>
      <c r="BK209" s="210">
        <f>ROUND(I209*H209,2)</f>
        <v>0</v>
      </c>
      <c r="BL209" s="17" t="s">
        <v>125</v>
      </c>
      <c r="BM209" s="209" t="s">
        <v>430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pGyOQ/8Rk/0OGe1p38TVYmuI071/tpyxxreJtY82m3l7O9mV0udMMv5UC1Ovh09m0O+Z1zC7Cankx0RDqS4y2w==" hashValue="nPsgTFilOuv/J3Yq/e3XJYobcgewu2PkGx0MSr41r6sXQ376HQy+2kAAgUk7GGFEn+uTcYmFpjXTa1S9NYvx3w==" algorithmName="SHA-512" password="CC35"/>
  <autoFilter ref="C84:K2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431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ROUND((SUM(BE84:BE142)),  2)</f>
        <v>0</v>
      </c>
      <c r="G33" s="38"/>
      <c r="H33" s="38"/>
      <c r="I33" s="148">
        <v>0.20999999999999999</v>
      </c>
      <c r="J33" s="147">
        <f>ROUND(((SUM(BE84:BE142))*I33),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ROUND((SUM(BF84:BF142)),  2)</f>
        <v>0</v>
      </c>
      <c r="G34" s="38"/>
      <c r="H34" s="38"/>
      <c r="I34" s="148">
        <v>0.14999999999999999</v>
      </c>
      <c r="J34" s="147">
        <f>ROUND(((SUM(BF84:BF142))*I34),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ROUND((SUM(BG84:BG142)),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ROUND((SUM(BH84:BH142)),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ROUND((SUM(BI84:BI142)),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SO-01.2 - Hráz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J86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178</v>
      </c>
      <c r="E62" s="219"/>
      <c r="F62" s="219"/>
      <c r="G62" s="219"/>
      <c r="H62" s="219"/>
      <c r="I62" s="219"/>
      <c r="J62" s="220">
        <f>J124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179</v>
      </c>
      <c r="E63" s="219"/>
      <c r="F63" s="219"/>
      <c r="G63" s="219"/>
      <c r="H63" s="219"/>
      <c r="I63" s="219"/>
      <c r="J63" s="220">
        <f>J137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181</v>
      </c>
      <c r="E64" s="219"/>
      <c r="F64" s="219"/>
      <c r="G64" s="219"/>
      <c r="H64" s="219"/>
      <c r="I64" s="219"/>
      <c r="J64" s="220">
        <f>J141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Malá vodní nádrž VN1, VN2 a biocentrum LBC106 v k.ú. Zderaz u Kolešovic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SO-01.2 - Hráz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15. 2. 2021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111</v>
      </c>
      <c r="D83" s="174" t="s">
        <v>55</v>
      </c>
      <c r="E83" s="174" t="s">
        <v>51</v>
      </c>
      <c r="F83" s="174" t="s">
        <v>52</v>
      </c>
      <c r="G83" s="174" t="s">
        <v>112</v>
      </c>
      <c r="H83" s="174" t="s">
        <v>113</v>
      </c>
      <c r="I83" s="174" t="s">
        <v>114</v>
      </c>
      <c r="J83" s="175" t="s">
        <v>107</v>
      </c>
      <c r="K83" s="176" t="s">
        <v>115</v>
      </c>
      <c r="L83" s="177"/>
      <c r="M83" s="92" t="s">
        <v>19</v>
      </c>
      <c r="N83" s="93" t="s">
        <v>40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78">
        <f>BK84</f>
        <v>0</v>
      </c>
      <c r="K84" s="40"/>
      <c r="L84" s="44"/>
      <c r="M84" s="95"/>
      <c r="N84" s="179"/>
      <c r="O84" s="96"/>
      <c r="P84" s="180">
        <f>P85</f>
        <v>0</v>
      </c>
      <c r="Q84" s="96"/>
      <c r="R84" s="180">
        <f>R85</f>
        <v>1899.0690734</v>
      </c>
      <c r="S84" s="96"/>
      <c r="T84" s="181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108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69</v>
      </c>
      <c r="E85" s="186" t="s">
        <v>182</v>
      </c>
      <c r="F85" s="186" t="s">
        <v>183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P86+P124+P137+P141</f>
        <v>0</v>
      </c>
      <c r="Q85" s="191"/>
      <c r="R85" s="192">
        <f>R86+R124+R137+R141</f>
        <v>1899.0690734</v>
      </c>
      <c r="S85" s="191"/>
      <c r="T85" s="193">
        <f>T86+T124+T137+T141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78</v>
      </c>
      <c r="AT85" s="195" t="s">
        <v>69</v>
      </c>
      <c r="AU85" s="195" t="s">
        <v>70</v>
      </c>
      <c r="AY85" s="194" t="s">
        <v>126</v>
      </c>
      <c r="BK85" s="196">
        <f>BK86+BK124+BK137+BK141</f>
        <v>0</v>
      </c>
    </row>
    <row r="86" s="11" customFormat="1" ht="22.8" customHeight="1">
      <c r="A86" s="11"/>
      <c r="B86" s="183"/>
      <c r="C86" s="184"/>
      <c r="D86" s="185" t="s">
        <v>69</v>
      </c>
      <c r="E86" s="222" t="s">
        <v>78</v>
      </c>
      <c r="F86" s="222" t="s">
        <v>184</v>
      </c>
      <c r="G86" s="184"/>
      <c r="H86" s="184"/>
      <c r="I86" s="187"/>
      <c r="J86" s="223">
        <f>BK86</f>
        <v>0</v>
      </c>
      <c r="K86" s="184"/>
      <c r="L86" s="189"/>
      <c r="M86" s="190"/>
      <c r="N86" s="191"/>
      <c r="O86" s="191"/>
      <c r="P86" s="192">
        <f>SUM(P87:P123)</f>
        <v>0</v>
      </c>
      <c r="Q86" s="191"/>
      <c r="R86" s="192">
        <f>SUM(R87:R123)</f>
        <v>0.64959500000000003</v>
      </c>
      <c r="S86" s="191"/>
      <c r="T86" s="193">
        <f>SUM(T87:T123)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78</v>
      </c>
      <c r="AT86" s="195" t="s">
        <v>69</v>
      </c>
      <c r="AU86" s="195" t="s">
        <v>78</v>
      </c>
      <c r="AY86" s="194" t="s">
        <v>126</v>
      </c>
      <c r="BK86" s="196">
        <f>SUM(BK87:BK123)</f>
        <v>0</v>
      </c>
    </row>
    <row r="87" s="2" customFormat="1" ht="16.5" customHeight="1">
      <c r="A87" s="38"/>
      <c r="B87" s="39"/>
      <c r="C87" s="224" t="s">
        <v>78</v>
      </c>
      <c r="D87" s="224" t="s">
        <v>185</v>
      </c>
      <c r="E87" s="225" t="s">
        <v>186</v>
      </c>
      <c r="F87" s="226" t="s">
        <v>187</v>
      </c>
      <c r="G87" s="227" t="s">
        <v>188</v>
      </c>
      <c r="H87" s="228">
        <v>28.77</v>
      </c>
      <c r="I87" s="229"/>
      <c r="J87" s="230">
        <f>ROUND(I87*H87,2)</f>
        <v>0</v>
      </c>
      <c r="K87" s="231"/>
      <c r="L87" s="232"/>
      <c r="M87" s="233" t="s">
        <v>19</v>
      </c>
      <c r="N87" s="234" t="s">
        <v>41</v>
      </c>
      <c r="O87" s="84"/>
      <c r="P87" s="207">
        <f>O87*H87</f>
        <v>0</v>
      </c>
      <c r="Q87" s="207">
        <v>0.001</v>
      </c>
      <c r="R87" s="207">
        <f>Q87*H87</f>
        <v>0.02877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155</v>
      </c>
      <c r="AT87" s="209" t="s">
        <v>185</v>
      </c>
      <c r="AU87" s="209" t="s">
        <v>80</v>
      </c>
      <c r="AY87" s="17" t="s">
        <v>126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78</v>
      </c>
      <c r="BK87" s="210">
        <f>ROUND(I87*H87,2)</f>
        <v>0</v>
      </c>
      <c r="BL87" s="17" t="s">
        <v>125</v>
      </c>
      <c r="BM87" s="209" t="s">
        <v>432</v>
      </c>
    </row>
    <row r="88" s="13" customFormat="1">
      <c r="A88" s="13"/>
      <c r="B88" s="235"/>
      <c r="C88" s="236"/>
      <c r="D88" s="237" t="s">
        <v>190</v>
      </c>
      <c r="E88" s="238" t="s">
        <v>19</v>
      </c>
      <c r="F88" s="239" t="s">
        <v>433</v>
      </c>
      <c r="G88" s="236"/>
      <c r="H88" s="240">
        <v>28.77</v>
      </c>
      <c r="I88" s="241"/>
      <c r="J88" s="236"/>
      <c r="K88" s="236"/>
      <c r="L88" s="242"/>
      <c r="M88" s="243"/>
      <c r="N88" s="244"/>
      <c r="O88" s="244"/>
      <c r="P88" s="244"/>
      <c r="Q88" s="244"/>
      <c r="R88" s="244"/>
      <c r="S88" s="244"/>
      <c r="T88" s="24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6" t="s">
        <v>190</v>
      </c>
      <c r="AU88" s="246" t="s">
        <v>80</v>
      </c>
      <c r="AV88" s="13" t="s">
        <v>80</v>
      </c>
      <c r="AW88" s="13" t="s">
        <v>32</v>
      </c>
      <c r="AX88" s="13" t="s">
        <v>78</v>
      </c>
      <c r="AY88" s="246" t="s">
        <v>126</v>
      </c>
    </row>
    <row r="89" s="2" customFormat="1" ht="16.5" customHeight="1">
      <c r="A89" s="38"/>
      <c r="B89" s="39"/>
      <c r="C89" s="224" t="s">
        <v>80</v>
      </c>
      <c r="D89" s="224" t="s">
        <v>185</v>
      </c>
      <c r="E89" s="225" t="s">
        <v>192</v>
      </c>
      <c r="F89" s="226" t="s">
        <v>193</v>
      </c>
      <c r="G89" s="227" t="s">
        <v>188</v>
      </c>
      <c r="H89" s="228">
        <v>45.744999999999997</v>
      </c>
      <c r="I89" s="229"/>
      <c r="J89" s="230">
        <f>ROUND(I89*H89,2)</f>
        <v>0</v>
      </c>
      <c r="K89" s="231"/>
      <c r="L89" s="232"/>
      <c r="M89" s="233" t="s">
        <v>19</v>
      </c>
      <c r="N89" s="234" t="s">
        <v>41</v>
      </c>
      <c r="O89" s="84"/>
      <c r="P89" s="207">
        <f>O89*H89</f>
        <v>0</v>
      </c>
      <c r="Q89" s="207">
        <v>0.001</v>
      </c>
      <c r="R89" s="207">
        <f>Q89*H89</f>
        <v>0.045745000000000001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155</v>
      </c>
      <c r="AT89" s="209" t="s">
        <v>185</v>
      </c>
      <c r="AU89" s="209" t="s">
        <v>80</v>
      </c>
      <c r="AY89" s="17" t="s">
        <v>126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125</v>
      </c>
      <c r="BM89" s="209" t="s">
        <v>434</v>
      </c>
    </row>
    <row r="90" s="13" customFormat="1">
      <c r="A90" s="13"/>
      <c r="B90" s="235"/>
      <c r="C90" s="236"/>
      <c r="D90" s="237" t="s">
        <v>190</v>
      </c>
      <c r="E90" s="238" t="s">
        <v>19</v>
      </c>
      <c r="F90" s="239" t="s">
        <v>435</v>
      </c>
      <c r="G90" s="236"/>
      <c r="H90" s="240">
        <v>45.744999999999997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190</v>
      </c>
      <c r="AU90" s="246" t="s">
        <v>80</v>
      </c>
      <c r="AV90" s="13" t="s">
        <v>80</v>
      </c>
      <c r="AW90" s="13" t="s">
        <v>32</v>
      </c>
      <c r="AX90" s="13" t="s">
        <v>78</v>
      </c>
      <c r="AY90" s="246" t="s">
        <v>126</v>
      </c>
    </row>
    <row r="91" s="2" customFormat="1" ht="21.75" customHeight="1">
      <c r="A91" s="38"/>
      <c r="B91" s="39"/>
      <c r="C91" s="197" t="s">
        <v>136</v>
      </c>
      <c r="D91" s="197" t="s">
        <v>127</v>
      </c>
      <c r="E91" s="198" t="s">
        <v>436</v>
      </c>
      <c r="F91" s="199" t="s">
        <v>437</v>
      </c>
      <c r="G91" s="200" t="s">
        <v>278</v>
      </c>
      <c r="H91" s="201">
        <v>652.79999999999995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125</v>
      </c>
      <c r="AT91" s="209" t="s">
        <v>127</v>
      </c>
      <c r="AU91" s="209" t="s">
        <v>80</v>
      </c>
      <c r="AY91" s="17" t="s">
        <v>126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438</v>
      </c>
    </row>
    <row r="92" s="13" customFormat="1">
      <c r="A92" s="13"/>
      <c r="B92" s="235"/>
      <c r="C92" s="236"/>
      <c r="D92" s="237" t="s">
        <v>190</v>
      </c>
      <c r="E92" s="238" t="s">
        <v>19</v>
      </c>
      <c r="F92" s="239" t="s">
        <v>439</v>
      </c>
      <c r="G92" s="236"/>
      <c r="H92" s="240">
        <v>652.79999999999995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190</v>
      </c>
      <c r="AU92" s="246" t="s">
        <v>80</v>
      </c>
      <c r="AV92" s="13" t="s">
        <v>80</v>
      </c>
      <c r="AW92" s="13" t="s">
        <v>32</v>
      </c>
      <c r="AX92" s="13" t="s">
        <v>78</v>
      </c>
      <c r="AY92" s="246" t="s">
        <v>126</v>
      </c>
    </row>
    <row r="93" s="2" customFormat="1" ht="21.75" customHeight="1">
      <c r="A93" s="38"/>
      <c r="B93" s="39"/>
      <c r="C93" s="197" t="s">
        <v>125</v>
      </c>
      <c r="D93" s="197" t="s">
        <v>127</v>
      </c>
      <c r="E93" s="198" t="s">
        <v>440</v>
      </c>
      <c r="F93" s="199" t="s">
        <v>441</v>
      </c>
      <c r="G93" s="200" t="s">
        <v>278</v>
      </c>
      <c r="H93" s="201">
        <v>390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80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442</v>
      </c>
    </row>
    <row r="94" s="2" customFormat="1" ht="21.75" customHeight="1">
      <c r="A94" s="38"/>
      <c r="B94" s="39"/>
      <c r="C94" s="197" t="s">
        <v>143</v>
      </c>
      <c r="D94" s="197" t="s">
        <v>127</v>
      </c>
      <c r="E94" s="198" t="s">
        <v>294</v>
      </c>
      <c r="F94" s="199" t="s">
        <v>295</v>
      </c>
      <c r="G94" s="200" t="s">
        <v>278</v>
      </c>
      <c r="H94" s="201">
        <v>319.35000000000002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41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125</v>
      </c>
      <c r="AT94" s="209" t="s">
        <v>127</v>
      </c>
      <c r="AU94" s="209" t="s">
        <v>80</v>
      </c>
      <c r="AY94" s="17" t="s">
        <v>126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78</v>
      </c>
      <c r="BK94" s="210">
        <f>ROUND(I94*H94,2)</f>
        <v>0</v>
      </c>
      <c r="BL94" s="17" t="s">
        <v>125</v>
      </c>
      <c r="BM94" s="209" t="s">
        <v>443</v>
      </c>
    </row>
    <row r="95" s="13" customFormat="1">
      <c r="A95" s="13"/>
      <c r="B95" s="235"/>
      <c r="C95" s="236"/>
      <c r="D95" s="237" t="s">
        <v>190</v>
      </c>
      <c r="E95" s="238" t="s">
        <v>19</v>
      </c>
      <c r="F95" s="239" t="s">
        <v>444</v>
      </c>
      <c r="G95" s="236"/>
      <c r="H95" s="240">
        <v>319.35000000000002</v>
      </c>
      <c r="I95" s="241"/>
      <c r="J95" s="236"/>
      <c r="K95" s="236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190</v>
      </c>
      <c r="AU95" s="246" t="s">
        <v>80</v>
      </c>
      <c r="AV95" s="13" t="s">
        <v>80</v>
      </c>
      <c r="AW95" s="13" t="s">
        <v>32</v>
      </c>
      <c r="AX95" s="13" t="s">
        <v>78</v>
      </c>
      <c r="AY95" s="246" t="s">
        <v>126</v>
      </c>
    </row>
    <row r="96" s="2" customFormat="1" ht="33" customHeight="1">
      <c r="A96" s="38"/>
      <c r="B96" s="39"/>
      <c r="C96" s="197" t="s">
        <v>147</v>
      </c>
      <c r="D96" s="197" t="s">
        <v>127</v>
      </c>
      <c r="E96" s="198" t="s">
        <v>314</v>
      </c>
      <c r="F96" s="199" t="s">
        <v>315</v>
      </c>
      <c r="G96" s="200" t="s">
        <v>278</v>
      </c>
      <c r="H96" s="201">
        <v>268.80000000000001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41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125</v>
      </c>
      <c r="AT96" s="209" t="s">
        <v>127</v>
      </c>
      <c r="AU96" s="209" t="s">
        <v>80</v>
      </c>
      <c r="AY96" s="17" t="s">
        <v>126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125</v>
      </c>
      <c r="BM96" s="209" t="s">
        <v>445</v>
      </c>
    </row>
    <row r="97" s="13" customFormat="1">
      <c r="A97" s="13"/>
      <c r="B97" s="235"/>
      <c r="C97" s="236"/>
      <c r="D97" s="237" t="s">
        <v>190</v>
      </c>
      <c r="E97" s="238" t="s">
        <v>19</v>
      </c>
      <c r="F97" s="239" t="s">
        <v>446</v>
      </c>
      <c r="G97" s="236"/>
      <c r="H97" s="240">
        <v>268.80000000000001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190</v>
      </c>
      <c r="AU97" s="246" t="s">
        <v>80</v>
      </c>
      <c r="AV97" s="13" t="s">
        <v>80</v>
      </c>
      <c r="AW97" s="13" t="s">
        <v>32</v>
      </c>
      <c r="AX97" s="13" t="s">
        <v>78</v>
      </c>
      <c r="AY97" s="246" t="s">
        <v>126</v>
      </c>
    </row>
    <row r="98" s="2" customFormat="1" ht="33" customHeight="1">
      <c r="A98" s="38"/>
      <c r="B98" s="39"/>
      <c r="C98" s="197" t="s">
        <v>151</v>
      </c>
      <c r="D98" s="197" t="s">
        <v>127</v>
      </c>
      <c r="E98" s="198" t="s">
        <v>319</v>
      </c>
      <c r="F98" s="199" t="s">
        <v>320</v>
      </c>
      <c r="G98" s="200" t="s">
        <v>278</v>
      </c>
      <c r="H98" s="201">
        <v>1881.5999999999999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41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125</v>
      </c>
      <c r="AT98" s="209" t="s">
        <v>127</v>
      </c>
      <c r="AU98" s="209" t="s">
        <v>80</v>
      </c>
      <c r="AY98" s="17" t="s">
        <v>126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78</v>
      </c>
      <c r="BK98" s="210">
        <f>ROUND(I98*H98,2)</f>
        <v>0</v>
      </c>
      <c r="BL98" s="17" t="s">
        <v>125</v>
      </c>
      <c r="BM98" s="209" t="s">
        <v>447</v>
      </c>
    </row>
    <row r="99" s="13" customFormat="1">
      <c r="A99" s="13"/>
      <c r="B99" s="235"/>
      <c r="C99" s="236"/>
      <c r="D99" s="237" t="s">
        <v>190</v>
      </c>
      <c r="E99" s="238" t="s">
        <v>19</v>
      </c>
      <c r="F99" s="239" t="s">
        <v>446</v>
      </c>
      <c r="G99" s="236"/>
      <c r="H99" s="240">
        <v>268.80000000000001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190</v>
      </c>
      <c r="AU99" s="246" t="s">
        <v>80</v>
      </c>
      <c r="AV99" s="13" t="s">
        <v>80</v>
      </c>
      <c r="AW99" s="13" t="s">
        <v>32</v>
      </c>
      <c r="AX99" s="13" t="s">
        <v>78</v>
      </c>
      <c r="AY99" s="246" t="s">
        <v>126</v>
      </c>
    </row>
    <row r="100" s="13" customFormat="1">
      <c r="A100" s="13"/>
      <c r="B100" s="235"/>
      <c r="C100" s="236"/>
      <c r="D100" s="237" t="s">
        <v>190</v>
      </c>
      <c r="E100" s="236"/>
      <c r="F100" s="239" t="s">
        <v>448</v>
      </c>
      <c r="G100" s="236"/>
      <c r="H100" s="240">
        <v>1881.5999999999999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190</v>
      </c>
      <c r="AU100" s="246" t="s">
        <v>80</v>
      </c>
      <c r="AV100" s="13" t="s">
        <v>80</v>
      </c>
      <c r="AW100" s="13" t="s">
        <v>4</v>
      </c>
      <c r="AX100" s="13" t="s">
        <v>78</v>
      </c>
      <c r="AY100" s="246" t="s">
        <v>126</v>
      </c>
    </row>
    <row r="101" s="2" customFormat="1" ht="16.5" customHeight="1">
      <c r="A101" s="38"/>
      <c r="B101" s="39"/>
      <c r="C101" s="197" t="s">
        <v>155</v>
      </c>
      <c r="D101" s="197" t="s">
        <v>127</v>
      </c>
      <c r="E101" s="198" t="s">
        <v>324</v>
      </c>
      <c r="F101" s="199" t="s">
        <v>325</v>
      </c>
      <c r="G101" s="200" t="s">
        <v>278</v>
      </c>
      <c r="H101" s="201">
        <v>319.35000000000002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41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125</v>
      </c>
      <c r="AT101" s="209" t="s">
        <v>127</v>
      </c>
      <c r="AU101" s="209" t="s">
        <v>80</v>
      </c>
      <c r="AY101" s="17" t="s">
        <v>126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78</v>
      </c>
      <c r="BK101" s="210">
        <f>ROUND(I101*H101,2)</f>
        <v>0</v>
      </c>
      <c r="BL101" s="17" t="s">
        <v>125</v>
      </c>
      <c r="BM101" s="209" t="s">
        <v>449</v>
      </c>
    </row>
    <row r="102" s="13" customFormat="1">
      <c r="A102" s="13"/>
      <c r="B102" s="235"/>
      <c r="C102" s="236"/>
      <c r="D102" s="237" t="s">
        <v>190</v>
      </c>
      <c r="E102" s="238" t="s">
        <v>19</v>
      </c>
      <c r="F102" s="239" t="s">
        <v>444</v>
      </c>
      <c r="G102" s="236"/>
      <c r="H102" s="240">
        <v>319.35000000000002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190</v>
      </c>
      <c r="AU102" s="246" t="s">
        <v>80</v>
      </c>
      <c r="AV102" s="13" t="s">
        <v>80</v>
      </c>
      <c r="AW102" s="13" t="s">
        <v>32</v>
      </c>
      <c r="AX102" s="13" t="s">
        <v>78</v>
      </c>
      <c r="AY102" s="246" t="s">
        <v>126</v>
      </c>
    </row>
    <row r="103" s="2" customFormat="1" ht="33" customHeight="1">
      <c r="A103" s="38"/>
      <c r="B103" s="39"/>
      <c r="C103" s="197" t="s">
        <v>159</v>
      </c>
      <c r="D103" s="197" t="s">
        <v>127</v>
      </c>
      <c r="E103" s="198" t="s">
        <v>450</v>
      </c>
      <c r="F103" s="199" t="s">
        <v>451</v>
      </c>
      <c r="G103" s="200" t="s">
        <v>278</v>
      </c>
      <c r="H103" s="201">
        <v>4010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41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125</v>
      </c>
      <c r="AT103" s="209" t="s">
        <v>127</v>
      </c>
      <c r="AU103" s="209" t="s">
        <v>80</v>
      </c>
      <c r="AY103" s="17" t="s">
        <v>126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78</v>
      </c>
      <c r="BK103" s="210">
        <f>ROUND(I103*H103,2)</f>
        <v>0</v>
      </c>
      <c r="BL103" s="17" t="s">
        <v>125</v>
      </c>
      <c r="BM103" s="209" t="s">
        <v>452</v>
      </c>
    </row>
    <row r="104" s="2" customFormat="1" ht="21.75" customHeight="1">
      <c r="A104" s="38"/>
      <c r="B104" s="39"/>
      <c r="C104" s="197" t="s">
        <v>163</v>
      </c>
      <c r="D104" s="197" t="s">
        <v>127</v>
      </c>
      <c r="E104" s="198" t="s">
        <v>453</v>
      </c>
      <c r="F104" s="199" t="s">
        <v>344</v>
      </c>
      <c r="G104" s="200" t="s">
        <v>278</v>
      </c>
      <c r="H104" s="201">
        <v>268.80000000000001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41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125</v>
      </c>
      <c r="AT104" s="209" t="s">
        <v>127</v>
      </c>
      <c r="AU104" s="209" t="s">
        <v>80</v>
      </c>
      <c r="AY104" s="17" t="s">
        <v>126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78</v>
      </c>
      <c r="BK104" s="210">
        <f>ROUND(I104*H104,2)</f>
        <v>0</v>
      </c>
      <c r="BL104" s="17" t="s">
        <v>125</v>
      </c>
      <c r="BM104" s="209" t="s">
        <v>454</v>
      </c>
    </row>
    <row r="105" s="2" customFormat="1" ht="21.75" customHeight="1">
      <c r="A105" s="38"/>
      <c r="B105" s="39"/>
      <c r="C105" s="197" t="s">
        <v>167</v>
      </c>
      <c r="D105" s="197" t="s">
        <v>127</v>
      </c>
      <c r="E105" s="198" t="s">
        <v>333</v>
      </c>
      <c r="F105" s="199" t="s">
        <v>334</v>
      </c>
      <c r="G105" s="200" t="s">
        <v>335</v>
      </c>
      <c r="H105" s="201">
        <v>483.83999999999998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41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125</v>
      </c>
      <c r="AT105" s="209" t="s">
        <v>127</v>
      </c>
      <c r="AU105" s="209" t="s">
        <v>80</v>
      </c>
      <c r="AY105" s="17" t="s">
        <v>126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78</v>
      </c>
      <c r="BK105" s="210">
        <f>ROUND(I105*H105,2)</f>
        <v>0</v>
      </c>
      <c r="BL105" s="17" t="s">
        <v>125</v>
      </c>
      <c r="BM105" s="209" t="s">
        <v>455</v>
      </c>
    </row>
    <row r="106" s="13" customFormat="1">
      <c r="A106" s="13"/>
      <c r="B106" s="235"/>
      <c r="C106" s="236"/>
      <c r="D106" s="237" t="s">
        <v>190</v>
      </c>
      <c r="E106" s="238" t="s">
        <v>19</v>
      </c>
      <c r="F106" s="239" t="s">
        <v>456</v>
      </c>
      <c r="G106" s="236"/>
      <c r="H106" s="240">
        <v>483.83999999999998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190</v>
      </c>
      <c r="AU106" s="246" t="s">
        <v>80</v>
      </c>
      <c r="AV106" s="13" t="s">
        <v>80</v>
      </c>
      <c r="AW106" s="13" t="s">
        <v>32</v>
      </c>
      <c r="AX106" s="13" t="s">
        <v>78</v>
      </c>
      <c r="AY106" s="246" t="s">
        <v>126</v>
      </c>
    </row>
    <row r="107" s="2" customFormat="1" ht="21.75" customHeight="1">
      <c r="A107" s="38"/>
      <c r="B107" s="39"/>
      <c r="C107" s="197" t="s">
        <v>171</v>
      </c>
      <c r="D107" s="197" t="s">
        <v>127</v>
      </c>
      <c r="E107" s="198" t="s">
        <v>358</v>
      </c>
      <c r="F107" s="199" t="s">
        <v>359</v>
      </c>
      <c r="G107" s="200" t="s">
        <v>210</v>
      </c>
      <c r="H107" s="201">
        <v>822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125</v>
      </c>
      <c r="AT107" s="209" t="s">
        <v>127</v>
      </c>
      <c r="AU107" s="209" t="s">
        <v>80</v>
      </c>
      <c r="AY107" s="17" t="s">
        <v>126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125</v>
      </c>
      <c r="BM107" s="209" t="s">
        <v>457</v>
      </c>
    </row>
    <row r="108" s="2" customFormat="1" ht="21.75" customHeight="1">
      <c r="A108" s="38"/>
      <c r="B108" s="39"/>
      <c r="C108" s="197" t="s">
        <v>237</v>
      </c>
      <c r="D108" s="197" t="s">
        <v>127</v>
      </c>
      <c r="E108" s="198" t="s">
        <v>458</v>
      </c>
      <c r="F108" s="199" t="s">
        <v>459</v>
      </c>
      <c r="G108" s="200" t="s">
        <v>210</v>
      </c>
      <c r="H108" s="201">
        <v>822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41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125</v>
      </c>
      <c r="AT108" s="209" t="s">
        <v>127</v>
      </c>
      <c r="AU108" s="209" t="s">
        <v>80</v>
      </c>
      <c r="AY108" s="17" t="s">
        <v>126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78</v>
      </c>
      <c r="BK108" s="210">
        <f>ROUND(I108*H108,2)</f>
        <v>0</v>
      </c>
      <c r="BL108" s="17" t="s">
        <v>125</v>
      </c>
      <c r="BM108" s="209" t="s">
        <v>460</v>
      </c>
    </row>
    <row r="109" s="2" customFormat="1" ht="21.75" customHeight="1">
      <c r="A109" s="38"/>
      <c r="B109" s="39"/>
      <c r="C109" s="197" t="s">
        <v>241</v>
      </c>
      <c r="D109" s="197" t="s">
        <v>127</v>
      </c>
      <c r="E109" s="198" t="s">
        <v>367</v>
      </c>
      <c r="F109" s="199" t="s">
        <v>368</v>
      </c>
      <c r="G109" s="200" t="s">
        <v>210</v>
      </c>
      <c r="H109" s="201">
        <v>1307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41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125</v>
      </c>
      <c r="AT109" s="209" t="s">
        <v>127</v>
      </c>
      <c r="AU109" s="209" t="s">
        <v>80</v>
      </c>
      <c r="AY109" s="17" t="s">
        <v>126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78</v>
      </c>
      <c r="BK109" s="210">
        <f>ROUND(I109*H109,2)</f>
        <v>0</v>
      </c>
      <c r="BL109" s="17" t="s">
        <v>125</v>
      </c>
      <c r="BM109" s="209" t="s">
        <v>461</v>
      </c>
    </row>
    <row r="110" s="13" customFormat="1">
      <c r="A110" s="13"/>
      <c r="B110" s="235"/>
      <c r="C110" s="236"/>
      <c r="D110" s="237" t="s">
        <v>190</v>
      </c>
      <c r="E110" s="238" t="s">
        <v>19</v>
      </c>
      <c r="F110" s="239" t="s">
        <v>462</v>
      </c>
      <c r="G110" s="236"/>
      <c r="H110" s="240">
        <v>1307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190</v>
      </c>
      <c r="AU110" s="246" t="s">
        <v>80</v>
      </c>
      <c r="AV110" s="13" t="s">
        <v>80</v>
      </c>
      <c r="AW110" s="13" t="s">
        <v>32</v>
      </c>
      <c r="AX110" s="13" t="s">
        <v>78</v>
      </c>
      <c r="AY110" s="246" t="s">
        <v>126</v>
      </c>
    </row>
    <row r="111" s="2" customFormat="1" ht="21.75" customHeight="1">
      <c r="A111" s="38"/>
      <c r="B111" s="39"/>
      <c r="C111" s="197" t="s">
        <v>8</v>
      </c>
      <c r="D111" s="197" t="s">
        <v>127</v>
      </c>
      <c r="E111" s="198" t="s">
        <v>463</v>
      </c>
      <c r="F111" s="199" t="s">
        <v>464</v>
      </c>
      <c r="G111" s="200" t="s">
        <v>210</v>
      </c>
      <c r="H111" s="201">
        <v>3302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41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125</v>
      </c>
      <c r="AT111" s="209" t="s">
        <v>127</v>
      </c>
      <c r="AU111" s="209" t="s">
        <v>80</v>
      </c>
      <c r="AY111" s="17" t="s">
        <v>126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78</v>
      </c>
      <c r="BK111" s="210">
        <f>ROUND(I111*H111,2)</f>
        <v>0</v>
      </c>
      <c r="BL111" s="17" t="s">
        <v>125</v>
      </c>
      <c r="BM111" s="209" t="s">
        <v>465</v>
      </c>
    </row>
    <row r="112" s="13" customFormat="1">
      <c r="A112" s="13"/>
      <c r="B112" s="235"/>
      <c r="C112" s="236"/>
      <c r="D112" s="237" t="s">
        <v>190</v>
      </c>
      <c r="E112" s="238" t="s">
        <v>19</v>
      </c>
      <c r="F112" s="239" t="s">
        <v>466</v>
      </c>
      <c r="G112" s="236"/>
      <c r="H112" s="240">
        <v>2480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190</v>
      </c>
      <c r="AU112" s="246" t="s">
        <v>80</v>
      </c>
      <c r="AV112" s="13" t="s">
        <v>80</v>
      </c>
      <c r="AW112" s="13" t="s">
        <v>32</v>
      </c>
      <c r="AX112" s="13" t="s">
        <v>70</v>
      </c>
      <c r="AY112" s="246" t="s">
        <v>126</v>
      </c>
    </row>
    <row r="113" s="13" customFormat="1">
      <c r="A113" s="13"/>
      <c r="B113" s="235"/>
      <c r="C113" s="236"/>
      <c r="D113" s="237" t="s">
        <v>190</v>
      </c>
      <c r="E113" s="238" t="s">
        <v>19</v>
      </c>
      <c r="F113" s="239" t="s">
        <v>467</v>
      </c>
      <c r="G113" s="236"/>
      <c r="H113" s="240">
        <v>822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190</v>
      </c>
      <c r="AU113" s="246" t="s">
        <v>80</v>
      </c>
      <c r="AV113" s="13" t="s">
        <v>80</v>
      </c>
      <c r="AW113" s="13" t="s">
        <v>32</v>
      </c>
      <c r="AX113" s="13" t="s">
        <v>70</v>
      </c>
      <c r="AY113" s="246" t="s">
        <v>126</v>
      </c>
    </row>
    <row r="114" s="14" customFormat="1">
      <c r="A114" s="14"/>
      <c r="B114" s="247"/>
      <c r="C114" s="248"/>
      <c r="D114" s="237" t="s">
        <v>190</v>
      </c>
      <c r="E114" s="249" t="s">
        <v>19</v>
      </c>
      <c r="F114" s="250" t="s">
        <v>202</v>
      </c>
      <c r="G114" s="248"/>
      <c r="H114" s="251">
        <v>3302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190</v>
      </c>
      <c r="AU114" s="257" t="s">
        <v>80</v>
      </c>
      <c r="AV114" s="14" t="s">
        <v>125</v>
      </c>
      <c r="AW114" s="14" t="s">
        <v>32</v>
      </c>
      <c r="AX114" s="14" t="s">
        <v>78</v>
      </c>
      <c r="AY114" s="257" t="s">
        <v>126</v>
      </c>
    </row>
    <row r="115" s="2" customFormat="1" ht="16.5" customHeight="1">
      <c r="A115" s="38"/>
      <c r="B115" s="39"/>
      <c r="C115" s="197" t="s">
        <v>250</v>
      </c>
      <c r="D115" s="197" t="s">
        <v>127</v>
      </c>
      <c r="E115" s="198" t="s">
        <v>468</v>
      </c>
      <c r="F115" s="199" t="s">
        <v>469</v>
      </c>
      <c r="G115" s="200" t="s">
        <v>210</v>
      </c>
      <c r="H115" s="201">
        <v>1307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41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125</v>
      </c>
      <c r="AT115" s="209" t="s">
        <v>127</v>
      </c>
      <c r="AU115" s="209" t="s">
        <v>80</v>
      </c>
      <c r="AY115" s="17" t="s">
        <v>126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78</v>
      </c>
      <c r="BK115" s="210">
        <f>ROUND(I115*H115,2)</f>
        <v>0</v>
      </c>
      <c r="BL115" s="17" t="s">
        <v>125</v>
      </c>
      <c r="BM115" s="209" t="s">
        <v>470</v>
      </c>
    </row>
    <row r="116" s="13" customFormat="1">
      <c r="A116" s="13"/>
      <c r="B116" s="235"/>
      <c r="C116" s="236"/>
      <c r="D116" s="237" t="s">
        <v>190</v>
      </c>
      <c r="E116" s="238" t="s">
        <v>19</v>
      </c>
      <c r="F116" s="239" t="s">
        <v>462</v>
      </c>
      <c r="G116" s="236"/>
      <c r="H116" s="240">
        <v>1307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190</v>
      </c>
      <c r="AU116" s="246" t="s">
        <v>80</v>
      </c>
      <c r="AV116" s="13" t="s">
        <v>80</v>
      </c>
      <c r="AW116" s="13" t="s">
        <v>32</v>
      </c>
      <c r="AX116" s="13" t="s">
        <v>78</v>
      </c>
      <c r="AY116" s="246" t="s">
        <v>126</v>
      </c>
    </row>
    <row r="117" s="2" customFormat="1" ht="21.75" customHeight="1">
      <c r="A117" s="38"/>
      <c r="B117" s="39"/>
      <c r="C117" s="197" t="s">
        <v>254</v>
      </c>
      <c r="D117" s="197" t="s">
        <v>127</v>
      </c>
      <c r="E117" s="198" t="s">
        <v>376</v>
      </c>
      <c r="F117" s="199" t="s">
        <v>377</v>
      </c>
      <c r="G117" s="200" t="s">
        <v>210</v>
      </c>
      <c r="H117" s="201">
        <v>670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125</v>
      </c>
      <c r="AT117" s="209" t="s">
        <v>127</v>
      </c>
      <c r="AU117" s="209" t="s">
        <v>80</v>
      </c>
      <c r="AY117" s="17" t="s">
        <v>126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125</v>
      </c>
      <c r="BM117" s="209" t="s">
        <v>471</v>
      </c>
    </row>
    <row r="118" s="2" customFormat="1" ht="21.75" customHeight="1">
      <c r="A118" s="38"/>
      <c r="B118" s="39"/>
      <c r="C118" s="197" t="s">
        <v>258</v>
      </c>
      <c r="D118" s="197" t="s">
        <v>127</v>
      </c>
      <c r="E118" s="198" t="s">
        <v>472</v>
      </c>
      <c r="F118" s="199" t="s">
        <v>473</v>
      </c>
      <c r="G118" s="200" t="s">
        <v>210</v>
      </c>
      <c r="H118" s="201">
        <v>2295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41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125</v>
      </c>
      <c r="AT118" s="209" t="s">
        <v>127</v>
      </c>
      <c r="AU118" s="209" t="s">
        <v>80</v>
      </c>
      <c r="AY118" s="17" t="s">
        <v>126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78</v>
      </c>
      <c r="BK118" s="210">
        <f>ROUND(I118*H118,2)</f>
        <v>0</v>
      </c>
      <c r="BL118" s="17" t="s">
        <v>125</v>
      </c>
      <c r="BM118" s="209" t="s">
        <v>474</v>
      </c>
    </row>
    <row r="119" s="13" customFormat="1">
      <c r="A119" s="13"/>
      <c r="B119" s="235"/>
      <c r="C119" s="236"/>
      <c r="D119" s="237" t="s">
        <v>190</v>
      </c>
      <c r="E119" s="238" t="s">
        <v>19</v>
      </c>
      <c r="F119" s="239" t="s">
        <v>475</v>
      </c>
      <c r="G119" s="236"/>
      <c r="H119" s="240">
        <v>2295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190</v>
      </c>
      <c r="AU119" s="246" t="s">
        <v>80</v>
      </c>
      <c r="AV119" s="13" t="s">
        <v>80</v>
      </c>
      <c r="AW119" s="13" t="s">
        <v>32</v>
      </c>
      <c r="AX119" s="13" t="s">
        <v>78</v>
      </c>
      <c r="AY119" s="246" t="s">
        <v>126</v>
      </c>
    </row>
    <row r="120" s="2" customFormat="1" ht="21.75" customHeight="1">
      <c r="A120" s="38"/>
      <c r="B120" s="39"/>
      <c r="C120" s="197" t="s">
        <v>262</v>
      </c>
      <c r="D120" s="197" t="s">
        <v>127</v>
      </c>
      <c r="E120" s="198" t="s">
        <v>476</v>
      </c>
      <c r="F120" s="199" t="s">
        <v>381</v>
      </c>
      <c r="G120" s="200" t="s">
        <v>210</v>
      </c>
      <c r="H120" s="201">
        <v>1307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41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125</v>
      </c>
      <c r="AT120" s="209" t="s">
        <v>127</v>
      </c>
      <c r="AU120" s="209" t="s">
        <v>80</v>
      </c>
      <c r="AY120" s="17" t="s">
        <v>126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78</v>
      </c>
      <c r="BK120" s="210">
        <f>ROUND(I120*H120,2)</f>
        <v>0</v>
      </c>
      <c r="BL120" s="17" t="s">
        <v>125</v>
      </c>
      <c r="BM120" s="209" t="s">
        <v>477</v>
      </c>
    </row>
    <row r="121" s="13" customFormat="1">
      <c r="A121" s="13"/>
      <c r="B121" s="235"/>
      <c r="C121" s="236"/>
      <c r="D121" s="237" t="s">
        <v>190</v>
      </c>
      <c r="E121" s="238" t="s">
        <v>19</v>
      </c>
      <c r="F121" s="239" t="s">
        <v>462</v>
      </c>
      <c r="G121" s="236"/>
      <c r="H121" s="240">
        <v>1307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190</v>
      </c>
      <c r="AU121" s="246" t="s">
        <v>80</v>
      </c>
      <c r="AV121" s="13" t="s">
        <v>80</v>
      </c>
      <c r="AW121" s="13" t="s">
        <v>32</v>
      </c>
      <c r="AX121" s="13" t="s">
        <v>78</v>
      </c>
      <c r="AY121" s="246" t="s">
        <v>126</v>
      </c>
    </row>
    <row r="122" s="2" customFormat="1" ht="16.5" customHeight="1">
      <c r="A122" s="38"/>
      <c r="B122" s="39"/>
      <c r="C122" s="224" t="s">
        <v>266</v>
      </c>
      <c r="D122" s="224" t="s">
        <v>185</v>
      </c>
      <c r="E122" s="225" t="s">
        <v>478</v>
      </c>
      <c r="F122" s="226" t="s">
        <v>479</v>
      </c>
      <c r="G122" s="227" t="s">
        <v>210</v>
      </c>
      <c r="H122" s="228">
        <v>1437.7000000000001</v>
      </c>
      <c r="I122" s="229"/>
      <c r="J122" s="230">
        <f>ROUND(I122*H122,2)</f>
        <v>0</v>
      </c>
      <c r="K122" s="231"/>
      <c r="L122" s="232"/>
      <c r="M122" s="233" t="s">
        <v>19</v>
      </c>
      <c r="N122" s="234" t="s">
        <v>41</v>
      </c>
      <c r="O122" s="84"/>
      <c r="P122" s="207">
        <f>O122*H122</f>
        <v>0</v>
      </c>
      <c r="Q122" s="207">
        <v>0.00040000000000000002</v>
      </c>
      <c r="R122" s="207">
        <f>Q122*H122</f>
        <v>0.57508000000000004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155</v>
      </c>
      <c r="AT122" s="209" t="s">
        <v>185</v>
      </c>
      <c r="AU122" s="209" t="s">
        <v>80</v>
      </c>
      <c r="AY122" s="17" t="s">
        <v>126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125</v>
      </c>
      <c r="BM122" s="209" t="s">
        <v>480</v>
      </c>
    </row>
    <row r="123" s="13" customFormat="1">
      <c r="A123" s="13"/>
      <c r="B123" s="235"/>
      <c r="C123" s="236"/>
      <c r="D123" s="237" t="s">
        <v>190</v>
      </c>
      <c r="E123" s="238" t="s">
        <v>19</v>
      </c>
      <c r="F123" s="239" t="s">
        <v>481</v>
      </c>
      <c r="G123" s="236"/>
      <c r="H123" s="240">
        <v>1437.7000000000001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190</v>
      </c>
      <c r="AU123" s="246" t="s">
        <v>80</v>
      </c>
      <c r="AV123" s="13" t="s">
        <v>80</v>
      </c>
      <c r="AW123" s="13" t="s">
        <v>32</v>
      </c>
      <c r="AX123" s="13" t="s">
        <v>78</v>
      </c>
      <c r="AY123" s="246" t="s">
        <v>126</v>
      </c>
    </row>
    <row r="124" s="11" customFormat="1" ht="22.8" customHeight="1">
      <c r="A124" s="11"/>
      <c r="B124" s="183"/>
      <c r="C124" s="184"/>
      <c r="D124" s="185" t="s">
        <v>69</v>
      </c>
      <c r="E124" s="222" t="s">
        <v>125</v>
      </c>
      <c r="F124" s="222" t="s">
        <v>388</v>
      </c>
      <c r="G124" s="184"/>
      <c r="H124" s="184"/>
      <c r="I124" s="187"/>
      <c r="J124" s="223">
        <f>BK124</f>
        <v>0</v>
      </c>
      <c r="K124" s="184"/>
      <c r="L124" s="189"/>
      <c r="M124" s="190"/>
      <c r="N124" s="191"/>
      <c r="O124" s="191"/>
      <c r="P124" s="192">
        <f>SUM(P125:P136)</f>
        <v>0</v>
      </c>
      <c r="Q124" s="191"/>
      <c r="R124" s="192">
        <f>SUM(R125:R136)</f>
        <v>1898.3363039999999</v>
      </c>
      <c r="S124" s="191"/>
      <c r="T124" s="193">
        <f>SUM(T125:T136)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4" t="s">
        <v>78</v>
      </c>
      <c r="AT124" s="195" t="s">
        <v>69</v>
      </c>
      <c r="AU124" s="195" t="s">
        <v>78</v>
      </c>
      <c r="AY124" s="194" t="s">
        <v>126</v>
      </c>
      <c r="BK124" s="196">
        <f>SUM(BK125:BK136)</f>
        <v>0</v>
      </c>
    </row>
    <row r="125" s="2" customFormat="1" ht="21.75" customHeight="1">
      <c r="A125" s="38"/>
      <c r="B125" s="39"/>
      <c r="C125" s="197" t="s">
        <v>7</v>
      </c>
      <c r="D125" s="197" t="s">
        <v>127</v>
      </c>
      <c r="E125" s="198" t="s">
        <v>482</v>
      </c>
      <c r="F125" s="199" t="s">
        <v>483</v>
      </c>
      <c r="G125" s="200" t="s">
        <v>278</v>
      </c>
      <c r="H125" s="201">
        <v>222.40000000000001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41</v>
      </c>
      <c r="O125" s="84"/>
      <c r="P125" s="207">
        <f>O125*H125</f>
        <v>0</v>
      </c>
      <c r="Q125" s="207">
        <v>1.8899999999999999</v>
      </c>
      <c r="R125" s="207">
        <f>Q125*H125</f>
        <v>420.33600000000001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125</v>
      </c>
      <c r="AT125" s="209" t="s">
        <v>127</v>
      </c>
      <c r="AU125" s="209" t="s">
        <v>80</v>
      </c>
      <c r="AY125" s="17" t="s">
        <v>126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78</v>
      </c>
      <c r="BK125" s="210">
        <f>ROUND(I125*H125,2)</f>
        <v>0</v>
      </c>
      <c r="BL125" s="17" t="s">
        <v>125</v>
      </c>
      <c r="BM125" s="209" t="s">
        <v>484</v>
      </c>
    </row>
    <row r="126" s="13" customFormat="1">
      <c r="A126" s="13"/>
      <c r="B126" s="235"/>
      <c r="C126" s="236"/>
      <c r="D126" s="237" t="s">
        <v>190</v>
      </c>
      <c r="E126" s="238" t="s">
        <v>19</v>
      </c>
      <c r="F126" s="239" t="s">
        <v>485</v>
      </c>
      <c r="G126" s="236"/>
      <c r="H126" s="240">
        <v>222.40000000000001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190</v>
      </c>
      <c r="AU126" s="246" t="s">
        <v>80</v>
      </c>
      <c r="AV126" s="13" t="s">
        <v>80</v>
      </c>
      <c r="AW126" s="13" t="s">
        <v>32</v>
      </c>
      <c r="AX126" s="13" t="s">
        <v>78</v>
      </c>
      <c r="AY126" s="246" t="s">
        <v>126</v>
      </c>
    </row>
    <row r="127" s="2" customFormat="1" ht="21.75" customHeight="1">
      <c r="A127" s="38"/>
      <c r="B127" s="39"/>
      <c r="C127" s="197" t="s">
        <v>275</v>
      </c>
      <c r="D127" s="197" t="s">
        <v>127</v>
      </c>
      <c r="E127" s="198" t="s">
        <v>486</v>
      </c>
      <c r="F127" s="199" t="s">
        <v>487</v>
      </c>
      <c r="G127" s="200" t="s">
        <v>278</v>
      </c>
      <c r="H127" s="201">
        <v>187.80000000000001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41</v>
      </c>
      <c r="O127" s="84"/>
      <c r="P127" s="207">
        <f>O127*H127</f>
        <v>0</v>
      </c>
      <c r="Q127" s="207">
        <v>2.25</v>
      </c>
      <c r="R127" s="207">
        <f>Q127*H127</f>
        <v>422.55000000000001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125</v>
      </c>
      <c r="AT127" s="209" t="s">
        <v>127</v>
      </c>
      <c r="AU127" s="209" t="s">
        <v>80</v>
      </c>
      <c r="AY127" s="17" t="s">
        <v>126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78</v>
      </c>
      <c r="BK127" s="210">
        <f>ROUND(I127*H127,2)</f>
        <v>0</v>
      </c>
      <c r="BL127" s="17" t="s">
        <v>125</v>
      </c>
      <c r="BM127" s="209" t="s">
        <v>488</v>
      </c>
    </row>
    <row r="128" s="13" customFormat="1">
      <c r="A128" s="13"/>
      <c r="B128" s="235"/>
      <c r="C128" s="236"/>
      <c r="D128" s="237" t="s">
        <v>190</v>
      </c>
      <c r="E128" s="238" t="s">
        <v>19</v>
      </c>
      <c r="F128" s="239" t="s">
        <v>489</v>
      </c>
      <c r="G128" s="236"/>
      <c r="H128" s="240">
        <v>28.800000000000001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190</v>
      </c>
      <c r="AU128" s="246" t="s">
        <v>80</v>
      </c>
      <c r="AV128" s="13" t="s">
        <v>80</v>
      </c>
      <c r="AW128" s="13" t="s">
        <v>32</v>
      </c>
      <c r="AX128" s="13" t="s">
        <v>70</v>
      </c>
      <c r="AY128" s="246" t="s">
        <v>126</v>
      </c>
    </row>
    <row r="129" s="13" customFormat="1">
      <c r="A129" s="13"/>
      <c r="B129" s="235"/>
      <c r="C129" s="236"/>
      <c r="D129" s="237" t="s">
        <v>190</v>
      </c>
      <c r="E129" s="238" t="s">
        <v>19</v>
      </c>
      <c r="F129" s="239" t="s">
        <v>490</v>
      </c>
      <c r="G129" s="236"/>
      <c r="H129" s="240">
        <v>159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190</v>
      </c>
      <c r="AU129" s="246" t="s">
        <v>80</v>
      </c>
      <c r="AV129" s="13" t="s">
        <v>80</v>
      </c>
      <c r="AW129" s="13" t="s">
        <v>32</v>
      </c>
      <c r="AX129" s="13" t="s">
        <v>70</v>
      </c>
      <c r="AY129" s="246" t="s">
        <v>126</v>
      </c>
    </row>
    <row r="130" s="14" customFormat="1">
      <c r="A130" s="14"/>
      <c r="B130" s="247"/>
      <c r="C130" s="248"/>
      <c r="D130" s="237" t="s">
        <v>190</v>
      </c>
      <c r="E130" s="249" t="s">
        <v>19</v>
      </c>
      <c r="F130" s="250" t="s">
        <v>202</v>
      </c>
      <c r="G130" s="248"/>
      <c r="H130" s="251">
        <v>187.80000000000001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190</v>
      </c>
      <c r="AU130" s="257" t="s">
        <v>80</v>
      </c>
      <c r="AV130" s="14" t="s">
        <v>125</v>
      </c>
      <c r="AW130" s="14" t="s">
        <v>32</v>
      </c>
      <c r="AX130" s="14" t="s">
        <v>78</v>
      </c>
      <c r="AY130" s="257" t="s">
        <v>126</v>
      </c>
    </row>
    <row r="131" s="2" customFormat="1" ht="21.75" customHeight="1">
      <c r="A131" s="38"/>
      <c r="B131" s="39"/>
      <c r="C131" s="197" t="s">
        <v>280</v>
      </c>
      <c r="D131" s="197" t="s">
        <v>127</v>
      </c>
      <c r="E131" s="198" t="s">
        <v>491</v>
      </c>
      <c r="F131" s="199" t="s">
        <v>492</v>
      </c>
      <c r="G131" s="200" t="s">
        <v>278</v>
      </c>
      <c r="H131" s="201">
        <v>188.80000000000001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41</v>
      </c>
      <c r="O131" s="84"/>
      <c r="P131" s="207">
        <f>O131*H131</f>
        <v>0</v>
      </c>
      <c r="Q131" s="207">
        <v>2.13408</v>
      </c>
      <c r="R131" s="207">
        <f>Q131*H131</f>
        <v>402.91430400000002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125</v>
      </c>
      <c r="AT131" s="209" t="s">
        <v>127</v>
      </c>
      <c r="AU131" s="209" t="s">
        <v>80</v>
      </c>
      <c r="AY131" s="17" t="s">
        <v>126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78</v>
      </c>
      <c r="BK131" s="210">
        <f>ROUND(I131*H131,2)</f>
        <v>0</v>
      </c>
      <c r="BL131" s="17" t="s">
        <v>125</v>
      </c>
      <c r="BM131" s="209" t="s">
        <v>493</v>
      </c>
    </row>
    <row r="132" s="13" customFormat="1">
      <c r="A132" s="13"/>
      <c r="B132" s="235"/>
      <c r="C132" s="236"/>
      <c r="D132" s="237" t="s">
        <v>190</v>
      </c>
      <c r="E132" s="238" t="s">
        <v>19</v>
      </c>
      <c r="F132" s="239" t="s">
        <v>494</v>
      </c>
      <c r="G132" s="236"/>
      <c r="H132" s="240">
        <v>188.80000000000001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190</v>
      </c>
      <c r="AU132" s="246" t="s">
        <v>80</v>
      </c>
      <c r="AV132" s="13" t="s">
        <v>80</v>
      </c>
      <c r="AW132" s="13" t="s">
        <v>32</v>
      </c>
      <c r="AX132" s="13" t="s">
        <v>78</v>
      </c>
      <c r="AY132" s="246" t="s">
        <v>126</v>
      </c>
    </row>
    <row r="133" s="2" customFormat="1" ht="21.75" customHeight="1">
      <c r="A133" s="38"/>
      <c r="B133" s="39"/>
      <c r="C133" s="197" t="s">
        <v>284</v>
      </c>
      <c r="D133" s="197" t="s">
        <v>127</v>
      </c>
      <c r="E133" s="198" t="s">
        <v>495</v>
      </c>
      <c r="F133" s="199" t="s">
        <v>496</v>
      </c>
      <c r="G133" s="200" t="s">
        <v>210</v>
      </c>
      <c r="H133" s="201">
        <v>288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41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125</v>
      </c>
      <c r="AT133" s="209" t="s">
        <v>127</v>
      </c>
      <c r="AU133" s="209" t="s">
        <v>80</v>
      </c>
      <c r="AY133" s="17" t="s">
        <v>126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78</v>
      </c>
      <c r="BK133" s="210">
        <f>ROUND(I133*H133,2)</f>
        <v>0</v>
      </c>
      <c r="BL133" s="17" t="s">
        <v>125</v>
      </c>
      <c r="BM133" s="209" t="s">
        <v>497</v>
      </c>
    </row>
    <row r="134" s="13" customFormat="1">
      <c r="A134" s="13"/>
      <c r="B134" s="235"/>
      <c r="C134" s="236"/>
      <c r="D134" s="237" t="s">
        <v>190</v>
      </c>
      <c r="E134" s="238" t="s">
        <v>19</v>
      </c>
      <c r="F134" s="239" t="s">
        <v>498</v>
      </c>
      <c r="G134" s="236"/>
      <c r="H134" s="240">
        <v>288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190</v>
      </c>
      <c r="AU134" s="246" t="s">
        <v>80</v>
      </c>
      <c r="AV134" s="13" t="s">
        <v>80</v>
      </c>
      <c r="AW134" s="13" t="s">
        <v>32</v>
      </c>
      <c r="AX134" s="13" t="s">
        <v>78</v>
      </c>
      <c r="AY134" s="246" t="s">
        <v>126</v>
      </c>
    </row>
    <row r="135" s="2" customFormat="1" ht="21.75" customHeight="1">
      <c r="A135" s="38"/>
      <c r="B135" s="39"/>
      <c r="C135" s="197" t="s">
        <v>288</v>
      </c>
      <c r="D135" s="197" t="s">
        <v>127</v>
      </c>
      <c r="E135" s="198" t="s">
        <v>499</v>
      </c>
      <c r="F135" s="199" t="s">
        <v>500</v>
      </c>
      <c r="G135" s="200" t="s">
        <v>278</v>
      </c>
      <c r="H135" s="201">
        <v>318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41</v>
      </c>
      <c r="O135" s="84"/>
      <c r="P135" s="207">
        <f>O135*H135</f>
        <v>0</v>
      </c>
      <c r="Q135" s="207">
        <v>2.052</v>
      </c>
      <c r="R135" s="207">
        <f>Q135*H135</f>
        <v>652.53600000000006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125</v>
      </c>
      <c r="AT135" s="209" t="s">
        <v>127</v>
      </c>
      <c r="AU135" s="209" t="s">
        <v>80</v>
      </c>
      <c r="AY135" s="17" t="s">
        <v>126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78</v>
      </c>
      <c r="BK135" s="210">
        <f>ROUND(I135*H135,2)</f>
        <v>0</v>
      </c>
      <c r="BL135" s="17" t="s">
        <v>125</v>
      </c>
      <c r="BM135" s="209" t="s">
        <v>501</v>
      </c>
    </row>
    <row r="136" s="13" customFormat="1">
      <c r="A136" s="13"/>
      <c r="B136" s="235"/>
      <c r="C136" s="236"/>
      <c r="D136" s="237" t="s">
        <v>190</v>
      </c>
      <c r="E136" s="238" t="s">
        <v>19</v>
      </c>
      <c r="F136" s="239" t="s">
        <v>502</v>
      </c>
      <c r="G136" s="236"/>
      <c r="H136" s="240">
        <v>318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190</v>
      </c>
      <c r="AU136" s="246" t="s">
        <v>80</v>
      </c>
      <c r="AV136" s="13" t="s">
        <v>80</v>
      </c>
      <c r="AW136" s="13" t="s">
        <v>32</v>
      </c>
      <c r="AX136" s="13" t="s">
        <v>78</v>
      </c>
      <c r="AY136" s="246" t="s">
        <v>126</v>
      </c>
    </row>
    <row r="137" s="11" customFormat="1" ht="22.8" customHeight="1">
      <c r="A137" s="11"/>
      <c r="B137" s="183"/>
      <c r="C137" s="184"/>
      <c r="D137" s="185" t="s">
        <v>69</v>
      </c>
      <c r="E137" s="222" t="s">
        <v>155</v>
      </c>
      <c r="F137" s="222" t="s">
        <v>394</v>
      </c>
      <c r="G137" s="184"/>
      <c r="H137" s="184"/>
      <c r="I137" s="187"/>
      <c r="J137" s="223">
        <f>BK137</f>
        <v>0</v>
      </c>
      <c r="K137" s="184"/>
      <c r="L137" s="189"/>
      <c r="M137" s="190"/>
      <c r="N137" s="191"/>
      <c r="O137" s="191"/>
      <c r="P137" s="192">
        <f>SUM(P138:P140)</f>
        <v>0</v>
      </c>
      <c r="Q137" s="191"/>
      <c r="R137" s="192">
        <f>SUM(R138:R140)</f>
        <v>0.083174400000000009</v>
      </c>
      <c r="S137" s="191"/>
      <c r="T137" s="193">
        <f>SUM(T138:T140)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4" t="s">
        <v>78</v>
      </c>
      <c r="AT137" s="195" t="s">
        <v>69</v>
      </c>
      <c r="AU137" s="195" t="s">
        <v>78</v>
      </c>
      <c r="AY137" s="194" t="s">
        <v>126</v>
      </c>
      <c r="BK137" s="196">
        <f>SUM(BK138:BK140)</f>
        <v>0</v>
      </c>
    </row>
    <row r="138" s="2" customFormat="1" ht="21.75" customHeight="1">
      <c r="A138" s="38"/>
      <c r="B138" s="39"/>
      <c r="C138" s="224" t="s">
        <v>293</v>
      </c>
      <c r="D138" s="224" t="s">
        <v>185</v>
      </c>
      <c r="E138" s="225" t="s">
        <v>396</v>
      </c>
      <c r="F138" s="226" t="s">
        <v>397</v>
      </c>
      <c r="G138" s="227" t="s">
        <v>398</v>
      </c>
      <c r="H138" s="228">
        <v>173.28</v>
      </c>
      <c r="I138" s="229"/>
      <c r="J138" s="230">
        <f>ROUND(I138*H138,2)</f>
        <v>0</v>
      </c>
      <c r="K138" s="231"/>
      <c r="L138" s="232"/>
      <c r="M138" s="233" t="s">
        <v>19</v>
      </c>
      <c r="N138" s="234" t="s">
        <v>41</v>
      </c>
      <c r="O138" s="84"/>
      <c r="P138" s="207">
        <f>O138*H138</f>
        <v>0</v>
      </c>
      <c r="Q138" s="207">
        <v>0.00048000000000000001</v>
      </c>
      <c r="R138" s="207">
        <f>Q138*H138</f>
        <v>0.083174400000000009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155</v>
      </c>
      <c r="AT138" s="209" t="s">
        <v>185</v>
      </c>
      <c r="AU138" s="209" t="s">
        <v>80</v>
      </c>
      <c r="AY138" s="17" t="s">
        <v>126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78</v>
      </c>
      <c r="BK138" s="210">
        <f>ROUND(I138*H138,2)</f>
        <v>0</v>
      </c>
      <c r="BL138" s="17" t="s">
        <v>125</v>
      </c>
      <c r="BM138" s="209" t="s">
        <v>503</v>
      </c>
    </row>
    <row r="139" s="13" customFormat="1">
      <c r="A139" s="13"/>
      <c r="B139" s="235"/>
      <c r="C139" s="236"/>
      <c r="D139" s="237" t="s">
        <v>190</v>
      </c>
      <c r="E139" s="238" t="s">
        <v>19</v>
      </c>
      <c r="F139" s="239" t="s">
        <v>504</v>
      </c>
      <c r="G139" s="236"/>
      <c r="H139" s="240">
        <v>173.28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190</v>
      </c>
      <c r="AU139" s="246" t="s">
        <v>80</v>
      </c>
      <c r="AV139" s="13" t="s">
        <v>80</v>
      </c>
      <c r="AW139" s="13" t="s">
        <v>32</v>
      </c>
      <c r="AX139" s="13" t="s">
        <v>78</v>
      </c>
      <c r="AY139" s="246" t="s">
        <v>126</v>
      </c>
    </row>
    <row r="140" s="2" customFormat="1" ht="21.75" customHeight="1">
      <c r="A140" s="38"/>
      <c r="B140" s="39"/>
      <c r="C140" s="197" t="s">
        <v>298</v>
      </c>
      <c r="D140" s="197" t="s">
        <v>127</v>
      </c>
      <c r="E140" s="198" t="s">
        <v>402</v>
      </c>
      <c r="F140" s="199" t="s">
        <v>403</v>
      </c>
      <c r="G140" s="200" t="s">
        <v>398</v>
      </c>
      <c r="H140" s="201">
        <v>160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41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125</v>
      </c>
      <c r="AT140" s="209" t="s">
        <v>127</v>
      </c>
      <c r="AU140" s="209" t="s">
        <v>80</v>
      </c>
      <c r="AY140" s="17" t="s">
        <v>126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78</v>
      </c>
      <c r="BK140" s="210">
        <f>ROUND(I140*H140,2)</f>
        <v>0</v>
      </c>
      <c r="BL140" s="17" t="s">
        <v>125</v>
      </c>
      <c r="BM140" s="209" t="s">
        <v>505</v>
      </c>
    </row>
    <row r="141" s="11" customFormat="1" ht="22.8" customHeight="1">
      <c r="A141" s="11"/>
      <c r="B141" s="183"/>
      <c r="C141" s="184"/>
      <c r="D141" s="185" t="s">
        <v>69</v>
      </c>
      <c r="E141" s="222" t="s">
        <v>425</v>
      </c>
      <c r="F141" s="222" t="s">
        <v>426</v>
      </c>
      <c r="G141" s="184"/>
      <c r="H141" s="184"/>
      <c r="I141" s="187"/>
      <c r="J141" s="223">
        <f>BK141</f>
        <v>0</v>
      </c>
      <c r="K141" s="184"/>
      <c r="L141" s="189"/>
      <c r="M141" s="190"/>
      <c r="N141" s="191"/>
      <c r="O141" s="191"/>
      <c r="P141" s="192">
        <f>P142</f>
        <v>0</v>
      </c>
      <c r="Q141" s="191"/>
      <c r="R141" s="192">
        <f>R142</f>
        <v>0</v>
      </c>
      <c r="S141" s="191"/>
      <c r="T141" s="193">
        <f>T142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4" t="s">
        <v>78</v>
      </c>
      <c r="AT141" s="195" t="s">
        <v>69</v>
      </c>
      <c r="AU141" s="195" t="s">
        <v>78</v>
      </c>
      <c r="AY141" s="194" t="s">
        <v>126</v>
      </c>
      <c r="BK141" s="196">
        <f>BK142</f>
        <v>0</v>
      </c>
    </row>
    <row r="142" s="2" customFormat="1" ht="16.5" customHeight="1">
      <c r="A142" s="38"/>
      <c r="B142" s="39"/>
      <c r="C142" s="197" t="s">
        <v>303</v>
      </c>
      <c r="D142" s="197" t="s">
        <v>127</v>
      </c>
      <c r="E142" s="198" t="s">
        <v>428</v>
      </c>
      <c r="F142" s="199" t="s">
        <v>429</v>
      </c>
      <c r="G142" s="200" t="s">
        <v>335</v>
      </c>
      <c r="H142" s="201">
        <v>1899.069</v>
      </c>
      <c r="I142" s="202"/>
      <c r="J142" s="203">
        <f>ROUND(I142*H142,2)</f>
        <v>0</v>
      </c>
      <c r="K142" s="204"/>
      <c r="L142" s="44"/>
      <c r="M142" s="211" t="s">
        <v>19</v>
      </c>
      <c r="N142" s="212" t="s">
        <v>41</v>
      </c>
      <c r="O142" s="21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125</v>
      </c>
      <c r="AT142" s="209" t="s">
        <v>127</v>
      </c>
      <c r="AU142" s="209" t="s">
        <v>80</v>
      </c>
      <c r="AY142" s="17" t="s">
        <v>126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78</v>
      </c>
      <c r="BK142" s="210">
        <f>ROUND(I142*H142,2)</f>
        <v>0</v>
      </c>
      <c r="BL142" s="17" t="s">
        <v>125</v>
      </c>
      <c r="BM142" s="209" t="s">
        <v>506</v>
      </c>
    </row>
    <row r="143" s="2" customFormat="1" ht="6.96" customHeight="1">
      <c r="A143" s="38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gPfunGdq3Ow7MhTlMioc+uJZBzhouJJhz8/WG0T20PNBYjFZ3NACAsJa+/FyJNAOH9jzpf7P6UaISGWJSEvrYQ==" hashValue="H8FkS7ysUdtOXyKVYOO28Ca/Jct7FoA2BYuKXK4T/iLBFBwU0XNEqn0gkbSgYk9p4L8hValulHESf/NKCCk4gA==" algorithmName="SHA-512" password="CC35"/>
  <autoFilter ref="C83:K14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ROUND((SUM(BE90:BE246)),  2)</f>
        <v>0</v>
      </c>
      <c r="G33" s="38"/>
      <c r="H33" s="38"/>
      <c r="I33" s="148">
        <v>0.20999999999999999</v>
      </c>
      <c r="J33" s="147">
        <f>ROUND(((SUM(BE90:BE246))*I33),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ROUND((SUM(BF90:BF246)),  2)</f>
        <v>0</v>
      </c>
      <c r="G34" s="38"/>
      <c r="H34" s="38"/>
      <c r="I34" s="148">
        <v>0.14999999999999999</v>
      </c>
      <c r="J34" s="147">
        <f>ROUND(((SUM(BF90:BF246))*I34),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ROUND((SUM(BG90:BG246)),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ROUND((SUM(BH90:BH246)),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ROUND((SUM(BI90:BI246)),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SO-01.3 - Výpustný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J92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508</v>
      </c>
      <c r="E62" s="219"/>
      <c r="F62" s="219"/>
      <c r="G62" s="219"/>
      <c r="H62" s="219"/>
      <c r="I62" s="219"/>
      <c r="J62" s="220">
        <f>J119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509</v>
      </c>
      <c r="E63" s="219"/>
      <c r="F63" s="219"/>
      <c r="G63" s="219"/>
      <c r="H63" s="219"/>
      <c r="I63" s="219"/>
      <c r="J63" s="220">
        <f>J136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178</v>
      </c>
      <c r="E64" s="219"/>
      <c r="F64" s="219"/>
      <c r="G64" s="219"/>
      <c r="H64" s="219"/>
      <c r="I64" s="219"/>
      <c r="J64" s="220">
        <f>J166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179</v>
      </c>
      <c r="E65" s="219"/>
      <c r="F65" s="219"/>
      <c r="G65" s="219"/>
      <c r="H65" s="219"/>
      <c r="I65" s="219"/>
      <c r="J65" s="220">
        <f>J178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180</v>
      </c>
      <c r="E66" s="219"/>
      <c r="F66" s="219"/>
      <c r="G66" s="219"/>
      <c r="H66" s="219"/>
      <c r="I66" s="219"/>
      <c r="J66" s="220">
        <f>J191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181</v>
      </c>
      <c r="E67" s="219"/>
      <c r="F67" s="219"/>
      <c r="G67" s="219"/>
      <c r="H67" s="219"/>
      <c r="I67" s="219"/>
      <c r="J67" s="220">
        <f>J201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510</v>
      </c>
      <c r="E68" s="168"/>
      <c r="F68" s="168"/>
      <c r="G68" s="168"/>
      <c r="H68" s="168"/>
      <c r="I68" s="168"/>
      <c r="J68" s="169">
        <f>J203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6"/>
      <c r="C69" s="217"/>
      <c r="D69" s="218" t="s">
        <v>511</v>
      </c>
      <c r="E69" s="219"/>
      <c r="F69" s="219"/>
      <c r="G69" s="219"/>
      <c r="H69" s="219"/>
      <c r="I69" s="219"/>
      <c r="J69" s="220">
        <f>J204</f>
        <v>0</v>
      </c>
      <c r="K69" s="217"/>
      <c r="L69" s="22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16"/>
      <c r="C70" s="217"/>
      <c r="D70" s="218" t="s">
        <v>512</v>
      </c>
      <c r="E70" s="219"/>
      <c r="F70" s="219"/>
      <c r="G70" s="219"/>
      <c r="H70" s="219"/>
      <c r="I70" s="219"/>
      <c r="J70" s="220">
        <f>J218</f>
        <v>0</v>
      </c>
      <c r="K70" s="217"/>
      <c r="L70" s="221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110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Malá vodní nádrž VN1, VN2 a biocentrum LBC106 v k.ú. Zderaz u Kolešovic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103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SO-01.3 - Výpustný objekt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15. 2. 2021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 xml:space="preserve"> </v>
      </c>
      <c r="G86" s="40"/>
      <c r="H86" s="40"/>
      <c r="I86" s="32" t="s">
        <v>31</v>
      </c>
      <c r="J86" s="36" t="str">
        <f>E21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33</v>
      </c>
      <c r="J87" s="36" t="str">
        <f>E24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0" customFormat="1" ht="29.28" customHeight="1">
      <c r="A89" s="171"/>
      <c r="B89" s="172"/>
      <c r="C89" s="173" t="s">
        <v>111</v>
      </c>
      <c r="D89" s="174" t="s">
        <v>55</v>
      </c>
      <c r="E89" s="174" t="s">
        <v>51</v>
      </c>
      <c r="F89" s="174" t="s">
        <v>52</v>
      </c>
      <c r="G89" s="174" t="s">
        <v>112</v>
      </c>
      <c r="H89" s="174" t="s">
        <v>113</v>
      </c>
      <c r="I89" s="174" t="s">
        <v>114</v>
      </c>
      <c r="J89" s="175" t="s">
        <v>107</v>
      </c>
      <c r="K89" s="176" t="s">
        <v>115</v>
      </c>
      <c r="L89" s="177"/>
      <c r="M89" s="92" t="s">
        <v>19</v>
      </c>
      <c r="N89" s="93" t="s">
        <v>40</v>
      </c>
      <c r="O89" s="93" t="s">
        <v>116</v>
      </c>
      <c r="P89" s="93" t="s">
        <v>117</v>
      </c>
      <c r="Q89" s="93" t="s">
        <v>118</v>
      </c>
      <c r="R89" s="93" t="s">
        <v>119</v>
      </c>
      <c r="S89" s="93" t="s">
        <v>120</v>
      </c>
      <c r="T89" s="94" t="s">
        <v>121</v>
      </c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</row>
    <row r="90" s="2" customFormat="1" ht="22.8" customHeight="1">
      <c r="A90" s="38"/>
      <c r="B90" s="39"/>
      <c r="C90" s="99" t="s">
        <v>122</v>
      </c>
      <c r="D90" s="40"/>
      <c r="E90" s="40"/>
      <c r="F90" s="40"/>
      <c r="G90" s="40"/>
      <c r="H90" s="40"/>
      <c r="I90" s="40"/>
      <c r="J90" s="178">
        <f>BK90</f>
        <v>0</v>
      </c>
      <c r="K90" s="40"/>
      <c r="L90" s="44"/>
      <c r="M90" s="95"/>
      <c r="N90" s="179"/>
      <c r="O90" s="96"/>
      <c r="P90" s="180">
        <f>P91+P203</f>
        <v>0</v>
      </c>
      <c r="Q90" s="96"/>
      <c r="R90" s="180">
        <f>R91+R203</f>
        <v>107.73642072999999</v>
      </c>
      <c r="S90" s="96"/>
      <c r="T90" s="181">
        <f>T91+T203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69</v>
      </c>
      <c r="AU90" s="17" t="s">
        <v>108</v>
      </c>
      <c r="BK90" s="182">
        <f>BK91+BK203</f>
        <v>0</v>
      </c>
    </row>
    <row r="91" s="11" customFormat="1" ht="25.92" customHeight="1">
      <c r="A91" s="11"/>
      <c r="B91" s="183"/>
      <c r="C91" s="184"/>
      <c r="D91" s="185" t="s">
        <v>69</v>
      </c>
      <c r="E91" s="186" t="s">
        <v>182</v>
      </c>
      <c r="F91" s="186" t="s">
        <v>183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P92+P119+P136+P166+P178+P191+P201</f>
        <v>0</v>
      </c>
      <c r="Q91" s="191"/>
      <c r="R91" s="192">
        <f>R92+R119+R136+R166+R178+R191+R201</f>
        <v>106.88677378</v>
      </c>
      <c r="S91" s="191"/>
      <c r="T91" s="193">
        <f>T92+T119+T136+T166+T178+T191+T201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78</v>
      </c>
      <c r="AT91" s="195" t="s">
        <v>69</v>
      </c>
      <c r="AU91" s="195" t="s">
        <v>70</v>
      </c>
      <c r="AY91" s="194" t="s">
        <v>126</v>
      </c>
      <c r="BK91" s="196">
        <f>BK92+BK119+BK136+BK166+BK178+BK191+BK201</f>
        <v>0</v>
      </c>
    </row>
    <row r="92" s="11" customFormat="1" ht="22.8" customHeight="1">
      <c r="A92" s="11"/>
      <c r="B92" s="183"/>
      <c r="C92" s="184"/>
      <c r="D92" s="185" t="s">
        <v>69</v>
      </c>
      <c r="E92" s="222" t="s">
        <v>78</v>
      </c>
      <c r="F92" s="222" t="s">
        <v>184</v>
      </c>
      <c r="G92" s="184"/>
      <c r="H92" s="184"/>
      <c r="I92" s="187"/>
      <c r="J92" s="223">
        <f>BK92</f>
        <v>0</v>
      </c>
      <c r="K92" s="184"/>
      <c r="L92" s="189"/>
      <c r="M92" s="190"/>
      <c r="N92" s="191"/>
      <c r="O92" s="191"/>
      <c r="P92" s="192">
        <f>SUM(P93:P118)</f>
        <v>0</v>
      </c>
      <c r="Q92" s="191"/>
      <c r="R92" s="192">
        <f>SUM(R93:R118)</f>
        <v>0</v>
      </c>
      <c r="S92" s="191"/>
      <c r="T92" s="193">
        <f>SUM(T93:T118)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4" t="s">
        <v>78</v>
      </c>
      <c r="AT92" s="195" t="s">
        <v>69</v>
      </c>
      <c r="AU92" s="195" t="s">
        <v>78</v>
      </c>
      <c r="AY92" s="194" t="s">
        <v>126</v>
      </c>
      <c r="BK92" s="196">
        <f>SUM(BK93:BK118)</f>
        <v>0</v>
      </c>
    </row>
    <row r="93" s="2" customFormat="1" ht="16.5" customHeight="1">
      <c r="A93" s="38"/>
      <c r="B93" s="39"/>
      <c r="C93" s="197" t="s">
        <v>78</v>
      </c>
      <c r="D93" s="197" t="s">
        <v>127</v>
      </c>
      <c r="E93" s="198" t="s">
        <v>513</v>
      </c>
      <c r="F93" s="199" t="s">
        <v>514</v>
      </c>
      <c r="G93" s="200" t="s">
        <v>278</v>
      </c>
      <c r="H93" s="201">
        <v>34.710000000000001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80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515</v>
      </c>
    </row>
    <row r="94" s="13" customFormat="1">
      <c r="A94" s="13"/>
      <c r="B94" s="235"/>
      <c r="C94" s="236"/>
      <c r="D94" s="237" t="s">
        <v>190</v>
      </c>
      <c r="E94" s="238" t="s">
        <v>19</v>
      </c>
      <c r="F94" s="239" t="s">
        <v>516</v>
      </c>
      <c r="G94" s="236"/>
      <c r="H94" s="240">
        <v>34.710000000000001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190</v>
      </c>
      <c r="AU94" s="246" t="s">
        <v>80</v>
      </c>
      <c r="AV94" s="13" t="s">
        <v>80</v>
      </c>
      <c r="AW94" s="13" t="s">
        <v>32</v>
      </c>
      <c r="AX94" s="13" t="s">
        <v>78</v>
      </c>
      <c r="AY94" s="246" t="s">
        <v>126</v>
      </c>
    </row>
    <row r="95" s="2" customFormat="1" ht="21.75" customHeight="1">
      <c r="A95" s="38"/>
      <c r="B95" s="39"/>
      <c r="C95" s="197" t="s">
        <v>80</v>
      </c>
      <c r="D95" s="197" t="s">
        <v>127</v>
      </c>
      <c r="E95" s="198" t="s">
        <v>517</v>
      </c>
      <c r="F95" s="199" t="s">
        <v>518</v>
      </c>
      <c r="G95" s="200" t="s">
        <v>278</v>
      </c>
      <c r="H95" s="201">
        <v>34.710000000000001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41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125</v>
      </c>
      <c r="AT95" s="209" t="s">
        <v>127</v>
      </c>
      <c r="AU95" s="209" t="s">
        <v>80</v>
      </c>
      <c r="AY95" s="17" t="s">
        <v>126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125</v>
      </c>
      <c r="BM95" s="209" t="s">
        <v>519</v>
      </c>
    </row>
    <row r="96" s="13" customFormat="1">
      <c r="A96" s="13"/>
      <c r="B96" s="235"/>
      <c r="C96" s="236"/>
      <c r="D96" s="237" t="s">
        <v>190</v>
      </c>
      <c r="E96" s="238" t="s">
        <v>19</v>
      </c>
      <c r="F96" s="239" t="s">
        <v>516</v>
      </c>
      <c r="G96" s="236"/>
      <c r="H96" s="240">
        <v>34.710000000000001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190</v>
      </c>
      <c r="AU96" s="246" t="s">
        <v>80</v>
      </c>
      <c r="AV96" s="13" t="s">
        <v>80</v>
      </c>
      <c r="AW96" s="13" t="s">
        <v>32</v>
      </c>
      <c r="AX96" s="13" t="s">
        <v>78</v>
      </c>
      <c r="AY96" s="246" t="s">
        <v>126</v>
      </c>
    </row>
    <row r="97" s="2" customFormat="1" ht="44.25" customHeight="1">
      <c r="A97" s="38"/>
      <c r="B97" s="39"/>
      <c r="C97" s="197" t="s">
        <v>136</v>
      </c>
      <c r="D97" s="197" t="s">
        <v>127</v>
      </c>
      <c r="E97" s="198" t="s">
        <v>520</v>
      </c>
      <c r="F97" s="199" t="s">
        <v>521</v>
      </c>
      <c r="G97" s="200" t="s">
        <v>278</v>
      </c>
      <c r="H97" s="201">
        <v>6.25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125</v>
      </c>
      <c r="AT97" s="209" t="s">
        <v>127</v>
      </c>
      <c r="AU97" s="209" t="s">
        <v>80</v>
      </c>
      <c r="AY97" s="17" t="s">
        <v>126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125</v>
      </c>
      <c r="BM97" s="209" t="s">
        <v>522</v>
      </c>
    </row>
    <row r="98" s="13" customFormat="1">
      <c r="A98" s="13"/>
      <c r="B98" s="235"/>
      <c r="C98" s="236"/>
      <c r="D98" s="237" t="s">
        <v>190</v>
      </c>
      <c r="E98" s="238" t="s">
        <v>19</v>
      </c>
      <c r="F98" s="239" t="s">
        <v>523</v>
      </c>
      <c r="G98" s="236"/>
      <c r="H98" s="240">
        <v>2.3999999999999999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190</v>
      </c>
      <c r="AU98" s="246" t="s">
        <v>80</v>
      </c>
      <c r="AV98" s="13" t="s">
        <v>80</v>
      </c>
      <c r="AW98" s="13" t="s">
        <v>32</v>
      </c>
      <c r="AX98" s="13" t="s">
        <v>70</v>
      </c>
      <c r="AY98" s="246" t="s">
        <v>126</v>
      </c>
    </row>
    <row r="99" s="13" customFormat="1">
      <c r="A99" s="13"/>
      <c r="B99" s="235"/>
      <c r="C99" s="236"/>
      <c r="D99" s="237" t="s">
        <v>190</v>
      </c>
      <c r="E99" s="238" t="s">
        <v>19</v>
      </c>
      <c r="F99" s="239" t="s">
        <v>524</v>
      </c>
      <c r="G99" s="236"/>
      <c r="H99" s="240">
        <v>3.8500000000000001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190</v>
      </c>
      <c r="AU99" s="246" t="s">
        <v>80</v>
      </c>
      <c r="AV99" s="13" t="s">
        <v>80</v>
      </c>
      <c r="AW99" s="13" t="s">
        <v>32</v>
      </c>
      <c r="AX99" s="13" t="s">
        <v>70</v>
      </c>
      <c r="AY99" s="246" t="s">
        <v>126</v>
      </c>
    </row>
    <row r="100" s="14" customFormat="1">
      <c r="A100" s="14"/>
      <c r="B100" s="247"/>
      <c r="C100" s="248"/>
      <c r="D100" s="237" t="s">
        <v>190</v>
      </c>
      <c r="E100" s="249" t="s">
        <v>19</v>
      </c>
      <c r="F100" s="250" t="s">
        <v>202</v>
      </c>
      <c r="G100" s="248"/>
      <c r="H100" s="251">
        <v>6.25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190</v>
      </c>
      <c r="AU100" s="257" t="s">
        <v>80</v>
      </c>
      <c r="AV100" s="14" t="s">
        <v>125</v>
      </c>
      <c r="AW100" s="14" t="s">
        <v>32</v>
      </c>
      <c r="AX100" s="14" t="s">
        <v>78</v>
      </c>
      <c r="AY100" s="257" t="s">
        <v>126</v>
      </c>
    </row>
    <row r="101" s="2" customFormat="1" ht="21.75" customHeight="1">
      <c r="A101" s="38"/>
      <c r="B101" s="39"/>
      <c r="C101" s="197" t="s">
        <v>125</v>
      </c>
      <c r="D101" s="197" t="s">
        <v>127</v>
      </c>
      <c r="E101" s="198" t="s">
        <v>525</v>
      </c>
      <c r="F101" s="199" t="s">
        <v>526</v>
      </c>
      <c r="G101" s="200" t="s">
        <v>278</v>
      </c>
      <c r="H101" s="201">
        <v>6.25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41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125</v>
      </c>
      <c r="AT101" s="209" t="s">
        <v>127</v>
      </c>
      <c r="AU101" s="209" t="s">
        <v>80</v>
      </c>
      <c r="AY101" s="17" t="s">
        <v>126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78</v>
      </c>
      <c r="BK101" s="210">
        <f>ROUND(I101*H101,2)</f>
        <v>0</v>
      </c>
      <c r="BL101" s="17" t="s">
        <v>125</v>
      </c>
      <c r="BM101" s="209" t="s">
        <v>527</v>
      </c>
    </row>
    <row r="102" s="13" customFormat="1">
      <c r="A102" s="13"/>
      <c r="B102" s="235"/>
      <c r="C102" s="236"/>
      <c r="D102" s="237" t="s">
        <v>190</v>
      </c>
      <c r="E102" s="238" t="s">
        <v>19</v>
      </c>
      <c r="F102" s="239" t="s">
        <v>523</v>
      </c>
      <c r="G102" s="236"/>
      <c r="H102" s="240">
        <v>2.3999999999999999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190</v>
      </c>
      <c r="AU102" s="246" t="s">
        <v>80</v>
      </c>
      <c r="AV102" s="13" t="s">
        <v>80</v>
      </c>
      <c r="AW102" s="13" t="s">
        <v>32</v>
      </c>
      <c r="AX102" s="13" t="s">
        <v>70</v>
      </c>
      <c r="AY102" s="246" t="s">
        <v>126</v>
      </c>
    </row>
    <row r="103" s="13" customFormat="1">
      <c r="A103" s="13"/>
      <c r="B103" s="235"/>
      <c r="C103" s="236"/>
      <c r="D103" s="237" t="s">
        <v>190</v>
      </c>
      <c r="E103" s="238" t="s">
        <v>19</v>
      </c>
      <c r="F103" s="239" t="s">
        <v>524</v>
      </c>
      <c r="G103" s="236"/>
      <c r="H103" s="240">
        <v>3.8500000000000001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190</v>
      </c>
      <c r="AU103" s="246" t="s">
        <v>80</v>
      </c>
      <c r="AV103" s="13" t="s">
        <v>80</v>
      </c>
      <c r="AW103" s="13" t="s">
        <v>32</v>
      </c>
      <c r="AX103" s="13" t="s">
        <v>70</v>
      </c>
      <c r="AY103" s="246" t="s">
        <v>126</v>
      </c>
    </row>
    <row r="104" s="14" customFormat="1">
      <c r="A104" s="14"/>
      <c r="B104" s="247"/>
      <c r="C104" s="248"/>
      <c r="D104" s="237" t="s">
        <v>190</v>
      </c>
      <c r="E104" s="249" t="s">
        <v>19</v>
      </c>
      <c r="F104" s="250" t="s">
        <v>202</v>
      </c>
      <c r="G104" s="248"/>
      <c r="H104" s="251">
        <v>6.25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190</v>
      </c>
      <c r="AU104" s="257" t="s">
        <v>80</v>
      </c>
      <c r="AV104" s="14" t="s">
        <v>125</v>
      </c>
      <c r="AW104" s="14" t="s">
        <v>32</v>
      </c>
      <c r="AX104" s="14" t="s">
        <v>78</v>
      </c>
      <c r="AY104" s="257" t="s">
        <v>126</v>
      </c>
    </row>
    <row r="105" s="2" customFormat="1" ht="33" customHeight="1">
      <c r="A105" s="38"/>
      <c r="B105" s="39"/>
      <c r="C105" s="197" t="s">
        <v>143</v>
      </c>
      <c r="D105" s="197" t="s">
        <v>127</v>
      </c>
      <c r="E105" s="198" t="s">
        <v>314</v>
      </c>
      <c r="F105" s="199" t="s">
        <v>315</v>
      </c>
      <c r="G105" s="200" t="s">
        <v>278</v>
      </c>
      <c r="H105" s="201">
        <v>40.960000000000001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41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125</v>
      </c>
      <c r="AT105" s="209" t="s">
        <v>127</v>
      </c>
      <c r="AU105" s="209" t="s">
        <v>80</v>
      </c>
      <c r="AY105" s="17" t="s">
        <v>126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78</v>
      </c>
      <c r="BK105" s="210">
        <f>ROUND(I105*H105,2)</f>
        <v>0</v>
      </c>
      <c r="BL105" s="17" t="s">
        <v>125</v>
      </c>
      <c r="BM105" s="209" t="s">
        <v>528</v>
      </c>
    </row>
    <row r="106" s="13" customFormat="1">
      <c r="A106" s="13"/>
      <c r="B106" s="235"/>
      <c r="C106" s="236"/>
      <c r="D106" s="237" t="s">
        <v>190</v>
      </c>
      <c r="E106" s="238" t="s">
        <v>19</v>
      </c>
      <c r="F106" s="239" t="s">
        <v>529</v>
      </c>
      <c r="G106" s="236"/>
      <c r="H106" s="240">
        <v>40.960000000000001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190</v>
      </c>
      <c r="AU106" s="246" t="s">
        <v>80</v>
      </c>
      <c r="AV106" s="13" t="s">
        <v>80</v>
      </c>
      <c r="AW106" s="13" t="s">
        <v>32</v>
      </c>
      <c r="AX106" s="13" t="s">
        <v>78</v>
      </c>
      <c r="AY106" s="246" t="s">
        <v>126</v>
      </c>
    </row>
    <row r="107" s="2" customFormat="1" ht="33" customHeight="1">
      <c r="A107" s="38"/>
      <c r="B107" s="39"/>
      <c r="C107" s="197" t="s">
        <v>147</v>
      </c>
      <c r="D107" s="197" t="s">
        <v>127</v>
      </c>
      <c r="E107" s="198" t="s">
        <v>319</v>
      </c>
      <c r="F107" s="199" t="s">
        <v>320</v>
      </c>
      <c r="G107" s="200" t="s">
        <v>278</v>
      </c>
      <c r="H107" s="201">
        <v>286.72000000000003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125</v>
      </c>
      <c r="AT107" s="209" t="s">
        <v>127</v>
      </c>
      <c r="AU107" s="209" t="s">
        <v>80</v>
      </c>
      <c r="AY107" s="17" t="s">
        <v>126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125</v>
      </c>
      <c r="BM107" s="209" t="s">
        <v>530</v>
      </c>
    </row>
    <row r="108" s="13" customFormat="1">
      <c r="A108" s="13"/>
      <c r="B108" s="235"/>
      <c r="C108" s="236"/>
      <c r="D108" s="237" t="s">
        <v>190</v>
      </c>
      <c r="E108" s="238" t="s">
        <v>19</v>
      </c>
      <c r="F108" s="239" t="s">
        <v>529</v>
      </c>
      <c r="G108" s="236"/>
      <c r="H108" s="240">
        <v>40.960000000000001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190</v>
      </c>
      <c r="AU108" s="246" t="s">
        <v>80</v>
      </c>
      <c r="AV108" s="13" t="s">
        <v>80</v>
      </c>
      <c r="AW108" s="13" t="s">
        <v>32</v>
      </c>
      <c r="AX108" s="13" t="s">
        <v>78</v>
      </c>
      <c r="AY108" s="246" t="s">
        <v>126</v>
      </c>
    </row>
    <row r="109" s="13" customFormat="1">
      <c r="A109" s="13"/>
      <c r="B109" s="235"/>
      <c r="C109" s="236"/>
      <c r="D109" s="237" t="s">
        <v>190</v>
      </c>
      <c r="E109" s="236"/>
      <c r="F109" s="239" t="s">
        <v>531</v>
      </c>
      <c r="G109" s="236"/>
      <c r="H109" s="240">
        <v>286.72000000000003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190</v>
      </c>
      <c r="AU109" s="246" t="s">
        <v>80</v>
      </c>
      <c r="AV109" s="13" t="s">
        <v>80</v>
      </c>
      <c r="AW109" s="13" t="s">
        <v>4</v>
      </c>
      <c r="AX109" s="13" t="s">
        <v>78</v>
      </c>
      <c r="AY109" s="246" t="s">
        <v>126</v>
      </c>
    </row>
    <row r="110" s="2" customFormat="1" ht="21.75" customHeight="1">
      <c r="A110" s="38"/>
      <c r="B110" s="39"/>
      <c r="C110" s="197" t="s">
        <v>151</v>
      </c>
      <c r="D110" s="197" t="s">
        <v>127</v>
      </c>
      <c r="E110" s="198" t="s">
        <v>453</v>
      </c>
      <c r="F110" s="199" t="s">
        <v>344</v>
      </c>
      <c r="G110" s="200" t="s">
        <v>278</v>
      </c>
      <c r="H110" s="201">
        <v>40.960000000000001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125</v>
      </c>
      <c r="AT110" s="209" t="s">
        <v>127</v>
      </c>
      <c r="AU110" s="209" t="s">
        <v>80</v>
      </c>
      <c r="AY110" s="17" t="s">
        <v>126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125</v>
      </c>
      <c r="BM110" s="209" t="s">
        <v>532</v>
      </c>
    </row>
    <row r="111" s="13" customFormat="1">
      <c r="A111" s="13"/>
      <c r="B111" s="235"/>
      <c r="C111" s="236"/>
      <c r="D111" s="237" t="s">
        <v>190</v>
      </c>
      <c r="E111" s="238" t="s">
        <v>19</v>
      </c>
      <c r="F111" s="239" t="s">
        <v>529</v>
      </c>
      <c r="G111" s="236"/>
      <c r="H111" s="240">
        <v>40.960000000000001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190</v>
      </c>
      <c r="AU111" s="246" t="s">
        <v>80</v>
      </c>
      <c r="AV111" s="13" t="s">
        <v>80</v>
      </c>
      <c r="AW111" s="13" t="s">
        <v>32</v>
      </c>
      <c r="AX111" s="13" t="s">
        <v>78</v>
      </c>
      <c r="AY111" s="246" t="s">
        <v>126</v>
      </c>
    </row>
    <row r="112" s="2" customFormat="1" ht="21.75" customHeight="1">
      <c r="A112" s="38"/>
      <c r="B112" s="39"/>
      <c r="C112" s="197" t="s">
        <v>155</v>
      </c>
      <c r="D112" s="197" t="s">
        <v>127</v>
      </c>
      <c r="E112" s="198" t="s">
        <v>333</v>
      </c>
      <c r="F112" s="199" t="s">
        <v>334</v>
      </c>
      <c r="G112" s="200" t="s">
        <v>335</v>
      </c>
      <c r="H112" s="201">
        <v>73.727999999999994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41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125</v>
      </c>
      <c r="AT112" s="209" t="s">
        <v>127</v>
      </c>
      <c r="AU112" s="209" t="s">
        <v>80</v>
      </c>
      <c r="AY112" s="17" t="s">
        <v>126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78</v>
      </c>
      <c r="BK112" s="210">
        <f>ROUND(I112*H112,2)</f>
        <v>0</v>
      </c>
      <c r="BL112" s="17" t="s">
        <v>125</v>
      </c>
      <c r="BM112" s="209" t="s">
        <v>533</v>
      </c>
    </row>
    <row r="113" s="13" customFormat="1">
      <c r="A113" s="13"/>
      <c r="B113" s="235"/>
      <c r="C113" s="236"/>
      <c r="D113" s="237" t="s">
        <v>190</v>
      </c>
      <c r="E113" s="238" t="s">
        <v>19</v>
      </c>
      <c r="F113" s="239" t="s">
        <v>534</v>
      </c>
      <c r="G113" s="236"/>
      <c r="H113" s="240">
        <v>73.727999999999994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190</v>
      </c>
      <c r="AU113" s="246" t="s">
        <v>80</v>
      </c>
      <c r="AV113" s="13" t="s">
        <v>80</v>
      </c>
      <c r="AW113" s="13" t="s">
        <v>32</v>
      </c>
      <c r="AX113" s="13" t="s">
        <v>78</v>
      </c>
      <c r="AY113" s="246" t="s">
        <v>126</v>
      </c>
    </row>
    <row r="114" s="2" customFormat="1" ht="21.75" customHeight="1">
      <c r="A114" s="38"/>
      <c r="B114" s="39"/>
      <c r="C114" s="197" t="s">
        <v>159</v>
      </c>
      <c r="D114" s="197" t="s">
        <v>127</v>
      </c>
      <c r="E114" s="198" t="s">
        <v>535</v>
      </c>
      <c r="F114" s="199" t="s">
        <v>536</v>
      </c>
      <c r="G114" s="200" t="s">
        <v>210</v>
      </c>
      <c r="H114" s="201">
        <v>4.7999999999999998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41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125</v>
      </c>
      <c r="AT114" s="209" t="s">
        <v>127</v>
      </c>
      <c r="AU114" s="209" t="s">
        <v>80</v>
      </c>
      <c r="AY114" s="17" t="s">
        <v>126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125</v>
      </c>
      <c r="BM114" s="209" t="s">
        <v>537</v>
      </c>
    </row>
    <row r="115" s="13" customFormat="1">
      <c r="A115" s="13"/>
      <c r="B115" s="235"/>
      <c r="C115" s="236"/>
      <c r="D115" s="237" t="s">
        <v>190</v>
      </c>
      <c r="E115" s="238" t="s">
        <v>19</v>
      </c>
      <c r="F115" s="239" t="s">
        <v>538</v>
      </c>
      <c r="G115" s="236"/>
      <c r="H115" s="240">
        <v>4.7999999999999998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190</v>
      </c>
      <c r="AU115" s="246" t="s">
        <v>80</v>
      </c>
      <c r="AV115" s="13" t="s">
        <v>80</v>
      </c>
      <c r="AW115" s="13" t="s">
        <v>32</v>
      </c>
      <c r="AX115" s="13" t="s">
        <v>78</v>
      </c>
      <c r="AY115" s="246" t="s">
        <v>126</v>
      </c>
    </row>
    <row r="116" s="2" customFormat="1" ht="21.75" customHeight="1">
      <c r="A116" s="38"/>
      <c r="B116" s="39"/>
      <c r="C116" s="197" t="s">
        <v>163</v>
      </c>
      <c r="D116" s="197" t="s">
        <v>127</v>
      </c>
      <c r="E116" s="198" t="s">
        <v>539</v>
      </c>
      <c r="F116" s="199" t="s">
        <v>540</v>
      </c>
      <c r="G116" s="200" t="s">
        <v>210</v>
      </c>
      <c r="H116" s="201">
        <v>28.899999999999999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41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125</v>
      </c>
      <c r="AT116" s="209" t="s">
        <v>127</v>
      </c>
      <c r="AU116" s="209" t="s">
        <v>80</v>
      </c>
      <c r="AY116" s="17" t="s">
        <v>126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78</v>
      </c>
      <c r="BK116" s="210">
        <f>ROUND(I116*H116,2)</f>
        <v>0</v>
      </c>
      <c r="BL116" s="17" t="s">
        <v>125</v>
      </c>
      <c r="BM116" s="209" t="s">
        <v>541</v>
      </c>
    </row>
    <row r="117" s="2" customFormat="1" ht="21.75" customHeight="1">
      <c r="A117" s="38"/>
      <c r="B117" s="39"/>
      <c r="C117" s="197" t="s">
        <v>167</v>
      </c>
      <c r="D117" s="197" t="s">
        <v>127</v>
      </c>
      <c r="E117" s="198" t="s">
        <v>542</v>
      </c>
      <c r="F117" s="199" t="s">
        <v>543</v>
      </c>
      <c r="G117" s="200" t="s">
        <v>210</v>
      </c>
      <c r="H117" s="201">
        <v>48.600000000000001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125</v>
      </c>
      <c r="AT117" s="209" t="s">
        <v>127</v>
      </c>
      <c r="AU117" s="209" t="s">
        <v>80</v>
      </c>
      <c r="AY117" s="17" t="s">
        <v>126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125</v>
      </c>
      <c r="BM117" s="209" t="s">
        <v>544</v>
      </c>
    </row>
    <row r="118" s="13" customFormat="1">
      <c r="A118" s="13"/>
      <c r="B118" s="235"/>
      <c r="C118" s="236"/>
      <c r="D118" s="237" t="s">
        <v>190</v>
      </c>
      <c r="E118" s="238" t="s">
        <v>19</v>
      </c>
      <c r="F118" s="239" t="s">
        <v>545</v>
      </c>
      <c r="G118" s="236"/>
      <c r="H118" s="240">
        <v>48.600000000000001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190</v>
      </c>
      <c r="AU118" s="246" t="s">
        <v>80</v>
      </c>
      <c r="AV118" s="13" t="s">
        <v>80</v>
      </c>
      <c r="AW118" s="13" t="s">
        <v>32</v>
      </c>
      <c r="AX118" s="13" t="s">
        <v>78</v>
      </c>
      <c r="AY118" s="246" t="s">
        <v>126</v>
      </c>
    </row>
    <row r="119" s="11" customFormat="1" ht="22.8" customHeight="1">
      <c r="A119" s="11"/>
      <c r="B119" s="183"/>
      <c r="C119" s="184"/>
      <c r="D119" s="185" t="s">
        <v>69</v>
      </c>
      <c r="E119" s="222" t="s">
        <v>80</v>
      </c>
      <c r="F119" s="222" t="s">
        <v>546</v>
      </c>
      <c r="G119" s="184"/>
      <c r="H119" s="184"/>
      <c r="I119" s="187"/>
      <c r="J119" s="223">
        <f>BK119</f>
        <v>0</v>
      </c>
      <c r="K119" s="184"/>
      <c r="L119" s="189"/>
      <c r="M119" s="190"/>
      <c r="N119" s="191"/>
      <c r="O119" s="191"/>
      <c r="P119" s="192">
        <f>SUM(P120:P135)</f>
        <v>0</v>
      </c>
      <c r="Q119" s="191"/>
      <c r="R119" s="192">
        <f>SUM(R120:R135)</f>
        <v>7.8407825999999998</v>
      </c>
      <c r="S119" s="191"/>
      <c r="T119" s="193">
        <f>SUM(T120:T135)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4" t="s">
        <v>78</v>
      </c>
      <c r="AT119" s="195" t="s">
        <v>69</v>
      </c>
      <c r="AU119" s="195" t="s">
        <v>78</v>
      </c>
      <c r="AY119" s="194" t="s">
        <v>126</v>
      </c>
      <c r="BK119" s="196">
        <f>SUM(BK120:BK135)</f>
        <v>0</v>
      </c>
    </row>
    <row r="120" s="2" customFormat="1" ht="21.75" customHeight="1">
      <c r="A120" s="38"/>
      <c r="B120" s="39"/>
      <c r="C120" s="197" t="s">
        <v>171</v>
      </c>
      <c r="D120" s="197" t="s">
        <v>127</v>
      </c>
      <c r="E120" s="198" t="s">
        <v>547</v>
      </c>
      <c r="F120" s="199" t="s">
        <v>548</v>
      </c>
      <c r="G120" s="200" t="s">
        <v>278</v>
      </c>
      <c r="H120" s="201">
        <v>0.62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41</v>
      </c>
      <c r="O120" s="84"/>
      <c r="P120" s="207">
        <f>O120*H120</f>
        <v>0</v>
      </c>
      <c r="Q120" s="207">
        <v>2.2563399999999998</v>
      </c>
      <c r="R120" s="207">
        <f>Q120*H120</f>
        <v>1.3989307999999998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125</v>
      </c>
      <c r="AT120" s="209" t="s">
        <v>127</v>
      </c>
      <c r="AU120" s="209" t="s">
        <v>80</v>
      </c>
      <c r="AY120" s="17" t="s">
        <v>126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78</v>
      </c>
      <c r="BK120" s="210">
        <f>ROUND(I120*H120,2)</f>
        <v>0</v>
      </c>
      <c r="BL120" s="17" t="s">
        <v>125</v>
      </c>
      <c r="BM120" s="209" t="s">
        <v>549</v>
      </c>
    </row>
    <row r="121" s="13" customFormat="1">
      <c r="A121" s="13"/>
      <c r="B121" s="235"/>
      <c r="C121" s="236"/>
      <c r="D121" s="237" t="s">
        <v>190</v>
      </c>
      <c r="E121" s="238" t="s">
        <v>19</v>
      </c>
      <c r="F121" s="239" t="s">
        <v>550</v>
      </c>
      <c r="G121" s="236"/>
      <c r="H121" s="240">
        <v>0.248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190</v>
      </c>
      <c r="AU121" s="246" t="s">
        <v>80</v>
      </c>
      <c r="AV121" s="13" t="s">
        <v>80</v>
      </c>
      <c r="AW121" s="13" t="s">
        <v>32</v>
      </c>
      <c r="AX121" s="13" t="s">
        <v>70</v>
      </c>
      <c r="AY121" s="246" t="s">
        <v>126</v>
      </c>
    </row>
    <row r="122" s="13" customFormat="1">
      <c r="A122" s="13"/>
      <c r="B122" s="235"/>
      <c r="C122" s="236"/>
      <c r="D122" s="237" t="s">
        <v>190</v>
      </c>
      <c r="E122" s="238" t="s">
        <v>19</v>
      </c>
      <c r="F122" s="239" t="s">
        <v>551</v>
      </c>
      <c r="G122" s="236"/>
      <c r="H122" s="240">
        <v>0.372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190</v>
      </c>
      <c r="AU122" s="246" t="s">
        <v>80</v>
      </c>
      <c r="AV122" s="13" t="s">
        <v>80</v>
      </c>
      <c r="AW122" s="13" t="s">
        <v>32</v>
      </c>
      <c r="AX122" s="13" t="s">
        <v>70</v>
      </c>
      <c r="AY122" s="246" t="s">
        <v>126</v>
      </c>
    </row>
    <row r="123" s="14" customFormat="1">
      <c r="A123" s="14"/>
      <c r="B123" s="247"/>
      <c r="C123" s="248"/>
      <c r="D123" s="237" t="s">
        <v>190</v>
      </c>
      <c r="E123" s="249" t="s">
        <v>19</v>
      </c>
      <c r="F123" s="250" t="s">
        <v>202</v>
      </c>
      <c r="G123" s="248"/>
      <c r="H123" s="251">
        <v>0.62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190</v>
      </c>
      <c r="AU123" s="257" t="s">
        <v>80</v>
      </c>
      <c r="AV123" s="14" t="s">
        <v>125</v>
      </c>
      <c r="AW123" s="14" t="s">
        <v>32</v>
      </c>
      <c r="AX123" s="14" t="s">
        <v>78</v>
      </c>
      <c r="AY123" s="257" t="s">
        <v>126</v>
      </c>
    </row>
    <row r="124" s="2" customFormat="1" ht="16.5" customHeight="1">
      <c r="A124" s="38"/>
      <c r="B124" s="39"/>
      <c r="C124" s="197" t="s">
        <v>237</v>
      </c>
      <c r="D124" s="197" t="s">
        <v>127</v>
      </c>
      <c r="E124" s="198" t="s">
        <v>552</v>
      </c>
      <c r="F124" s="199" t="s">
        <v>553</v>
      </c>
      <c r="G124" s="200" t="s">
        <v>210</v>
      </c>
      <c r="H124" s="201">
        <v>1.99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0.00247</v>
      </c>
      <c r="R124" s="207">
        <f>Q124*H124</f>
        <v>0.0049153000000000001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125</v>
      </c>
      <c r="AT124" s="209" t="s">
        <v>127</v>
      </c>
      <c r="AU124" s="209" t="s">
        <v>80</v>
      </c>
      <c r="AY124" s="17" t="s">
        <v>126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125</v>
      </c>
      <c r="BM124" s="209" t="s">
        <v>554</v>
      </c>
    </row>
    <row r="125" s="13" customFormat="1">
      <c r="A125" s="13"/>
      <c r="B125" s="235"/>
      <c r="C125" s="236"/>
      <c r="D125" s="237" t="s">
        <v>190</v>
      </c>
      <c r="E125" s="238" t="s">
        <v>19</v>
      </c>
      <c r="F125" s="239" t="s">
        <v>555</v>
      </c>
      <c r="G125" s="236"/>
      <c r="H125" s="240">
        <v>1.99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190</v>
      </c>
      <c r="AU125" s="246" t="s">
        <v>80</v>
      </c>
      <c r="AV125" s="13" t="s">
        <v>80</v>
      </c>
      <c r="AW125" s="13" t="s">
        <v>32</v>
      </c>
      <c r="AX125" s="13" t="s">
        <v>78</v>
      </c>
      <c r="AY125" s="246" t="s">
        <v>126</v>
      </c>
    </row>
    <row r="126" s="2" customFormat="1" ht="16.5" customHeight="1">
      <c r="A126" s="38"/>
      <c r="B126" s="39"/>
      <c r="C126" s="197" t="s">
        <v>241</v>
      </c>
      <c r="D126" s="197" t="s">
        <v>127</v>
      </c>
      <c r="E126" s="198" t="s">
        <v>556</v>
      </c>
      <c r="F126" s="199" t="s">
        <v>557</v>
      </c>
      <c r="G126" s="200" t="s">
        <v>210</v>
      </c>
      <c r="H126" s="201">
        <v>1.99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41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125</v>
      </c>
      <c r="AT126" s="209" t="s">
        <v>127</v>
      </c>
      <c r="AU126" s="209" t="s">
        <v>80</v>
      </c>
      <c r="AY126" s="17" t="s">
        <v>126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125</v>
      </c>
      <c r="BM126" s="209" t="s">
        <v>558</v>
      </c>
    </row>
    <row r="127" s="13" customFormat="1">
      <c r="A127" s="13"/>
      <c r="B127" s="235"/>
      <c r="C127" s="236"/>
      <c r="D127" s="237" t="s">
        <v>190</v>
      </c>
      <c r="E127" s="238" t="s">
        <v>19</v>
      </c>
      <c r="F127" s="239" t="s">
        <v>555</v>
      </c>
      <c r="G127" s="236"/>
      <c r="H127" s="240">
        <v>1.99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190</v>
      </c>
      <c r="AU127" s="246" t="s">
        <v>80</v>
      </c>
      <c r="AV127" s="13" t="s">
        <v>80</v>
      </c>
      <c r="AW127" s="13" t="s">
        <v>32</v>
      </c>
      <c r="AX127" s="13" t="s">
        <v>78</v>
      </c>
      <c r="AY127" s="246" t="s">
        <v>126</v>
      </c>
    </row>
    <row r="128" s="2" customFormat="1" ht="16.5" customHeight="1">
      <c r="A128" s="38"/>
      <c r="B128" s="39"/>
      <c r="C128" s="197" t="s">
        <v>8</v>
      </c>
      <c r="D128" s="197" t="s">
        <v>127</v>
      </c>
      <c r="E128" s="198" t="s">
        <v>559</v>
      </c>
      <c r="F128" s="199" t="s">
        <v>560</v>
      </c>
      <c r="G128" s="200" t="s">
        <v>335</v>
      </c>
      <c r="H128" s="201">
        <v>0.017999999999999999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41</v>
      </c>
      <c r="O128" s="84"/>
      <c r="P128" s="207">
        <f>O128*H128</f>
        <v>0</v>
      </c>
      <c r="Q128" s="207">
        <v>1.06277</v>
      </c>
      <c r="R128" s="207">
        <f>Q128*H128</f>
        <v>0.019129859999999999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125</v>
      </c>
      <c r="AT128" s="209" t="s">
        <v>127</v>
      </c>
      <c r="AU128" s="209" t="s">
        <v>80</v>
      </c>
      <c r="AY128" s="17" t="s">
        <v>126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125</v>
      </c>
      <c r="BM128" s="209" t="s">
        <v>561</v>
      </c>
    </row>
    <row r="129" s="13" customFormat="1">
      <c r="A129" s="13"/>
      <c r="B129" s="235"/>
      <c r="C129" s="236"/>
      <c r="D129" s="237" t="s">
        <v>190</v>
      </c>
      <c r="E129" s="238" t="s">
        <v>19</v>
      </c>
      <c r="F129" s="239" t="s">
        <v>562</v>
      </c>
      <c r="G129" s="236"/>
      <c r="H129" s="240">
        <v>0.0070000000000000001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190</v>
      </c>
      <c r="AU129" s="246" t="s">
        <v>80</v>
      </c>
      <c r="AV129" s="13" t="s">
        <v>80</v>
      </c>
      <c r="AW129" s="13" t="s">
        <v>32</v>
      </c>
      <c r="AX129" s="13" t="s">
        <v>70</v>
      </c>
      <c r="AY129" s="246" t="s">
        <v>126</v>
      </c>
    </row>
    <row r="130" s="13" customFormat="1">
      <c r="A130" s="13"/>
      <c r="B130" s="235"/>
      <c r="C130" s="236"/>
      <c r="D130" s="237" t="s">
        <v>190</v>
      </c>
      <c r="E130" s="238" t="s">
        <v>19</v>
      </c>
      <c r="F130" s="239" t="s">
        <v>563</v>
      </c>
      <c r="G130" s="236"/>
      <c r="H130" s="240">
        <v>0.010999999999999999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190</v>
      </c>
      <c r="AU130" s="246" t="s">
        <v>80</v>
      </c>
      <c r="AV130" s="13" t="s">
        <v>80</v>
      </c>
      <c r="AW130" s="13" t="s">
        <v>32</v>
      </c>
      <c r="AX130" s="13" t="s">
        <v>70</v>
      </c>
      <c r="AY130" s="246" t="s">
        <v>126</v>
      </c>
    </row>
    <row r="131" s="14" customFormat="1">
      <c r="A131" s="14"/>
      <c r="B131" s="247"/>
      <c r="C131" s="248"/>
      <c r="D131" s="237" t="s">
        <v>190</v>
      </c>
      <c r="E131" s="249" t="s">
        <v>19</v>
      </c>
      <c r="F131" s="250" t="s">
        <v>202</v>
      </c>
      <c r="G131" s="248"/>
      <c r="H131" s="251">
        <v>0.017999999999999999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190</v>
      </c>
      <c r="AU131" s="257" t="s">
        <v>80</v>
      </c>
      <c r="AV131" s="14" t="s">
        <v>125</v>
      </c>
      <c r="AW131" s="14" t="s">
        <v>32</v>
      </c>
      <c r="AX131" s="14" t="s">
        <v>78</v>
      </c>
      <c r="AY131" s="257" t="s">
        <v>126</v>
      </c>
    </row>
    <row r="132" s="2" customFormat="1" ht="21.75" customHeight="1">
      <c r="A132" s="38"/>
      <c r="B132" s="39"/>
      <c r="C132" s="197" t="s">
        <v>250</v>
      </c>
      <c r="D132" s="197" t="s">
        <v>127</v>
      </c>
      <c r="E132" s="198" t="s">
        <v>564</v>
      </c>
      <c r="F132" s="199" t="s">
        <v>565</v>
      </c>
      <c r="G132" s="200" t="s">
        <v>278</v>
      </c>
      <c r="H132" s="201">
        <v>2.6160000000000001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41</v>
      </c>
      <c r="O132" s="84"/>
      <c r="P132" s="207">
        <f>O132*H132</f>
        <v>0</v>
      </c>
      <c r="Q132" s="207">
        <v>2.45329</v>
      </c>
      <c r="R132" s="207">
        <f>Q132*H132</f>
        <v>6.4178066400000002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125</v>
      </c>
      <c r="AT132" s="209" t="s">
        <v>127</v>
      </c>
      <c r="AU132" s="209" t="s">
        <v>80</v>
      </c>
      <c r="AY132" s="17" t="s">
        <v>126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78</v>
      </c>
      <c r="BK132" s="210">
        <f>ROUND(I132*H132,2)</f>
        <v>0</v>
      </c>
      <c r="BL132" s="17" t="s">
        <v>125</v>
      </c>
      <c r="BM132" s="209" t="s">
        <v>566</v>
      </c>
    </row>
    <row r="133" s="13" customFormat="1">
      <c r="A133" s="13"/>
      <c r="B133" s="235"/>
      <c r="C133" s="236"/>
      <c r="D133" s="237" t="s">
        <v>190</v>
      </c>
      <c r="E133" s="238" t="s">
        <v>19</v>
      </c>
      <c r="F133" s="239" t="s">
        <v>567</v>
      </c>
      <c r="G133" s="236"/>
      <c r="H133" s="240">
        <v>2.3999999999999999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190</v>
      </c>
      <c r="AU133" s="246" t="s">
        <v>80</v>
      </c>
      <c r="AV133" s="13" t="s">
        <v>80</v>
      </c>
      <c r="AW133" s="13" t="s">
        <v>32</v>
      </c>
      <c r="AX133" s="13" t="s">
        <v>70</v>
      </c>
      <c r="AY133" s="246" t="s">
        <v>126</v>
      </c>
    </row>
    <row r="134" s="13" customFormat="1">
      <c r="A134" s="13"/>
      <c r="B134" s="235"/>
      <c r="C134" s="236"/>
      <c r="D134" s="237" t="s">
        <v>190</v>
      </c>
      <c r="E134" s="238" t="s">
        <v>19</v>
      </c>
      <c r="F134" s="239" t="s">
        <v>568</v>
      </c>
      <c r="G134" s="236"/>
      <c r="H134" s="240">
        <v>0.216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190</v>
      </c>
      <c r="AU134" s="246" t="s">
        <v>80</v>
      </c>
      <c r="AV134" s="13" t="s">
        <v>80</v>
      </c>
      <c r="AW134" s="13" t="s">
        <v>32</v>
      </c>
      <c r="AX134" s="13" t="s">
        <v>70</v>
      </c>
      <c r="AY134" s="246" t="s">
        <v>126</v>
      </c>
    </row>
    <row r="135" s="14" customFormat="1">
      <c r="A135" s="14"/>
      <c r="B135" s="247"/>
      <c r="C135" s="248"/>
      <c r="D135" s="237" t="s">
        <v>190</v>
      </c>
      <c r="E135" s="249" t="s">
        <v>19</v>
      </c>
      <c r="F135" s="250" t="s">
        <v>202</v>
      </c>
      <c r="G135" s="248"/>
      <c r="H135" s="251">
        <v>2.6160000000000001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190</v>
      </c>
      <c r="AU135" s="257" t="s">
        <v>80</v>
      </c>
      <c r="AV135" s="14" t="s">
        <v>125</v>
      </c>
      <c r="AW135" s="14" t="s">
        <v>32</v>
      </c>
      <c r="AX135" s="14" t="s">
        <v>78</v>
      </c>
      <c r="AY135" s="257" t="s">
        <v>126</v>
      </c>
    </row>
    <row r="136" s="11" customFormat="1" ht="22.8" customHeight="1">
      <c r="A136" s="11"/>
      <c r="B136" s="183"/>
      <c r="C136" s="184"/>
      <c r="D136" s="185" t="s">
        <v>69</v>
      </c>
      <c r="E136" s="222" t="s">
        <v>136</v>
      </c>
      <c r="F136" s="222" t="s">
        <v>569</v>
      </c>
      <c r="G136" s="184"/>
      <c r="H136" s="184"/>
      <c r="I136" s="187"/>
      <c r="J136" s="223">
        <f>BK136</f>
        <v>0</v>
      </c>
      <c r="K136" s="184"/>
      <c r="L136" s="189"/>
      <c r="M136" s="190"/>
      <c r="N136" s="191"/>
      <c r="O136" s="191"/>
      <c r="P136" s="192">
        <f>SUM(P137:P165)</f>
        <v>0</v>
      </c>
      <c r="Q136" s="191"/>
      <c r="R136" s="192">
        <f>SUM(R137:R165)</f>
        <v>8.650846679999999</v>
      </c>
      <c r="S136" s="191"/>
      <c r="T136" s="193">
        <f>SUM(T137:T165)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4" t="s">
        <v>78</v>
      </c>
      <c r="AT136" s="195" t="s">
        <v>69</v>
      </c>
      <c r="AU136" s="195" t="s">
        <v>78</v>
      </c>
      <c r="AY136" s="194" t="s">
        <v>126</v>
      </c>
      <c r="BK136" s="196">
        <f>SUM(BK137:BK165)</f>
        <v>0</v>
      </c>
    </row>
    <row r="137" s="2" customFormat="1" ht="16.5" customHeight="1">
      <c r="A137" s="38"/>
      <c r="B137" s="39"/>
      <c r="C137" s="197" t="s">
        <v>254</v>
      </c>
      <c r="D137" s="197" t="s">
        <v>127</v>
      </c>
      <c r="E137" s="198" t="s">
        <v>570</v>
      </c>
      <c r="F137" s="199" t="s">
        <v>571</v>
      </c>
      <c r="G137" s="200" t="s">
        <v>278</v>
      </c>
      <c r="H137" s="201">
        <v>0.372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41</v>
      </c>
      <c r="O137" s="8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125</v>
      </c>
      <c r="AT137" s="209" t="s">
        <v>127</v>
      </c>
      <c r="AU137" s="209" t="s">
        <v>80</v>
      </c>
      <c r="AY137" s="17" t="s">
        <v>126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78</v>
      </c>
      <c r="BK137" s="210">
        <f>ROUND(I137*H137,2)</f>
        <v>0</v>
      </c>
      <c r="BL137" s="17" t="s">
        <v>125</v>
      </c>
      <c r="BM137" s="209" t="s">
        <v>572</v>
      </c>
    </row>
    <row r="138" s="13" customFormat="1">
      <c r="A138" s="13"/>
      <c r="B138" s="235"/>
      <c r="C138" s="236"/>
      <c r="D138" s="237" t="s">
        <v>190</v>
      </c>
      <c r="E138" s="238" t="s">
        <v>19</v>
      </c>
      <c r="F138" s="239" t="s">
        <v>573</v>
      </c>
      <c r="G138" s="236"/>
      <c r="H138" s="240">
        <v>0.372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190</v>
      </c>
      <c r="AU138" s="246" t="s">
        <v>80</v>
      </c>
      <c r="AV138" s="13" t="s">
        <v>80</v>
      </c>
      <c r="AW138" s="13" t="s">
        <v>32</v>
      </c>
      <c r="AX138" s="13" t="s">
        <v>78</v>
      </c>
      <c r="AY138" s="246" t="s">
        <v>126</v>
      </c>
    </row>
    <row r="139" s="2" customFormat="1" ht="33" customHeight="1">
      <c r="A139" s="38"/>
      <c r="B139" s="39"/>
      <c r="C139" s="197" t="s">
        <v>258</v>
      </c>
      <c r="D139" s="197" t="s">
        <v>127</v>
      </c>
      <c r="E139" s="198" t="s">
        <v>574</v>
      </c>
      <c r="F139" s="199" t="s">
        <v>575</v>
      </c>
      <c r="G139" s="200" t="s">
        <v>210</v>
      </c>
      <c r="H139" s="201">
        <v>1.3600000000000001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41</v>
      </c>
      <c r="O139" s="84"/>
      <c r="P139" s="207">
        <f>O139*H139</f>
        <v>0</v>
      </c>
      <c r="Q139" s="207">
        <v>0.01214</v>
      </c>
      <c r="R139" s="207">
        <f>Q139*H139</f>
        <v>0.016510400000000001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125</v>
      </c>
      <c r="AT139" s="209" t="s">
        <v>127</v>
      </c>
      <c r="AU139" s="209" t="s">
        <v>80</v>
      </c>
      <c r="AY139" s="17" t="s">
        <v>126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78</v>
      </c>
      <c r="BK139" s="210">
        <f>ROUND(I139*H139,2)</f>
        <v>0</v>
      </c>
      <c r="BL139" s="17" t="s">
        <v>125</v>
      </c>
      <c r="BM139" s="209" t="s">
        <v>576</v>
      </c>
    </row>
    <row r="140" s="13" customFormat="1">
      <c r="A140" s="13"/>
      <c r="B140" s="235"/>
      <c r="C140" s="236"/>
      <c r="D140" s="237" t="s">
        <v>190</v>
      </c>
      <c r="E140" s="238" t="s">
        <v>19</v>
      </c>
      <c r="F140" s="239" t="s">
        <v>577</v>
      </c>
      <c r="G140" s="236"/>
      <c r="H140" s="240">
        <v>1.3600000000000001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190</v>
      </c>
      <c r="AU140" s="246" t="s">
        <v>80</v>
      </c>
      <c r="AV140" s="13" t="s">
        <v>80</v>
      </c>
      <c r="AW140" s="13" t="s">
        <v>32</v>
      </c>
      <c r="AX140" s="13" t="s">
        <v>78</v>
      </c>
      <c r="AY140" s="246" t="s">
        <v>126</v>
      </c>
    </row>
    <row r="141" s="2" customFormat="1" ht="33" customHeight="1">
      <c r="A141" s="38"/>
      <c r="B141" s="39"/>
      <c r="C141" s="197" t="s">
        <v>262</v>
      </c>
      <c r="D141" s="197" t="s">
        <v>127</v>
      </c>
      <c r="E141" s="198" t="s">
        <v>578</v>
      </c>
      <c r="F141" s="199" t="s">
        <v>579</v>
      </c>
      <c r="G141" s="200" t="s">
        <v>210</v>
      </c>
      <c r="H141" s="201">
        <v>1.3600000000000001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41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125</v>
      </c>
      <c r="AT141" s="209" t="s">
        <v>127</v>
      </c>
      <c r="AU141" s="209" t="s">
        <v>80</v>
      </c>
      <c r="AY141" s="17" t="s">
        <v>126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125</v>
      </c>
      <c r="BM141" s="209" t="s">
        <v>580</v>
      </c>
    </row>
    <row r="142" s="13" customFormat="1">
      <c r="A142" s="13"/>
      <c r="B142" s="235"/>
      <c r="C142" s="236"/>
      <c r="D142" s="237" t="s">
        <v>190</v>
      </c>
      <c r="E142" s="238" t="s">
        <v>19</v>
      </c>
      <c r="F142" s="239" t="s">
        <v>577</v>
      </c>
      <c r="G142" s="236"/>
      <c r="H142" s="240">
        <v>1.3600000000000001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190</v>
      </c>
      <c r="AU142" s="246" t="s">
        <v>80</v>
      </c>
      <c r="AV142" s="13" t="s">
        <v>80</v>
      </c>
      <c r="AW142" s="13" t="s">
        <v>32</v>
      </c>
      <c r="AX142" s="13" t="s">
        <v>78</v>
      </c>
      <c r="AY142" s="246" t="s">
        <v>126</v>
      </c>
    </row>
    <row r="143" s="2" customFormat="1" ht="16.5" customHeight="1">
      <c r="A143" s="38"/>
      <c r="B143" s="39"/>
      <c r="C143" s="197" t="s">
        <v>266</v>
      </c>
      <c r="D143" s="197" t="s">
        <v>127</v>
      </c>
      <c r="E143" s="198" t="s">
        <v>581</v>
      </c>
      <c r="F143" s="199" t="s">
        <v>582</v>
      </c>
      <c r="G143" s="200" t="s">
        <v>335</v>
      </c>
      <c r="H143" s="201">
        <v>0.029000000000000001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41</v>
      </c>
      <c r="O143" s="84"/>
      <c r="P143" s="207">
        <f>O143*H143</f>
        <v>0</v>
      </c>
      <c r="Q143" s="207">
        <v>1.04741</v>
      </c>
      <c r="R143" s="207">
        <f>Q143*H143</f>
        <v>0.030374890000000002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125</v>
      </c>
      <c r="AT143" s="209" t="s">
        <v>127</v>
      </c>
      <c r="AU143" s="209" t="s">
        <v>80</v>
      </c>
      <c r="AY143" s="17" t="s">
        <v>126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78</v>
      </c>
      <c r="BK143" s="210">
        <f>ROUND(I143*H143,2)</f>
        <v>0</v>
      </c>
      <c r="BL143" s="17" t="s">
        <v>125</v>
      </c>
      <c r="BM143" s="209" t="s">
        <v>583</v>
      </c>
    </row>
    <row r="144" s="13" customFormat="1">
      <c r="A144" s="13"/>
      <c r="B144" s="235"/>
      <c r="C144" s="236"/>
      <c r="D144" s="237" t="s">
        <v>190</v>
      </c>
      <c r="E144" s="238" t="s">
        <v>19</v>
      </c>
      <c r="F144" s="239" t="s">
        <v>584</v>
      </c>
      <c r="G144" s="236"/>
      <c r="H144" s="240">
        <v>0.029000000000000001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190</v>
      </c>
      <c r="AU144" s="246" t="s">
        <v>80</v>
      </c>
      <c r="AV144" s="13" t="s">
        <v>80</v>
      </c>
      <c r="AW144" s="13" t="s">
        <v>32</v>
      </c>
      <c r="AX144" s="13" t="s">
        <v>78</v>
      </c>
      <c r="AY144" s="246" t="s">
        <v>126</v>
      </c>
    </row>
    <row r="145" s="2" customFormat="1" ht="44.25" customHeight="1">
      <c r="A145" s="38"/>
      <c r="B145" s="39"/>
      <c r="C145" s="197" t="s">
        <v>7</v>
      </c>
      <c r="D145" s="197" t="s">
        <v>127</v>
      </c>
      <c r="E145" s="198" t="s">
        <v>585</v>
      </c>
      <c r="F145" s="199" t="s">
        <v>586</v>
      </c>
      <c r="G145" s="200" t="s">
        <v>278</v>
      </c>
      <c r="H145" s="201">
        <v>2.3999999999999999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41</v>
      </c>
      <c r="O145" s="84"/>
      <c r="P145" s="207">
        <f>O145*H145</f>
        <v>0</v>
      </c>
      <c r="Q145" s="207">
        <v>3.11388</v>
      </c>
      <c r="R145" s="207">
        <f>Q145*H145</f>
        <v>7.473312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125</v>
      </c>
      <c r="AT145" s="209" t="s">
        <v>127</v>
      </c>
      <c r="AU145" s="209" t="s">
        <v>80</v>
      </c>
      <c r="AY145" s="17" t="s">
        <v>126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78</v>
      </c>
      <c r="BK145" s="210">
        <f>ROUND(I145*H145,2)</f>
        <v>0</v>
      </c>
      <c r="BL145" s="17" t="s">
        <v>125</v>
      </c>
      <c r="BM145" s="209" t="s">
        <v>587</v>
      </c>
    </row>
    <row r="146" s="13" customFormat="1">
      <c r="A146" s="13"/>
      <c r="B146" s="235"/>
      <c r="C146" s="236"/>
      <c r="D146" s="237" t="s">
        <v>190</v>
      </c>
      <c r="E146" s="238" t="s">
        <v>19</v>
      </c>
      <c r="F146" s="239" t="s">
        <v>588</v>
      </c>
      <c r="G146" s="236"/>
      <c r="H146" s="240">
        <v>2.3999999999999999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190</v>
      </c>
      <c r="AU146" s="246" t="s">
        <v>80</v>
      </c>
      <c r="AV146" s="13" t="s">
        <v>80</v>
      </c>
      <c r="AW146" s="13" t="s">
        <v>32</v>
      </c>
      <c r="AX146" s="13" t="s">
        <v>78</v>
      </c>
      <c r="AY146" s="246" t="s">
        <v>126</v>
      </c>
    </row>
    <row r="147" s="2" customFormat="1" ht="33" customHeight="1">
      <c r="A147" s="38"/>
      <c r="B147" s="39"/>
      <c r="C147" s="197" t="s">
        <v>275</v>
      </c>
      <c r="D147" s="197" t="s">
        <v>127</v>
      </c>
      <c r="E147" s="198" t="s">
        <v>589</v>
      </c>
      <c r="F147" s="199" t="s">
        <v>590</v>
      </c>
      <c r="G147" s="200" t="s">
        <v>278</v>
      </c>
      <c r="H147" s="201">
        <v>8.4440000000000008</v>
      </c>
      <c r="I147" s="202"/>
      <c r="J147" s="203">
        <f>ROUND(I147*H147,2)</f>
        <v>0</v>
      </c>
      <c r="K147" s="204"/>
      <c r="L147" s="44"/>
      <c r="M147" s="205" t="s">
        <v>19</v>
      </c>
      <c r="N147" s="206" t="s">
        <v>41</v>
      </c>
      <c r="O147" s="84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125</v>
      </c>
      <c r="AT147" s="209" t="s">
        <v>127</v>
      </c>
      <c r="AU147" s="209" t="s">
        <v>80</v>
      </c>
      <c r="AY147" s="17" t="s">
        <v>126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78</v>
      </c>
      <c r="BK147" s="210">
        <f>ROUND(I147*H147,2)</f>
        <v>0</v>
      </c>
      <c r="BL147" s="17" t="s">
        <v>125</v>
      </c>
      <c r="BM147" s="209" t="s">
        <v>591</v>
      </c>
    </row>
    <row r="148" s="13" customFormat="1">
      <c r="A148" s="13"/>
      <c r="B148" s="235"/>
      <c r="C148" s="236"/>
      <c r="D148" s="237" t="s">
        <v>190</v>
      </c>
      <c r="E148" s="238" t="s">
        <v>19</v>
      </c>
      <c r="F148" s="239" t="s">
        <v>592</v>
      </c>
      <c r="G148" s="236"/>
      <c r="H148" s="240">
        <v>4.7240000000000002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190</v>
      </c>
      <c r="AU148" s="246" t="s">
        <v>80</v>
      </c>
      <c r="AV148" s="13" t="s">
        <v>80</v>
      </c>
      <c r="AW148" s="13" t="s">
        <v>32</v>
      </c>
      <c r="AX148" s="13" t="s">
        <v>70</v>
      </c>
      <c r="AY148" s="246" t="s">
        <v>126</v>
      </c>
    </row>
    <row r="149" s="13" customFormat="1">
      <c r="A149" s="13"/>
      <c r="B149" s="235"/>
      <c r="C149" s="236"/>
      <c r="D149" s="237" t="s">
        <v>190</v>
      </c>
      <c r="E149" s="238" t="s">
        <v>19</v>
      </c>
      <c r="F149" s="239" t="s">
        <v>593</v>
      </c>
      <c r="G149" s="236"/>
      <c r="H149" s="240">
        <v>3.7200000000000002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190</v>
      </c>
      <c r="AU149" s="246" t="s">
        <v>80</v>
      </c>
      <c r="AV149" s="13" t="s">
        <v>80</v>
      </c>
      <c r="AW149" s="13" t="s">
        <v>32</v>
      </c>
      <c r="AX149" s="13" t="s">
        <v>70</v>
      </c>
      <c r="AY149" s="246" t="s">
        <v>126</v>
      </c>
    </row>
    <row r="150" s="14" customFormat="1">
      <c r="A150" s="14"/>
      <c r="B150" s="247"/>
      <c r="C150" s="248"/>
      <c r="D150" s="237" t="s">
        <v>190</v>
      </c>
      <c r="E150" s="249" t="s">
        <v>19</v>
      </c>
      <c r="F150" s="250" t="s">
        <v>202</v>
      </c>
      <c r="G150" s="248"/>
      <c r="H150" s="251">
        <v>8.4440000000000008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190</v>
      </c>
      <c r="AU150" s="257" t="s">
        <v>80</v>
      </c>
      <c r="AV150" s="14" t="s">
        <v>125</v>
      </c>
      <c r="AW150" s="14" t="s">
        <v>32</v>
      </c>
      <c r="AX150" s="14" t="s">
        <v>78</v>
      </c>
      <c r="AY150" s="257" t="s">
        <v>126</v>
      </c>
    </row>
    <row r="151" s="2" customFormat="1" ht="33" customHeight="1">
      <c r="A151" s="38"/>
      <c r="B151" s="39"/>
      <c r="C151" s="197" t="s">
        <v>280</v>
      </c>
      <c r="D151" s="197" t="s">
        <v>127</v>
      </c>
      <c r="E151" s="198" t="s">
        <v>594</v>
      </c>
      <c r="F151" s="199" t="s">
        <v>595</v>
      </c>
      <c r="G151" s="200" t="s">
        <v>210</v>
      </c>
      <c r="H151" s="201">
        <v>57.25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41</v>
      </c>
      <c r="O151" s="84"/>
      <c r="P151" s="207">
        <f>O151*H151</f>
        <v>0</v>
      </c>
      <c r="Q151" s="207">
        <v>0.00726</v>
      </c>
      <c r="R151" s="207">
        <f>Q151*H151</f>
        <v>0.41563499999999998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125</v>
      </c>
      <c r="AT151" s="209" t="s">
        <v>127</v>
      </c>
      <c r="AU151" s="209" t="s">
        <v>80</v>
      </c>
      <c r="AY151" s="17" t="s">
        <v>126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78</v>
      </c>
      <c r="BK151" s="210">
        <f>ROUND(I151*H151,2)</f>
        <v>0</v>
      </c>
      <c r="BL151" s="17" t="s">
        <v>125</v>
      </c>
      <c r="BM151" s="209" t="s">
        <v>596</v>
      </c>
    </row>
    <row r="152" s="13" customFormat="1">
      <c r="A152" s="13"/>
      <c r="B152" s="235"/>
      <c r="C152" s="236"/>
      <c r="D152" s="237" t="s">
        <v>190</v>
      </c>
      <c r="E152" s="238" t="s">
        <v>19</v>
      </c>
      <c r="F152" s="239" t="s">
        <v>597</v>
      </c>
      <c r="G152" s="236"/>
      <c r="H152" s="240">
        <v>30.449999999999999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190</v>
      </c>
      <c r="AU152" s="246" t="s">
        <v>80</v>
      </c>
      <c r="AV152" s="13" t="s">
        <v>80</v>
      </c>
      <c r="AW152" s="13" t="s">
        <v>32</v>
      </c>
      <c r="AX152" s="13" t="s">
        <v>70</v>
      </c>
      <c r="AY152" s="246" t="s">
        <v>126</v>
      </c>
    </row>
    <row r="153" s="13" customFormat="1">
      <c r="A153" s="13"/>
      <c r="B153" s="235"/>
      <c r="C153" s="236"/>
      <c r="D153" s="237" t="s">
        <v>190</v>
      </c>
      <c r="E153" s="238" t="s">
        <v>19</v>
      </c>
      <c r="F153" s="239" t="s">
        <v>598</v>
      </c>
      <c r="G153" s="236"/>
      <c r="H153" s="240">
        <v>26.800000000000001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190</v>
      </c>
      <c r="AU153" s="246" t="s">
        <v>80</v>
      </c>
      <c r="AV153" s="13" t="s">
        <v>80</v>
      </c>
      <c r="AW153" s="13" t="s">
        <v>32</v>
      </c>
      <c r="AX153" s="13" t="s">
        <v>70</v>
      </c>
      <c r="AY153" s="246" t="s">
        <v>126</v>
      </c>
    </row>
    <row r="154" s="14" customFormat="1">
      <c r="A154" s="14"/>
      <c r="B154" s="247"/>
      <c r="C154" s="248"/>
      <c r="D154" s="237" t="s">
        <v>190</v>
      </c>
      <c r="E154" s="249" t="s">
        <v>19</v>
      </c>
      <c r="F154" s="250" t="s">
        <v>202</v>
      </c>
      <c r="G154" s="248"/>
      <c r="H154" s="251">
        <v>57.25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190</v>
      </c>
      <c r="AU154" s="257" t="s">
        <v>80</v>
      </c>
      <c r="AV154" s="14" t="s">
        <v>125</v>
      </c>
      <c r="AW154" s="14" t="s">
        <v>32</v>
      </c>
      <c r="AX154" s="14" t="s">
        <v>78</v>
      </c>
      <c r="AY154" s="257" t="s">
        <v>126</v>
      </c>
    </row>
    <row r="155" s="2" customFormat="1" ht="33" customHeight="1">
      <c r="A155" s="38"/>
      <c r="B155" s="39"/>
      <c r="C155" s="197" t="s">
        <v>284</v>
      </c>
      <c r="D155" s="197" t="s">
        <v>127</v>
      </c>
      <c r="E155" s="198" t="s">
        <v>599</v>
      </c>
      <c r="F155" s="199" t="s">
        <v>600</v>
      </c>
      <c r="G155" s="200" t="s">
        <v>210</v>
      </c>
      <c r="H155" s="201">
        <v>57.25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41</v>
      </c>
      <c r="O155" s="84"/>
      <c r="P155" s="207">
        <f>O155*H155</f>
        <v>0</v>
      </c>
      <c r="Q155" s="207">
        <v>0.00085999999999999998</v>
      </c>
      <c r="R155" s="207">
        <f>Q155*H155</f>
        <v>0.049235000000000001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125</v>
      </c>
      <c r="AT155" s="209" t="s">
        <v>127</v>
      </c>
      <c r="AU155" s="209" t="s">
        <v>80</v>
      </c>
      <c r="AY155" s="17" t="s">
        <v>126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78</v>
      </c>
      <c r="BK155" s="210">
        <f>ROUND(I155*H155,2)</f>
        <v>0</v>
      </c>
      <c r="BL155" s="17" t="s">
        <v>125</v>
      </c>
      <c r="BM155" s="209" t="s">
        <v>601</v>
      </c>
    </row>
    <row r="156" s="13" customFormat="1">
      <c r="A156" s="13"/>
      <c r="B156" s="235"/>
      <c r="C156" s="236"/>
      <c r="D156" s="237" t="s">
        <v>190</v>
      </c>
      <c r="E156" s="238" t="s">
        <v>19</v>
      </c>
      <c r="F156" s="239" t="s">
        <v>597</v>
      </c>
      <c r="G156" s="236"/>
      <c r="H156" s="240">
        <v>30.449999999999999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190</v>
      </c>
      <c r="AU156" s="246" t="s">
        <v>80</v>
      </c>
      <c r="AV156" s="13" t="s">
        <v>80</v>
      </c>
      <c r="AW156" s="13" t="s">
        <v>32</v>
      </c>
      <c r="AX156" s="13" t="s">
        <v>70</v>
      </c>
      <c r="AY156" s="246" t="s">
        <v>126</v>
      </c>
    </row>
    <row r="157" s="13" customFormat="1">
      <c r="A157" s="13"/>
      <c r="B157" s="235"/>
      <c r="C157" s="236"/>
      <c r="D157" s="237" t="s">
        <v>190</v>
      </c>
      <c r="E157" s="238" t="s">
        <v>19</v>
      </c>
      <c r="F157" s="239" t="s">
        <v>598</v>
      </c>
      <c r="G157" s="236"/>
      <c r="H157" s="240">
        <v>26.800000000000001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190</v>
      </c>
      <c r="AU157" s="246" t="s">
        <v>80</v>
      </c>
      <c r="AV157" s="13" t="s">
        <v>80</v>
      </c>
      <c r="AW157" s="13" t="s">
        <v>32</v>
      </c>
      <c r="AX157" s="13" t="s">
        <v>70</v>
      </c>
      <c r="AY157" s="246" t="s">
        <v>126</v>
      </c>
    </row>
    <row r="158" s="14" customFormat="1">
      <c r="A158" s="14"/>
      <c r="B158" s="247"/>
      <c r="C158" s="248"/>
      <c r="D158" s="237" t="s">
        <v>190</v>
      </c>
      <c r="E158" s="249" t="s">
        <v>19</v>
      </c>
      <c r="F158" s="250" t="s">
        <v>202</v>
      </c>
      <c r="G158" s="248"/>
      <c r="H158" s="251">
        <v>57.25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190</v>
      </c>
      <c r="AU158" s="257" t="s">
        <v>80</v>
      </c>
      <c r="AV158" s="14" t="s">
        <v>125</v>
      </c>
      <c r="AW158" s="14" t="s">
        <v>32</v>
      </c>
      <c r="AX158" s="14" t="s">
        <v>78</v>
      </c>
      <c r="AY158" s="257" t="s">
        <v>126</v>
      </c>
    </row>
    <row r="159" s="2" customFormat="1" ht="44.25" customHeight="1">
      <c r="A159" s="38"/>
      <c r="B159" s="39"/>
      <c r="C159" s="197" t="s">
        <v>288</v>
      </c>
      <c r="D159" s="197" t="s">
        <v>127</v>
      </c>
      <c r="E159" s="198" t="s">
        <v>602</v>
      </c>
      <c r="F159" s="199" t="s">
        <v>603</v>
      </c>
      <c r="G159" s="200" t="s">
        <v>335</v>
      </c>
      <c r="H159" s="201">
        <v>0.083000000000000004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41</v>
      </c>
      <c r="O159" s="84"/>
      <c r="P159" s="207">
        <f>O159*H159</f>
        <v>0</v>
      </c>
      <c r="Q159" s="207">
        <v>1.09528</v>
      </c>
      <c r="R159" s="207">
        <f>Q159*H159</f>
        <v>0.090908240000000001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125</v>
      </c>
      <c r="AT159" s="209" t="s">
        <v>127</v>
      </c>
      <c r="AU159" s="209" t="s">
        <v>80</v>
      </c>
      <c r="AY159" s="17" t="s">
        <v>126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78</v>
      </c>
      <c r="BK159" s="210">
        <f>ROUND(I159*H159,2)</f>
        <v>0</v>
      </c>
      <c r="BL159" s="17" t="s">
        <v>125</v>
      </c>
      <c r="BM159" s="209" t="s">
        <v>604</v>
      </c>
    </row>
    <row r="160" s="13" customFormat="1">
      <c r="A160" s="13"/>
      <c r="B160" s="235"/>
      <c r="C160" s="236"/>
      <c r="D160" s="237" t="s">
        <v>190</v>
      </c>
      <c r="E160" s="238" t="s">
        <v>19</v>
      </c>
      <c r="F160" s="239" t="s">
        <v>605</v>
      </c>
      <c r="G160" s="236"/>
      <c r="H160" s="240">
        <v>0.083000000000000004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190</v>
      </c>
      <c r="AU160" s="246" t="s">
        <v>80</v>
      </c>
      <c r="AV160" s="13" t="s">
        <v>80</v>
      </c>
      <c r="AW160" s="13" t="s">
        <v>32</v>
      </c>
      <c r="AX160" s="13" t="s">
        <v>78</v>
      </c>
      <c r="AY160" s="246" t="s">
        <v>126</v>
      </c>
    </row>
    <row r="161" s="2" customFormat="1" ht="44.25" customHeight="1">
      <c r="A161" s="38"/>
      <c r="B161" s="39"/>
      <c r="C161" s="197" t="s">
        <v>293</v>
      </c>
      <c r="D161" s="197" t="s">
        <v>127</v>
      </c>
      <c r="E161" s="198" t="s">
        <v>606</v>
      </c>
      <c r="F161" s="199" t="s">
        <v>607</v>
      </c>
      <c r="G161" s="200" t="s">
        <v>335</v>
      </c>
      <c r="H161" s="201">
        <v>0.55300000000000005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41</v>
      </c>
      <c r="O161" s="84"/>
      <c r="P161" s="207">
        <f>O161*H161</f>
        <v>0</v>
      </c>
      <c r="Q161" s="207">
        <v>1.03955</v>
      </c>
      <c r="R161" s="207">
        <f>Q161*H161</f>
        <v>0.57487115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125</v>
      </c>
      <c r="AT161" s="209" t="s">
        <v>127</v>
      </c>
      <c r="AU161" s="209" t="s">
        <v>80</v>
      </c>
      <c r="AY161" s="17" t="s">
        <v>126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78</v>
      </c>
      <c r="BK161" s="210">
        <f>ROUND(I161*H161,2)</f>
        <v>0</v>
      </c>
      <c r="BL161" s="17" t="s">
        <v>125</v>
      </c>
      <c r="BM161" s="209" t="s">
        <v>608</v>
      </c>
    </row>
    <row r="162" s="13" customFormat="1">
      <c r="A162" s="13"/>
      <c r="B162" s="235"/>
      <c r="C162" s="236"/>
      <c r="D162" s="237" t="s">
        <v>190</v>
      </c>
      <c r="E162" s="238" t="s">
        <v>19</v>
      </c>
      <c r="F162" s="239" t="s">
        <v>609</v>
      </c>
      <c r="G162" s="236"/>
      <c r="H162" s="240">
        <v>0.17199999999999999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190</v>
      </c>
      <c r="AU162" s="246" t="s">
        <v>80</v>
      </c>
      <c r="AV162" s="13" t="s">
        <v>80</v>
      </c>
      <c r="AW162" s="13" t="s">
        <v>32</v>
      </c>
      <c r="AX162" s="13" t="s">
        <v>70</v>
      </c>
      <c r="AY162" s="246" t="s">
        <v>126</v>
      </c>
    </row>
    <row r="163" s="13" customFormat="1">
      <c r="A163" s="13"/>
      <c r="B163" s="235"/>
      <c r="C163" s="236"/>
      <c r="D163" s="237" t="s">
        <v>190</v>
      </c>
      <c r="E163" s="238" t="s">
        <v>19</v>
      </c>
      <c r="F163" s="239" t="s">
        <v>610</v>
      </c>
      <c r="G163" s="236"/>
      <c r="H163" s="240">
        <v>0.17699999999999999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190</v>
      </c>
      <c r="AU163" s="246" t="s">
        <v>80</v>
      </c>
      <c r="AV163" s="13" t="s">
        <v>80</v>
      </c>
      <c r="AW163" s="13" t="s">
        <v>32</v>
      </c>
      <c r="AX163" s="13" t="s">
        <v>70</v>
      </c>
      <c r="AY163" s="246" t="s">
        <v>126</v>
      </c>
    </row>
    <row r="164" s="13" customFormat="1">
      <c r="A164" s="13"/>
      <c r="B164" s="235"/>
      <c r="C164" s="236"/>
      <c r="D164" s="237" t="s">
        <v>190</v>
      </c>
      <c r="E164" s="238" t="s">
        <v>19</v>
      </c>
      <c r="F164" s="239" t="s">
        <v>611</v>
      </c>
      <c r="G164" s="236"/>
      <c r="H164" s="240">
        <v>0.20399999999999999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190</v>
      </c>
      <c r="AU164" s="246" t="s">
        <v>80</v>
      </c>
      <c r="AV164" s="13" t="s">
        <v>80</v>
      </c>
      <c r="AW164" s="13" t="s">
        <v>32</v>
      </c>
      <c r="AX164" s="13" t="s">
        <v>70</v>
      </c>
      <c r="AY164" s="246" t="s">
        <v>126</v>
      </c>
    </row>
    <row r="165" s="14" customFormat="1">
      <c r="A165" s="14"/>
      <c r="B165" s="247"/>
      <c r="C165" s="248"/>
      <c r="D165" s="237" t="s">
        <v>190</v>
      </c>
      <c r="E165" s="249" t="s">
        <v>19</v>
      </c>
      <c r="F165" s="250" t="s">
        <v>202</v>
      </c>
      <c r="G165" s="248"/>
      <c r="H165" s="251">
        <v>0.55300000000000005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190</v>
      </c>
      <c r="AU165" s="257" t="s">
        <v>80</v>
      </c>
      <c r="AV165" s="14" t="s">
        <v>125</v>
      </c>
      <c r="AW165" s="14" t="s">
        <v>32</v>
      </c>
      <c r="AX165" s="14" t="s">
        <v>78</v>
      </c>
      <c r="AY165" s="257" t="s">
        <v>126</v>
      </c>
    </row>
    <row r="166" s="11" customFormat="1" ht="22.8" customHeight="1">
      <c r="A166" s="11"/>
      <c r="B166" s="183"/>
      <c r="C166" s="184"/>
      <c r="D166" s="185" t="s">
        <v>69</v>
      </c>
      <c r="E166" s="222" t="s">
        <v>125</v>
      </c>
      <c r="F166" s="222" t="s">
        <v>388</v>
      </c>
      <c r="G166" s="184"/>
      <c r="H166" s="184"/>
      <c r="I166" s="187"/>
      <c r="J166" s="223">
        <f>BK166</f>
        <v>0</v>
      </c>
      <c r="K166" s="184"/>
      <c r="L166" s="189"/>
      <c r="M166" s="190"/>
      <c r="N166" s="191"/>
      <c r="O166" s="191"/>
      <c r="P166" s="192">
        <f>SUM(P167:P177)</f>
        <v>0</v>
      </c>
      <c r="Q166" s="191"/>
      <c r="R166" s="192">
        <f>SUM(R167:R177)</f>
        <v>85.679091499999998</v>
      </c>
      <c r="S166" s="191"/>
      <c r="T166" s="193">
        <f>SUM(T167:T177)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4" t="s">
        <v>78</v>
      </c>
      <c r="AT166" s="195" t="s">
        <v>69</v>
      </c>
      <c r="AU166" s="195" t="s">
        <v>78</v>
      </c>
      <c r="AY166" s="194" t="s">
        <v>126</v>
      </c>
      <c r="BK166" s="196">
        <f>SUM(BK167:BK177)</f>
        <v>0</v>
      </c>
    </row>
    <row r="167" s="2" customFormat="1" ht="21.75" customHeight="1">
      <c r="A167" s="38"/>
      <c r="B167" s="39"/>
      <c r="C167" s="197" t="s">
        <v>298</v>
      </c>
      <c r="D167" s="197" t="s">
        <v>127</v>
      </c>
      <c r="E167" s="198" t="s">
        <v>612</v>
      </c>
      <c r="F167" s="199" t="s">
        <v>613</v>
      </c>
      <c r="G167" s="200" t="s">
        <v>278</v>
      </c>
      <c r="H167" s="201">
        <v>3.8500000000000001</v>
      </c>
      <c r="I167" s="202"/>
      <c r="J167" s="203">
        <f>ROUND(I167*H167,2)</f>
        <v>0</v>
      </c>
      <c r="K167" s="204"/>
      <c r="L167" s="44"/>
      <c r="M167" s="205" t="s">
        <v>19</v>
      </c>
      <c r="N167" s="206" t="s">
        <v>41</v>
      </c>
      <c r="O167" s="84"/>
      <c r="P167" s="207">
        <f>O167*H167</f>
        <v>0</v>
      </c>
      <c r="Q167" s="207">
        <v>2.83331</v>
      </c>
      <c r="R167" s="207">
        <f>Q167*H167</f>
        <v>10.908243500000001</v>
      </c>
      <c r="S167" s="207">
        <v>0</v>
      </c>
      <c r="T167" s="20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9" t="s">
        <v>125</v>
      </c>
      <c r="AT167" s="209" t="s">
        <v>127</v>
      </c>
      <c r="AU167" s="209" t="s">
        <v>80</v>
      </c>
      <c r="AY167" s="17" t="s">
        <v>126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7" t="s">
        <v>78</v>
      </c>
      <c r="BK167" s="210">
        <f>ROUND(I167*H167,2)</f>
        <v>0</v>
      </c>
      <c r="BL167" s="17" t="s">
        <v>125</v>
      </c>
      <c r="BM167" s="209" t="s">
        <v>614</v>
      </c>
    </row>
    <row r="168" s="13" customFormat="1">
      <c r="A168" s="13"/>
      <c r="B168" s="235"/>
      <c r="C168" s="236"/>
      <c r="D168" s="237" t="s">
        <v>190</v>
      </c>
      <c r="E168" s="238" t="s">
        <v>19</v>
      </c>
      <c r="F168" s="239" t="s">
        <v>615</v>
      </c>
      <c r="G168" s="236"/>
      <c r="H168" s="240">
        <v>3.8500000000000001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190</v>
      </c>
      <c r="AU168" s="246" t="s">
        <v>80</v>
      </c>
      <c r="AV168" s="13" t="s">
        <v>80</v>
      </c>
      <c r="AW168" s="13" t="s">
        <v>32</v>
      </c>
      <c r="AX168" s="13" t="s">
        <v>78</v>
      </c>
      <c r="AY168" s="246" t="s">
        <v>126</v>
      </c>
    </row>
    <row r="169" s="2" customFormat="1" ht="21.75" customHeight="1">
      <c r="A169" s="38"/>
      <c r="B169" s="39"/>
      <c r="C169" s="197" t="s">
        <v>303</v>
      </c>
      <c r="D169" s="197" t="s">
        <v>127</v>
      </c>
      <c r="E169" s="198" t="s">
        <v>616</v>
      </c>
      <c r="F169" s="199" t="s">
        <v>617</v>
      </c>
      <c r="G169" s="200" t="s">
        <v>278</v>
      </c>
      <c r="H169" s="201">
        <v>8.5500000000000007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41</v>
      </c>
      <c r="O169" s="84"/>
      <c r="P169" s="207">
        <f>O169*H169</f>
        <v>0</v>
      </c>
      <c r="Q169" s="207">
        <v>2.2050000000000001</v>
      </c>
      <c r="R169" s="207">
        <f>Q169*H169</f>
        <v>18.852750000000004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125</v>
      </c>
      <c r="AT169" s="209" t="s">
        <v>127</v>
      </c>
      <c r="AU169" s="209" t="s">
        <v>80</v>
      </c>
      <c r="AY169" s="17" t="s">
        <v>126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78</v>
      </c>
      <c r="BK169" s="210">
        <f>ROUND(I169*H169,2)</f>
        <v>0</v>
      </c>
      <c r="BL169" s="17" t="s">
        <v>125</v>
      </c>
      <c r="BM169" s="209" t="s">
        <v>618</v>
      </c>
    </row>
    <row r="170" s="13" customFormat="1">
      <c r="A170" s="13"/>
      <c r="B170" s="235"/>
      <c r="C170" s="236"/>
      <c r="D170" s="237" t="s">
        <v>190</v>
      </c>
      <c r="E170" s="238" t="s">
        <v>19</v>
      </c>
      <c r="F170" s="239" t="s">
        <v>619</v>
      </c>
      <c r="G170" s="236"/>
      <c r="H170" s="240">
        <v>8.5500000000000007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190</v>
      </c>
      <c r="AU170" s="246" t="s">
        <v>80</v>
      </c>
      <c r="AV170" s="13" t="s">
        <v>80</v>
      </c>
      <c r="AW170" s="13" t="s">
        <v>32</v>
      </c>
      <c r="AX170" s="13" t="s">
        <v>78</v>
      </c>
      <c r="AY170" s="246" t="s">
        <v>126</v>
      </c>
    </row>
    <row r="171" s="2" customFormat="1" ht="21.75" customHeight="1">
      <c r="A171" s="38"/>
      <c r="B171" s="39"/>
      <c r="C171" s="197" t="s">
        <v>308</v>
      </c>
      <c r="D171" s="197" t="s">
        <v>127</v>
      </c>
      <c r="E171" s="198" t="s">
        <v>620</v>
      </c>
      <c r="F171" s="199" t="s">
        <v>621</v>
      </c>
      <c r="G171" s="200" t="s">
        <v>278</v>
      </c>
      <c r="H171" s="201">
        <v>26.699999999999999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41</v>
      </c>
      <c r="O171" s="84"/>
      <c r="P171" s="207">
        <f>O171*H171</f>
        <v>0</v>
      </c>
      <c r="Q171" s="207">
        <v>2.0032199999999998</v>
      </c>
      <c r="R171" s="207">
        <f>Q171*H171</f>
        <v>53.485973999999992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125</v>
      </c>
      <c r="AT171" s="209" t="s">
        <v>127</v>
      </c>
      <c r="AU171" s="209" t="s">
        <v>80</v>
      </c>
      <c r="AY171" s="17" t="s">
        <v>126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78</v>
      </c>
      <c r="BK171" s="210">
        <f>ROUND(I171*H171,2)</f>
        <v>0</v>
      </c>
      <c r="BL171" s="17" t="s">
        <v>125</v>
      </c>
      <c r="BM171" s="209" t="s">
        <v>622</v>
      </c>
    </row>
    <row r="172" s="13" customFormat="1">
      <c r="A172" s="13"/>
      <c r="B172" s="235"/>
      <c r="C172" s="236"/>
      <c r="D172" s="237" t="s">
        <v>190</v>
      </c>
      <c r="E172" s="238" t="s">
        <v>19</v>
      </c>
      <c r="F172" s="239" t="s">
        <v>623</v>
      </c>
      <c r="G172" s="236"/>
      <c r="H172" s="240">
        <v>26.699999999999999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190</v>
      </c>
      <c r="AU172" s="246" t="s">
        <v>80</v>
      </c>
      <c r="AV172" s="13" t="s">
        <v>80</v>
      </c>
      <c r="AW172" s="13" t="s">
        <v>32</v>
      </c>
      <c r="AX172" s="13" t="s">
        <v>78</v>
      </c>
      <c r="AY172" s="246" t="s">
        <v>126</v>
      </c>
    </row>
    <row r="173" s="2" customFormat="1" ht="33" customHeight="1">
      <c r="A173" s="38"/>
      <c r="B173" s="39"/>
      <c r="C173" s="197" t="s">
        <v>313</v>
      </c>
      <c r="D173" s="197" t="s">
        <v>127</v>
      </c>
      <c r="E173" s="198" t="s">
        <v>624</v>
      </c>
      <c r="F173" s="199" t="s">
        <v>625</v>
      </c>
      <c r="G173" s="200" t="s">
        <v>210</v>
      </c>
      <c r="H173" s="201">
        <v>53.399999999999999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41</v>
      </c>
      <c r="O173" s="84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125</v>
      </c>
      <c r="AT173" s="209" t="s">
        <v>127</v>
      </c>
      <c r="AU173" s="209" t="s">
        <v>80</v>
      </c>
      <c r="AY173" s="17" t="s">
        <v>126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78</v>
      </c>
      <c r="BK173" s="210">
        <f>ROUND(I173*H173,2)</f>
        <v>0</v>
      </c>
      <c r="BL173" s="17" t="s">
        <v>125</v>
      </c>
      <c r="BM173" s="209" t="s">
        <v>626</v>
      </c>
    </row>
    <row r="174" s="13" customFormat="1">
      <c r="A174" s="13"/>
      <c r="B174" s="235"/>
      <c r="C174" s="236"/>
      <c r="D174" s="237" t="s">
        <v>190</v>
      </c>
      <c r="E174" s="238" t="s">
        <v>19</v>
      </c>
      <c r="F174" s="239" t="s">
        <v>627</v>
      </c>
      <c r="G174" s="236"/>
      <c r="H174" s="240">
        <v>53.399999999999999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190</v>
      </c>
      <c r="AU174" s="246" t="s">
        <v>80</v>
      </c>
      <c r="AV174" s="13" t="s">
        <v>80</v>
      </c>
      <c r="AW174" s="13" t="s">
        <v>32</v>
      </c>
      <c r="AX174" s="13" t="s">
        <v>78</v>
      </c>
      <c r="AY174" s="246" t="s">
        <v>126</v>
      </c>
    </row>
    <row r="175" s="2" customFormat="1" ht="21.75" customHeight="1">
      <c r="A175" s="38"/>
      <c r="B175" s="39"/>
      <c r="C175" s="197" t="s">
        <v>318</v>
      </c>
      <c r="D175" s="197" t="s">
        <v>127</v>
      </c>
      <c r="E175" s="198" t="s">
        <v>628</v>
      </c>
      <c r="F175" s="199" t="s">
        <v>629</v>
      </c>
      <c r="G175" s="200" t="s">
        <v>210</v>
      </c>
      <c r="H175" s="201">
        <v>3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41</v>
      </c>
      <c r="O175" s="84"/>
      <c r="P175" s="207">
        <f>O175*H175</f>
        <v>0</v>
      </c>
      <c r="Q175" s="207">
        <v>0.51339999999999997</v>
      </c>
      <c r="R175" s="207">
        <f>Q175*H175</f>
        <v>1.5402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125</v>
      </c>
      <c r="AT175" s="209" t="s">
        <v>127</v>
      </c>
      <c r="AU175" s="209" t="s">
        <v>80</v>
      </c>
      <c r="AY175" s="17" t="s">
        <v>126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78</v>
      </c>
      <c r="BK175" s="210">
        <f>ROUND(I175*H175,2)</f>
        <v>0</v>
      </c>
      <c r="BL175" s="17" t="s">
        <v>125</v>
      </c>
      <c r="BM175" s="209" t="s">
        <v>630</v>
      </c>
    </row>
    <row r="176" s="2" customFormat="1" ht="21.75" customHeight="1">
      <c r="A176" s="38"/>
      <c r="B176" s="39"/>
      <c r="C176" s="197" t="s">
        <v>323</v>
      </c>
      <c r="D176" s="197" t="s">
        <v>127</v>
      </c>
      <c r="E176" s="198" t="s">
        <v>631</v>
      </c>
      <c r="F176" s="199" t="s">
        <v>632</v>
      </c>
      <c r="G176" s="200" t="s">
        <v>210</v>
      </c>
      <c r="H176" s="201">
        <v>1.2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41</v>
      </c>
      <c r="O176" s="84"/>
      <c r="P176" s="207">
        <f>O176*H176</f>
        <v>0</v>
      </c>
      <c r="Q176" s="207">
        <v>0.74326999999999999</v>
      </c>
      <c r="R176" s="207">
        <f>Q176*H176</f>
        <v>0.89192399999999994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125</v>
      </c>
      <c r="AT176" s="209" t="s">
        <v>127</v>
      </c>
      <c r="AU176" s="209" t="s">
        <v>80</v>
      </c>
      <c r="AY176" s="17" t="s">
        <v>126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78</v>
      </c>
      <c r="BK176" s="210">
        <f>ROUND(I176*H176,2)</f>
        <v>0</v>
      </c>
      <c r="BL176" s="17" t="s">
        <v>125</v>
      </c>
      <c r="BM176" s="209" t="s">
        <v>633</v>
      </c>
    </row>
    <row r="177" s="13" customFormat="1">
      <c r="A177" s="13"/>
      <c r="B177" s="235"/>
      <c r="C177" s="236"/>
      <c r="D177" s="237" t="s">
        <v>190</v>
      </c>
      <c r="E177" s="238" t="s">
        <v>19</v>
      </c>
      <c r="F177" s="239" t="s">
        <v>634</v>
      </c>
      <c r="G177" s="236"/>
      <c r="H177" s="240">
        <v>1.2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190</v>
      </c>
      <c r="AU177" s="246" t="s">
        <v>80</v>
      </c>
      <c r="AV177" s="13" t="s">
        <v>80</v>
      </c>
      <c r="AW177" s="13" t="s">
        <v>32</v>
      </c>
      <c r="AX177" s="13" t="s">
        <v>78</v>
      </c>
      <c r="AY177" s="246" t="s">
        <v>126</v>
      </c>
    </row>
    <row r="178" s="11" customFormat="1" ht="22.8" customHeight="1">
      <c r="A178" s="11"/>
      <c r="B178" s="183"/>
      <c r="C178" s="184"/>
      <c r="D178" s="185" t="s">
        <v>69</v>
      </c>
      <c r="E178" s="222" t="s">
        <v>155</v>
      </c>
      <c r="F178" s="222" t="s">
        <v>394</v>
      </c>
      <c r="G178" s="184"/>
      <c r="H178" s="184"/>
      <c r="I178" s="187"/>
      <c r="J178" s="223">
        <f>BK178</f>
        <v>0</v>
      </c>
      <c r="K178" s="184"/>
      <c r="L178" s="189"/>
      <c r="M178" s="190"/>
      <c r="N178" s="191"/>
      <c r="O178" s="191"/>
      <c r="P178" s="192">
        <f>SUM(P179:P190)</f>
        <v>0</v>
      </c>
      <c r="Q178" s="191"/>
      <c r="R178" s="192">
        <f>SUM(R179:R190)</f>
        <v>4.5171030000000005</v>
      </c>
      <c r="S178" s="191"/>
      <c r="T178" s="193">
        <f>SUM(T179:T190)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94" t="s">
        <v>78</v>
      </c>
      <c r="AT178" s="195" t="s">
        <v>69</v>
      </c>
      <c r="AU178" s="195" t="s">
        <v>78</v>
      </c>
      <c r="AY178" s="194" t="s">
        <v>126</v>
      </c>
      <c r="BK178" s="196">
        <f>SUM(BK179:BK190)</f>
        <v>0</v>
      </c>
    </row>
    <row r="179" s="2" customFormat="1" ht="16.5" customHeight="1">
      <c r="A179" s="38"/>
      <c r="B179" s="39"/>
      <c r="C179" s="224" t="s">
        <v>327</v>
      </c>
      <c r="D179" s="224" t="s">
        <v>185</v>
      </c>
      <c r="E179" s="225" t="s">
        <v>635</v>
      </c>
      <c r="F179" s="226" t="s">
        <v>636</v>
      </c>
      <c r="G179" s="227" t="s">
        <v>398</v>
      </c>
      <c r="H179" s="228">
        <v>7.2140000000000004</v>
      </c>
      <c r="I179" s="229"/>
      <c r="J179" s="230">
        <f>ROUND(I179*H179,2)</f>
        <v>0</v>
      </c>
      <c r="K179" s="231"/>
      <c r="L179" s="232"/>
      <c r="M179" s="233" t="s">
        <v>19</v>
      </c>
      <c r="N179" s="234" t="s">
        <v>41</v>
      </c>
      <c r="O179" s="84"/>
      <c r="P179" s="207">
        <f>O179*H179</f>
        <v>0</v>
      </c>
      <c r="Q179" s="207">
        <v>0.59999999999999998</v>
      </c>
      <c r="R179" s="207">
        <f>Q179*H179</f>
        <v>4.3284000000000002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155</v>
      </c>
      <c r="AT179" s="209" t="s">
        <v>185</v>
      </c>
      <c r="AU179" s="209" t="s">
        <v>80</v>
      </c>
      <c r="AY179" s="17" t="s">
        <v>126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78</v>
      </c>
      <c r="BK179" s="210">
        <f>ROUND(I179*H179,2)</f>
        <v>0</v>
      </c>
      <c r="BL179" s="17" t="s">
        <v>125</v>
      </c>
      <c r="BM179" s="209" t="s">
        <v>637</v>
      </c>
    </row>
    <row r="180" s="13" customFormat="1">
      <c r="A180" s="13"/>
      <c r="B180" s="235"/>
      <c r="C180" s="236"/>
      <c r="D180" s="237" t="s">
        <v>190</v>
      </c>
      <c r="E180" s="238" t="s">
        <v>19</v>
      </c>
      <c r="F180" s="239" t="s">
        <v>638</v>
      </c>
      <c r="G180" s="236"/>
      <c r="H180" s="240">
        <v>7.2140000000000004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190</v>
      </c>
      <c r="AU180" s="246" t="s">
        <v>80</v>
      </c>
      <c r="AV180" s="13" t="s">
        <v>80</v>
      </c>
      <c r="AW180" s="13" t="s">
        <v>32</v>
      </c>
      <c r="AX180" s="13" t="s">
        <v>78</v>
      </c>
      <c r="AY180" s="246" t="s">
        <v>126</v>
      </c>
    </row>
    <row r="181" s="2" customFormat="1" ht="21.75" customHeight="1">
      <c r="A181" s="38"/>
      <c r="B181" s="39"/>
      <c r="C181" s="197" t="s">
        <v>332</v>
      </c>
      <c r="D181" s="197" t="s">
        <v>127</v>
      </c>
      <c r="E181" s="198" t="s">
        <v>639</v>
      </c>
      <c r="F181" s="199" t="s">
        <v>640</v>
      </c>
      <c r="G181" s="200" t="s">
        <v>198</v>
      </c>
      <c r="H181" s="201">
        <v>1</v>
      </c>
      <c r="I181" s="202"/>
      <c r="J181" s="203">
        <f>ROUND(I181*H181,2)</f>
        <v>0</v>
      </c>
      <c r="K181" s="204"/>
      <c r="L181" s="44"/>
      <c r="M181" s="205" t="s">
        <v>19</v>
      </c>
      <c r="N181" s="206" t="s">
        <v>41</v>
      </c>
      <c r="O181" s="8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125</v>
      </c>
      <c r="AT181" s="209" t="s">
        <v>127</v>
      </c>
      <c r="AU181" s="209" t="s">
        <v>80</v>
      </c>
      <c r="AY181" s="17" t="s">
        <v>126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78</v>
      </c>
      <c r="BK181" s="210">
        <f>ROUND(I181*H181,2)</f>
        <v>0</v>
      </c>
      <c r="BL181" s="17" t="s">
        <v>125</v>
      </c>
      <c r="BM181" s="209" t="s">
        <v>641</v>
      </c>
    </row>
    <row r="182" s="2" customFormat="1" ht="21.75" customHeight="1">
      <c r="A182" s="38"/>
      <c r="B182" s="39"/>
      <c r="C182" s="197" t="s">
        <v>338</v>
      </c>
      <c r="D182" s="197" t="s">
        <v>127</v>
      </c>
      <c r="E182" s="198" t="s">
        <v>642</v>
      </c>
      <c r="F182" s="199" t="s">
        <v>643</v>
      </c>
      <c r="G182" s="200" t="s">
        <v>398</v>
      </c>
      <c r="H182" s="201">
        <v>16.5</v>
      </c>
      <c r="I182" s="202"/>
      <c r="J182" s="203">
        <f>ROUND(I182*H182,2)</f>
        <v>0</v>
      </c>
      <c r="K182" s="204"/>
      <c r="L182" s="44"/>
      <c r="M182" s="205" t="s">
        <v>19</v>
      </c>
      <c r="N182" s="206" t="s">
        <v>41</v>
      </c>
      <c r="O182" s="84"/>
      <c r="P182" s="207">
        <f>O182*H182</f>
        <v>0</v>
      </c>
      <c r="Q182" s="207">
        <v>1.0000000000000001E-05</v>
      </c>
      <c r="R182" s="207">
        <f>Q182*H182</f>
        <v>0.00016500000000000003</v>
      </c>
      <c r="S182" s="207">
        <v>0</v>
      </c>
      <c r="T182" s="20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9" t="s">
        <v>125</v>
      </c>
      <c r="AT182" s="209" t="s">
        <v>127</v>
      </c>
      <c r="AU182" s="209" t="s">
        <v>80</v>
      </c>
      <c r="AY182" s="17" t="s">
        <v>126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78</v>
      </c>
      <c r="BK182" s="210">
        <f>ROUND(I182*H182,2)</f>
        <v>0</v>
      </c>
      <c r="BL182" s="17" t="s">
        <v>125</v>
      </c>
      <c r="BM182" s="209" t="s">
        <v>644</v>
      </c>
    </row>
    <row r="183" s="2" customFormat="1" ht="16.5" customHeight="1">
      <c r="A183" s="38"/>
      <c r="B183" s="39"/>
      <c r="C183" s="197" t="s">
        <v>342</v>
      </c>
      <c r="D183" s="197" t="s">
        <v>127</v>
      </c>
      <c r="E183" s="198" t="s">
        <v>645</v>
      </c>
      <c r="F183" s="199" t="s">
        <v>646</v>
      </c>
      <c r="G183" s="200" t="s">
        <v>278</v>
      </c>
      <c r="H183" s="201">
        <v>20.52</v>
      </c>
      <c r="I183" s="202"/>
      <c r="J183" s="203">
        <f>ROUND(I183*H183,2)</f>
        <v>0</v>
      </c>
      <c r="K183" s="204"/>
      <c r="L183" s="44"/>
      <c r="M183" s="205" t="s">
        <v>19</v>
      </c>
      <c r="N183" s="206" t="s">
        <v>41</v>
      </c>
      <c r="O183" s="84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125</v>
      </c>
      <c r="AT183" s="209" t="s">
        <v>127</v>
      </c>
      <c r="AU183" s="209" t="s">
        <v>80</v>
      </c>
      <c r="AY183" s="17" t="s">
        <v>126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78</v>
      </c>
      <c r="BK183" s="210">
        <f>ROUND(I183*H183,2)</f>
        <v>0</v>
      </c>
      <c r="BL183" s="17" t="s">
        <v>125</v>
      </c>
      <c r="BM183" s="209" t="s">
        <v>647</v>
      </c>
    </row>
    <row r="184" s="13" customFormat="1">
      <c r="A184" s="13"/>
      <c r="B184" s="235"/>
      <c r="C184" s="236"/>
      <c r="D184" s="237" t="s">
        <v>190</v>
      </c>
      <c r="E184" s="238" t="s">
        <v>19</v>
      </c>
      <c r="F184" s="239" t="s">
        <v>648</v>
      </c>
      <c r="G184" s="236"/>
      <c r="H184" s="240">
        <v>18.809999999999999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190</v>
      </c>
      <c r="AU184" s="246" t="s">
        <v>80</v>
      </c>
      <c r="AV184" s="13" t="s">
        <v>80</v>
      </c>
      <c r="AW184" s="13" t="s">
        <v>32</v>
      </c>
      <c r="AX184" s="13" t="s">
        <v>70</v>
      </c>
      <c r="AY184" s="246" t="s">
        <v>126</v>
      </c>
    </row>
    <row r="185" s="13" customFormat="1">
      <c r="A185" s="13"/>
      <c r="B185" s="235"/>
      <c r="C185" s="236"/>
      <c r="D185" s="237" t="s">
        <v>190</v>
      </c>
      <c r="E185" s="238" t="s">
        <v>19</v>
      </c>
      <c r="F185" s="239" t="s">
        <v>649</v>
      </c>
      <c r="G185" s="236"/>
      <c r="H185" s="240">
        <v>1.71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190</v>
      </c>
      <c r="AU185" s="246" t="s">
        <v>80</v>
      </c>
      <c r="AV185" s="13" t="s">
        <v>80</v>
      </c>
      <c r="AW185" s="13" t="s">
        <v>32</v>
      </c>
      <c r="AX185" s="13" t="s">
        <v>70</v>
      </c>
      <c r="AY185" s="246" t="s">
        <v>126</v>
      </c>
    </row>
    <row r="186" s="14" customFormat="1">
      <c r="A186" s="14"/>
      <c r="B186" s="247"/>
      <c r="C186" s="248"/>
      <c r="D186" s="237" t="s">
        <v>190</v>
      </c>
      <c r="E186" s="249" t="s">
        <v>19</v>
      </c>
      <c r="F186" s="250" t="s">
        <v>202</v>
      </c>
      <c r="G186" s="248"/>
      <c r="H186" s="251">
        <v>20.52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190</v>
      </c>
      <c r="AU186" s="257" t="s">
        <v>80</v>
      </c>
      <c r="AV186" s="14" t="s">
        <v>125</v>
      </c>
      <c r="AW186" s="14" t="s">
        <v>32</v>
      </c>
      <c r="AX186" s="14" t="s">
        <v>78</v>
      </c>
      <c r="AY186" s="257" t="s">
        <v>126</v>
      </c>
    </row>
    <row r="187" s="2" customFormat="1" ht="16.5" customHeight="1">
      <c r="A187" s="38"/>
      <c r="B187" s="39"/>
      <c r="C187" s="197" t="s">
        <v>347</v>
      </c>
      <c r="D187" s="197" t="s">
        <v>127</v>
      </c>
      <c r="E187" s="198" t="s">
        <v>650</v>
      </c>
      <c r="F187" s="199" t="s">
        <v>651</v>
      </c>
      <c r="G187" s="200" t="s">
        <v>210</v>
      </c>
      <c r="H187" s="201">
        <v>46.899999999999999</v>
      </c>
      <c r="I187" s="202"/>
      <c r="J187" s="203">
        <f>ROUND(I187*H187,2)</f>
        <v>0</v>
      </c>
      <c r="K187" s="204"/>
      <c r="L187" s="44"/>
      <c r="M187" s="205" t="s">
        <v>19</v>
      </c>
      <c r="N187" s="206" t="s">
        <v>41</v>
      </c>
      <c r="O187" s="84"/>
      <c r="P187" s="207">
        <f>O187*H187</f>
        <v>0</v>
      </c>
      <c r="Q187" s="207">
        <v>0.0040200000000000001</v>
      </c>
      <c r="R187" s="207">
        <f>Q187*H187</f>
        <v>0.18853800000000001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125</v>
      </c>
      <c r="AT187" s="209" t="s">
        <v>127</v>
      </c>
      <c r="AU187" s="209" t="s">
        <v>80</v>
      </c>
      <c r="AY187" s="17" t="s">
        <v>126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78</v>
      </c>
      <c r="BK187" s="210">
        <f>ROUND(I187*H187,2)</f>
        <v>0</v>
      </c>
      <c r="BL187" s="17" t="s">
        <v>125</v>
      </c>
      <c r="BM187" s="209" t="s">
        <v>652</v>
      </c>
    </row>
    <row r="188" s="13" customFormat="1">
      <c r="A188" s="13"/>
      <c r="B188" s="235"/>
      <c r="C188" s="236"/>
      <c r="D188" s="237" t="s">
        <v>190</v>
      </c>
      <c r="E188" s="238" t="s">
        <v>19</v>
      </c>
      <c r="F188" s="239" t="s">
        <v>653</v>
      </c>
      <c r="G188" s="236"/>
      <c r="H188" s="240">
        <v>38.399999999999999</v>
      </c>
      <c r="I188" s="241"/>
      <c r="J188" s="236"/>
      <c r="K188" s="236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190</v>
      </c>
      <c r="AU188" s="246" t="s">
        <v>80</v>
      </c>
      <c r="AV188" s="13" t="s">
        <v>80</v>
      </c>
      <c r="AW188" s="13" t="s">
        <v>32</v>
      </c>
      <c r="AX188" s="13" t="s">
        <v>70</v>
      </c>
      <c r="AY188" s="246" t="s">
        <v>126</v>
      </c>
    </row>
    <row r="189" s="13" customFormat="1">
      <c r="A189" s="13"/>
      <c r="B189" s="235"/>
      <c r="C189" s="236"/>
      <c r="D189" s="237" t="s">
        <v>190</v>
      </c>
      <c r="E189" s="238" t="s">
        <v>19</v>
      </c>
      <c r="F189" s="239" t="s">
        <v>654</v>
      </c>
      <c r="G189" s="236"/>
      <c r="H189" s="240">
        <v>8.5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190</v>
      </c>
      <c r="AU189" s="246" t="s">
        <v>80</v>
      </c>
      <c r="AV189" s="13" t="s">
        <v>80</v>
      </c>
      <c r="AW189" s="13" t="s">
        <v>32</v>
      </c>
      <c r="AX189" s="13" t="s">
        <v>70</v>
      </c>
      <c r="AY189" s="246" t="s">
        <v>126</v>
      </c>
    </row>
    <row r="190" s="14" customFormat="1">
      <c r="A190" s="14"/>
      <c r="B190" s="247"/>
      <c r="C190" s="248"/>
      <c r="D190" s="237" t="s">
        <v>190</v>
      </c>
      <c r="E190" s="249" t="s">
        <v>19</v>
      </c>
      <c r="F190" s="250" t="s">
        <v>202</v>
      </c>
      <c r="G190" s="248"/>
      <c r="H190" s="251">
        <v>46.899999999999999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190</v>
      </c>
      <c r="AU190" s="257" t="s">
        <v>80</v>
      </c>
      <c r="AV190" s="14" t="s">
        <v>125</v>
      </c>
      <c r="AW190" s="14" t="s">
        <v>32</v>
      </c>
      <c r="AX190" s="14" t="s">
        <v>78</v>
      </c>
      <c r="AY190" s="257" t="s">
        <v>126</v>
      </c>
    </row>
    <row r="191" s="11" customFormat="1" ht="22.8" customHeight="1">
      <c r="A191" s="11"/>
      <c r="B191" s="183"/>
      <c r="C191" s="184"/>
      <c r="D191" s="185" t="s">
        <v>69</v>
      </c>
      <c r="E191" s="222" t="s">
        <v>159</v>
      </c>
      <c r="F191" s="222" t="s">
        <v>409</v>
      </c>
      <c r="G191" s="184"/>
      <c r="H191" s="184"/>
      <c r="I191" s="187"/>
      <c r="J191" s="223">
        <f>BK191</f>
        <v>0</v>
      </c>
      <c r="K191" s="184"/>
      <c r="L191" s="189"/>
      <c r="M191" s="190"/>
      <c r="N191" s="191"/>
      <c r="O191" s="191"/>
      <c r="P191" s="192">
        <f>SUM(P192:P200)</f>
        <v>0</v>
      </c>
      <c r="Q191" s="191"/>
      <c r="R191" s="192">
        <f>SUM(R192:R200)</f>
        <v>0.19894999999999999</v>
      </c>
      <c r="S191" s="191"/>
      <c r="T191" s="193">
        <f>SUM(T192:T200)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94" t="s">
        <v>78</v>
      </c>
      <c r="AT191" s="195" t="s">
        <v>69</v>
      </c>
      <c r="AU191" s="195" t="s">
        <v>78</v>
      </c>
      <c r="AY191" s="194" t="s">
        <v>126</v>
      </c>
      <c r="BK191" s="196">
        <f>SUM(BK192:BK200)</f>
        <v>0</v>
      </c>
    </row>
    <row r="192" s="2" customFormat="1" ht="21.75" customHeight="1">
      <c r="A192" s="38"/>
      <c r="B192" s="39"/>
      <c r="C192" s="197" t="s">
        <v>352</v>
      </c>
      <c r="D192" s="197" t="s">
        <v>127</v>
      </c>
      <c r="E192" s="198" t="s">
        <v>655</v>
      </c>
      <c r="F192" s="199" t="s">
        <v>656</v>
      </c>
      <c r="G192" s="200" t="s">
        <v>210</v>
      </c>
      <c r="H192" s="201">
        <v>4.7000000000000002</v>
      </c>
      <c r="I192" s="202"/>
      <c r="J192" s="203">
        <f>ROUND(I192*H192,2)</f>
        <v>0</v>
      </c>
      <c r="K192" s="204"/>
      <c r="L192" s="44"/>
      <c r="M192" s="205" t="s">
        <v>19</v>
      </c>
      <c r="N192" s="206" t="s">
        <v>41</v>
      </c>
      <c r="O192" s="84"/>
      <c r="P192" s="207">
        <f>O192*H192</f>
        <v>0</v>
      </c>
      <c r="Q192" s="207">
        <v>0.039399999999999998</v>
      </c>
      <c r="R192" s="207">
        <f>Q192*H192</f>
        <v>0.18517999999999998</v>
      </c>
      <c r="S192" s="207">
        <v>0</v>
      </c>
      <c r="T192" s="20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9" t="s">
        <v>125</v>
      </c>
      <c r="AT192" s="209" t="s">
        <v>127</v>
      </c>
      <c r="AU192" s="209" t="s">
        <v>80</v>
      </c>
      <c r="AY192" s="17" t="s">
        <v>126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7" t="s">
        <v>78</v>
      </c>
      <c r="BK192" s="210">
        <f>ROUND(I192*H192,2)</f>
        <v>0</v>
      </c>
      <c r="BL192" s="17" t="s">
        <v>125</v>
      </c>
      <c r="BM192" s="209" t="s">
        <v>657</v>
      </c>
    </row>
    <row r="193" s="13" customFormat="1">
      <c r="A193" s="13"/>
      <c r="B193" s="235"/>
      <c r="C193" s="236"/>
      <c r="D193" s="237" t="s">
        <v>190</v>
      </c>
      <c r="E193" s="238" t="s">
        <v>19</v>
      </c>
      <c r="F193" s="239" t="s">
        <v>658</v>
      </c>
      <c r="G193" s="236"/>
      <c r="H193" s="240">
        <v>4.7000000000000002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190</v>
      </c>
      <c r="AU193" s="246" t="s">
        <v>80</v>
      </c>
      <c r="AV193" s="13" t="s">
        <v>80</v>
      </c>
      <c r="AW193" s="13" t="s">
        <v>32</v>
      </c>
      <c r="AX193" s="13" t="s">
        <v>78</v>
      </c>
      <c r="AY193" s="246" t="s">
        <v>126</v>
      </c>
    </row>
    <row r="194" s="2" customFormat="1" ht="21.75" customHeight="1">
      <c r="A194" s="38"/>
      <c r="B194" s="39"/>
      <c r="C194" s="197" t="s">
        <v>357</v>
      </c>
      <c r="D194" s="197" t="s">
        <v>127</v>
      </c>
      <c r="E194" s="198" t="s">
        <v>659</v>
      </c>
      <c r="F194" s="199" t="s">
        <v>660</v>
      </c>
      <c r="G194" s="200" t="s">
        <v>198</v>
      </c>
      <c r="H194" s="201">
        <v>1</v>
      </c>
      <c r="I194" s="202"/>
      <c r="J194" s="203">
        <f>ROUND(I194*H194,2)</f>
        <v>0</v>
      </c>
      <c r="K194" s="204"/>
      <c r="L194" s="44"/>
      <c r="M194" s="205" t="s">
        <v>19</v>
      </c>
      <c r="N194" s="206" t="s">
        <v>41</v>
      </c>
      <c r="O194" s="84"/>
      <c r="P194" s="207">
        <f>O194*H194</f>
        <v>0</v>
      </c>
      <c r="Q194" s="207">
        <v>0.00025000000000000001</v>
      </c>
      <c r="R194" s="207">
        <f>Q194*H194</f>
        <v>0.00025000000000000001</v>
      </c>
      <c r="S194" s="207">
        <v>0</v>
      </c>
      <c r="T194" s="20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9" t="s">
        <v>125</v>
      </c>
      <c r="AT194" s="209" t="s">
        <v>127</v>
      </c>
      <c r="AU194" s="209" t="s">
        <v>80</v>
      </c>
      <c r="AY194" s="17" t="s">
        <v>126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7" t="s">
        <v>78</v>
      </c>
      <c r="BK194" s="210">
        <f>ROUND(I194*H194,2)</f>
        <v>0</v>
      </c>
      <c r="BL194" s="17" t="s">
        <v>125</v>
      </c>
      <c r="BM194" s="209" t="s">
        <v>661</v>
      </c>
    </row>
    <row r="195" s="13" customFormat="1">
      <c r="A195" s="13"/>
      <c r="B195" s="235"/>
      <c r="C195" s="236"/>
      <c r="D195" s="237" t="s">
        <v>190</v>
      </c>
      <c r="E195" s="238" t="s">
        <v>19</v>
      </c>
      <c r="F195" s="239" t="s">
        <v>662</v>
      </c>
      <c r="G195" s="236"/>
      <c r="H195" s="240">
        <v>1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190</v>
      </c>
      <c r="AU195" s="246" t="s">
        <v>80</v>
      </c>
      <c r="AV195" s="13" t="s">
        <v>80</v>
      </c>
      <c r="AW195" s="13" t="s">
        <v>32</v>
      </c>
      <c r="AX195" s="13" t="s">
        <v>78</v>
      </c>
      <c r="AY195" s="246" t="s">
        <v>126</v>
      </c>
    </row>
    <row r="196" s="2" customFormat="1" ht="21.75" customHeight="1">
      <c r="A196" s="38"/>
      <c r="B196" s="39"/>
      <c r="C196" s="197" t="s">
        <v>362</v>
      </c>
      <c r="D196" s="197" t="s">
        <v>127</v>
      </c>
      <c r="E196" s="198" t="s">
        <v>663</v>
      </c>
      <c r="F196" s="199" t="s">
        <v>664</v>
      </c>
      <c r="G196" s="200" t="s">
        <v>198</v>
      </c>
      <c r="H196" s="201">
        <v>3</v>
      </c>
      <c r="I196" s="202"/>
      <c r="J196" s="203">
        <f>ROUND(I196*H196,2)</f>
        <v>0</v>
      </c>
      <c r="K196" s="204"/>
      <c r="L196" s="44"/>
      <c r="M196" s="205" t="s">
        <v>19</v>
      </c>
      <c r="N196" s="206" t="s">
        <v>41</v>
      </c>
      <c r="O196" s="84"/>
      <c r="P196" s="207">
        <f>O196*H196</f>
        <v>0</v>
      </c>
      <c r="Q196" s="207">
        <v>0.00044000000000000002</v>
      </c>
      <c r="R196" s="207">
        <f>Q196*H196</f>
        <v>0.00132</v>
      </c>
      <c r="S196" s="207">
        <v>0</v>
      </c>
      <c r="T196" s="20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9" t="s">
        <v>125</v>
      </c>
      <c r="AT196" s="209" t="s">
        <v>127</v>
      </c>
      <c r="AU196" s="209" t="s">
        <v>80</v>
      </c>
      <c r="AY196" s="17" t="s">
        <v>126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7" t="s">
        <v>78</v>
      </c>
      <c r="BK196" s="210">
        <f>ROUND(I196*H196,2)</f>
        <v>0</v>
      </c>
      <c r="BL196" s="17" t="s">
        <v>125</v>
      </c>
      <c r="BM196" s="209" t="s">
        <v>665</v>
      </c>
    </row>
    <row r="197" s="13" customFormat="1">
      <c r="A197" s="13"/>
      <c r="B197" s="235"/>
      <c r="C197" s="236"/>
      <c r="D197" s="237" t="s">
        <v>190</v>
      </c>
      <c r="E197" s="238" t="s">
        <v>19</v>
      </c>
      <c r="F197" s="239" t="s">
        <v>666</v>
      </c>
      <c r="G197" s="236"/>
      <c r="H197" s="240">
        <v>3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190</v>
      </c>
      <c r="AU197" s="246" t="s">
        <v>80</v>
      </c>
      <c r="AV197" s="13" t="s">
        <v>80</v>
      </c>
      <c r="AW197" s="13" t="s">
        <v>32</v>
      </c>
      <c r="AX197" s="13" t="s">
        <v>78</v>
      </c>
      <c r="AY197" s="246" t="s">
        <v>126</v>
      </c>
    </row>
    <row r="198" s="2" customFormat="1" ht="16.5" customHeight="1">
      <c r="A198" s="38"/>
      <c r="B198" s="39"/>
      <c r="C198" s="224" t="s">
        <v>366</v>
      </c>
      <c r="D198" s="224" t="s">
        <v>185</v>
      </c>
      <c r="E198" s="225" t="s">
        <v>667</v>
      </c>
      <c r="F198" s="226" t="s">
        <v>668</v>
      </c>
      <c r="G198" s="227" t="s">
        <v>198</v>
      </c>
      <c r="H198" s="228">
        <v>1</v>
      </c>
      <c r="I198" s="229"/>
      <c r="J198" s="230">
        <f>ROUND(I198*H198,2)</f>
        <v>0</v>
      </c>
      <c r="K198" s="231"/>
      <c r="L198" s="232"/>
      <c r="M198" s="233" t="s">
        <v>19</v>
      </c>
      <c r="N198" s="234" t="s">
        <v>41</v>
      </c>
      <c r="O198" s="84"/>
      <c r="P198" s="207">
        <f>O198*H198</f>
        <v>0</v>
      </c>
      <c r="Q198" s="207">
        <v>0.0050000000000000001</v>
      </c>
      <c r="R198" s="207">
        <f>Q198*H198</f>
        <v>0.0050000000000000001</v>
      </c>
      <c r="S198" s="207">
        <v>0</v>
      </c>
      <c r="T198" s="20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9" t="s">
        <v>155</v>
      </c>
      <c r="AT198" s="209" t="s">
        <v>185</v>
      </c>
      <c r="AU198" s="209" t="s">
        <v>80</v>
      </c>
      <c r="AY198" s="17" t="s">
        <v>126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78</v>
      </c>
      <c r="BK198" s="210">
        <f>ROUND(I198*H198,2)</f>
        <v>0</v>
      </c>
      <c r="BL198" s="17" t="s">
        <v>125</v>
      </c>
      <c r="BM198" s="209" t="s">
        <v>669</v>
      </c>
    </row>
    <row r="199" s="2" customFormat="1" ht="16.5" customHeight="1">
      <c r="A199" s="38"/>
      <c r="B199" s="39"/>
      <c r="C199" s="224" t="s">
        <v>370</v>
      </c>
      <c r="D199" s="224" t="s">
        <v>185</v>
      </c>
      <c r="E199" s="225" t="s">
        <v>670</v>
      </c>
      <c r="F199" s="226" t="s">
        <v>671</v>
      </c>
      <c r="G199" s="227" t="s">
        <v>278</v>
      </c>
      <c r="H199" s="228">
        <v>0.40000000000000002</v>
      </c>
      <c r="I199" s="229"/>
      <c r="J199" s="230">
        <f>ROUND(I199*H199,2)</f>
        <v>0</v>
      </c>
      <c r="K199" s="231"/>
      <c r="L199" s="232"/>
      <c r="M199" s="233" t="s">
        <v>19</v>
      </c>
      <c r="N199" s="234" t="s">
        <v>41</v>
      </c>
      <c r="O199" s="84"/>
      <c r="P199" s="207">
        <f>O199*H199</f>
        <v>0</v>
      </c>
      <c r="Q199" s="207">
        <v>0.017999999999999999</v>
      </c>
      <c r="R199" s="207">
        <f>Q199*H199</f>
        <v>0.0071999999999999998</v>
      </c>
      <c r="S199" s="207">
        <v>0</v>
      </c>
      <c r="T199" s="20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9" t="s">
        <v>155</v>
      </c>
      <c r="AT199" s="209" t="s">
        <v>185</v>
      </c>
      <c r="AU199" s="209" t="s">
        <v>80</v>
      </c>
      <c r="AY199" s="17" t="s">
        <v>126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7" t="s">
        <v>78</v>
      </c>
      <c r="BK199" s="210">
        <f>ROUND(I199*H199,2)</f>
        <v>0</v>
      </c>
      <c r="BL199" s="17" t="s">
        <v>125</v>
      </c>
      <c r="BM199" s="209" t="s">
        <v>672</v>
      </c>
    </row>
    <row r="200" s="13" customFormat="1">
      <c r="A200" s="13"/>
      <c r="B200" s="235"/>
      <c r="C200" s="236"/>
      <c r="D200" s="237" t="s">
        <v>190</v>
      </c>
      <c r="E200" s="238" t="s">
        <v>19</v>
      </c>
      <c r="F200" s="239" t="s">
        <v>673</v>
      </c>
      <c r="G200" s="236"/>
      <c r="H200" s="240">
        <v>0.40000000000000002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190</v>
      </c>
      <c r="AU200" s="246" t="s">
        <v>80</v>
      </c>
      <c r="AV200" s="13" t="s">
        <v>80</v>
      </c>
      <c r="AW200" s="13" t="s">
        <v>32</v>
      </c>
      <c r="AX200" s="13" t="s">
        <v>78</v>
      </c>
      <c r="AY200" s="246" t="s">
        <v>126</v>
      </c>
    </row>
    <row r="201" s="11" customFormat="1" ht="22.8" customHeight="1">
      <c r="A201" s="11"/>
      <c r="B201" s="183"/>
      <c r="C201" s="184"/>
      <c r="D201" s="185" t="s">
        <v>69</v>
      </c>
      <c r="E201" s="222" t="s">
        <v>425</v>
      </c>
      <c r="F201" s="222" t="s">
        <v>426</v>
      </c>
      <c r="G201" s="184"/>
      <c r="H201" s="184"/>
      <c r="I201" s="187"/>
      <c r="J201" s="223">
        <f>BK201</f>
        <v>0</v>
      </c>
      <c r="K201" s="184"/>
      <c r="L201" s="189"/>
      <c r="M201" s="190"/>
      <c r="N201" s="191"/>
      <c r="O201" s="191"/>
      <c r="P201" s="192">
        <f>P202</f>
        <v>0</v>
      </c>
      <c r="Q201" s="191"/>
      <c r="R201" s="192">
        <f>R202</f>
        <v>0</v>
      </c>
      <c r="S201" s="191"/>
      <c r="T201" s="193">
        <f>T202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4" t="s">
        <v>78</v>
      </c>
      <c r="AT201" s="195" t="s">
        <v>69</v>
      </c>
      <c r="AU201" s="195" t="s">
        <v>78</v>
      </c>
      <c r="AY201" s="194" t="s">
        <v>126</v>
      </c>
      <c r="BK201" s="196">
        <f>BK202</f>
        <v>0</v>
      </c>
    </row>
    <row r="202" s="2" customFormat="1" ht="16.5" customHeight="1">
      <c r="A202" s="38"/>
      <c r="B202" s="39"/>
      <c r="C202" s="197" t="s">
        <v>375</v>
      </c>
      <c r="D202" s="197" t="s">
        <v>127</v>
      </c>
      <c r="E202" s="198" t="s">
        <v>428</v>
      </c>
      <c r="F202" s="199" t="s">
        <v>429</v>
      </c>
      <c r="G202" s="200" t="s">
        <v>335</v>
      </c>
      <c r="H202" s="201">
        <v>106.887</v>
      </c>
      <c r="I202" s="202"/>
      <c r="J202" s="203">
        <f>ROUND(I202*H202,2)</f>
        <v>0</v>
      </c>
      <c r="K202" s="204"/>
      <c r="L202" s="44"/>
      <c r="M202" s="205" t="s">
        <v>19</v>
      </c>
      <c r="N202" s="206" t="s">
        <v>41</v>
      </c>
      <c r="O202" s="84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9" t="s">
        <v>125</v>
      </c>
      <c r="AT202" s="209" t="s">
        <v>127</v>
      </c>
      <c r="AU202" s="209" t="s">
        <v>80</v>
      </c>
      <c r="AY202" s="17" t="s">
        <v>126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7" t="s">
        <v>78</v>
      </c>
      <c r="BK202" s="210">
        <f>ROUND(I202*H202,2)</f>
        <v>0</v>
      </c>
      <c r="BL202" s="17" t="s">
        <v>125</v>
      </c>
      <c r="BM202" s="209" t="s">
        <v>674</v>
      </c>
    </row>
    <row r="203" s="11" customFormat="1" ht="25.92" customHeight="1">
      <c r="A203" s="11"/>
      <c r="B203" s="183"/>
      <c r="C203" s="184"/>
      <c r="D203" s="185" t="s">
        <v>69</v>
      </c>
      <c r="E203" s="186" t="s">
        <v>675</v>
      </c>
      <c r="F203" s="186" t="s">
        <v>676</v>
      </c>
      <c r="G203" s="184"/>
      <c r="H203" s="184"/>
      <c r="I203" s="187"/>
      <c r="J203" s="188">
        <f>BK203</f>
        <v>0</v>
      </c>
      <c r="K203" s="184"/>
      <c r="L203" s="189"/>
      <c r="M203" s="190"/>
      <c r="N203" s="191"/>
      <c r="O203" s="191"/>
      <c r="P203" s="192">
        <f>P204+P218</f>
        <v>0</v>
      </c>
      <c r="Q203" s="191"/>
      <c r="R203" s="192">
        <f>R204+R218</f>
        <v>0.84964695000000001</v>
      </c>
      <c r="S203" s="191"/>
      <c r="T203" s="193">
        <f>T204+T218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194" t="s">
        <v>80</v>
      </c>
      <c r="AT203" s="195" t="s">
        <v>69</v>
      </c>
      <c r="AU203" s="195" t="s">
        <v>70</v>
      </c>
      <c r="AY203" s="194" t="s">
        <v>126</v>
      </c>
      <c r="BK203" s="196">
        <f>BK204+BK218</f>
        <v>0</v>
      </c>
    </row>
    <row r="204" s="11" customFormat="1" ht="22.8" customHeight="1">
      <c r="A204" s="11"/>
      <c r="B204" s="183"/>
      <c r="C204" s="184"/>
      <c r="D204" s="185" t="s">
        <v>69</v>
      </c>
      <c r="E204" s="222" t="s">
        <v>677</v>
      </c>
      <c r="F204" s="222" t="s">
        <v>678</v>
      </c>
      <c r="G204" s="184"/>
      <c r="H204" s="184"/>
      <c r="I204" s="187"/>
      <c r="J204" s="223">
        <f>BK204</f>
        <v>0</v>
      </c>
      <c r="K204" s="184"/>
      <c r="L204" s="189"/>
      <c r="M204" s="190"/>
      <c r="N204" s="191"/>
      <c r="O204" s="191"/>
      <c r="P204" s="192">
        <f>SUM(P205:P217)</f>
        <v>0</v>
      </c>
      <c r="Q204" s="191"/>
      <c r="R204" s="192">
        <f>SUM(R205:R217)</f>
        <v>0.26917661999999998</v>
      </c>
      <c r="S204" s="191"/>
      <c r="T204" s="193">
        <f>SUM(T205:T217)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94" t="s">
        <v>80</v>
      </c>
      <c r="AT204" s="195" t="s">
        <v>69</v>
      </c>
      <c r="AU204" s="195" t="s">
        <v>78</v>
      </c>
      <c r="AY204" s="194" t="s">
        <v>126</v>
      </c>
      <c r="BK204" s="196">
        <f>SUM(BK205:BK217)</f>
        <v>0</v>
      </c>
    </row>
    <row r="205" s="2" customFormat="1" ht="16.5" customHeight="1">
      <c r="A205" s="38"/>
      <c r="B205" s="39"/>
      <c r="C205" s="224" t="s">
        <v>379</v>
      </c>
      <c r="D205" s="224" t="s">
        <v>185</v>
      </c>
      <c r="E205" s="225" t="s">
        <v>679</v>
      </c>
      <c r="F205" s="226" t="s">
        <v>680</v>
      </c>
      <c r="G205" s="227" t="s">
        <v>278</v>
      </c>
      <c r="H205" s="228">
        <v>0.35799999999999998</v>
      </c>
      <c r="I205" s="229"/>
      <c r="J205" s="230">
        <f>ROUND(I205*H205,2)</f>
        <v>0</v>
      </c>
      <c r="K205" s="231"/>
      <c r="L205" s="232"/>
      <c r="M205" s="233" t="s">
        <v>19</v>
      </c>
      <c r="N205" s="234" t="s">
        <v>41</v>
      </c>
      <c r="O205" s="84"/>
      <c r="P205" s="207">
        <f>O205*H205</f>
        <v>0</v>
      </c>
      <c r="Q205" s="207">
        <v>0.75</v>
      </c>
      <c r="R205" s="207">
        <f>Q205*H205</f>
        <v>0.26849999999999996</v>
      </c>
      <c r="S205" s="207">
        <v>0</v>
      </c>
      <c r="T205" s="20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9" t="s">
        <v>323</v>
      </c>
      <c r="AT205" s="209" t="s">
        <v>185</v>
      </c>
      <c r="AU205" s="209" t="s">
        <v>80</v>
      </c>
      <c r="AY205" s="17" t="s">
        <v>126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7" t="s">
        <v>78</v>
      </c>
      <c r="BK205" s="210">
        <f>ROUND(I205*H205,2)</f>
        <v>0</v>
      </c>
      <c r="BL205" s="17" t="s">
        <v>250</v>
      </c>
      <c r="BM205" s="209" t="s">
        <v>681</v>
      </c>
    </row>
    <row r="206" s="13" customFormat="1">
      <c r="A206" s="13"/>
      <c r="B206" s="235"/>
      <c r="C206" s="236"/>
      <c r="D206" s="237" t="s">
        <v>190</v>
      </c>
      <c r="E206" s="238" t="s">
        <v>19</v>
      </c>
      <c r="F206" s="239" t="s">
        <v>682</v>
      </c>
      <c r="G206" s="236"/>
      <c r="H206" s="240">
        <v>0.069000000000000006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190</v>
      </c>
      <c r="AU206" s="246" t="s">
        <v>80</v>
      </c>
      <c r="AV206" s="13" t="s">
        <v>80</v>
      </c>
      <c r="AW206" s="13" t="s">
        <v>32</v>
      </c>
      <c r="AX206" s="13" t="s">
        <v>70</v>
      </c>
      <c r="AY206" s="246" t="s">
        <v>126</v>
      </c>
    </row>
    <row r="207" s="13" customFormat="1">
      <c r="A207" s="13"/>
      <c r="B207" s="235"/>
      <c r="C207" s="236"/>
      <c r="D207" s="237" t="s">
        <v>190</v>
      </c>
      <c r="E207" s="238" t="s">
        <v>19</v>
      </c>
      <c r="F207" s="239" t="s">
        <v>683</v>
      </c>
      <c r="G207" s="236"/>
      <c r="H207" s="240">
        <v>0.28899999999999998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190</v>
      </c>
      <c r="AU207" s="246" t="s">
        <v>80</v>
      </c>
      <c r="AV207" s="13" t="s">
        <v>80</v>
      </c>
      <c r="AW207" s="13" t="s">
        <v>32</v>
      </c>
      <c r="AX207" s="13" t="s">
        <v>70</v>
      </c>
      <c r="AY207" s="246" t="s">
        <v>126</v>
      </c>
    </row>
    <row r="208" s="14" customFormat="1">
      <c r="A208" s="14"/>
      <c r="B208" s="247"/>
      <c r="C208" s="248"/>
      <c r="D208" s="237" t="s">
        <v>190</v>
      </c>
      <c r="E208" s="249" t="s">
        <v>19</v>
      </c>
      <c r="F208" s="250" t="s">
        <v>202</v>
      </c>
      <c r="G208" s="248"/>
      <c r="H208" s="251">
        <v>0.35799999999999998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190</v>
      </c>
      <c r="AU208" s="257" t="s">
        <v>80</v>
      </c>
      <c r="AV208" s="14" t="s">
        <v>125</v>
      </c>
      <c r="AW208" s="14" t="s">
        <v>32</v>
      </c>
      <c r="AX208" s="14" t="s">
        <v>78</v>
      </c>
      <c r="AY208" s="257" t="s">
        <v>126</v>
      </c>
    </row>
    <row r="209" s="2" customFormat="1" ht="21.75" customHeight="1">
      <c r="A209" s="38"/>
      <c r="B209" s="39"/>
      <c r="C209" s="197" t="s">
        <v>383</v>
      </c>
      <c r="D209" s="197" t="s">
        <v>127</v>
      </c>
      <c r="E209" s="198" t="s">
        <v>684</v>
      </c>
      <c r="F209" s="199" t="s">
        <v>685</v>
      </c>
      <c r="G209" s="200" t="s">
        <v>278</v>
      </c>
      <c r="H209" s="201">
        <v>0.35799999999999998</v>
      </c>
      <c r="I209" s="202"/>
      <c r="J209" s="203">
        <f>ROUND(I209*H209,2)</f>
        <v>0</v>
      </c>
      <c r="K209" s="204"/>
      <c r="L209" s="44"/>
      <c r="M209" s="205" t="s">
        <v>19</v>
      </c>
      <c r="N209" s="206" t="s">
        <v>41</v>
      </c>
      <c r="O209" s="84"/>
      <c r="P209" s="207">
        <f>O209*H209</f>
        <v>0</v>
      </c>
      <c r="Q209" s="207">
        <v>0.00189</v>
      </c>
      <c r="R209" s="207">
        <f>Q209*H209</f>
        <v>0.00067661999999999996</v>
      </c>
      <c r="S209" s="207">
        <v>0</v>
      </c>
      <c r="T209" s="20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9" t="s">
        <v>250</v>
      </c>
      <c r="AT209" s="209" t="s">
        <v>127</v>
      </c>
      <c r="AU209" s="209" t="s">
        <v>80</v>
      </c>
      <c r="AY209" s="17" t="s">
        <v>126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7" t="s">
        <v>78</v>
      </c>
      <c r="BK209" s="210">
        <f>ROUND(I209*H209,2)</f>
        <v>0</v>
      </c>
      <c r="BL209" s="17" t="s">
        <v>250</v>
      </c>
      <c r="BM209" s="209" t="s">
        <v>686</v>
      </c>
    </row>
    <row r="210" s="13" customFormat="1">
      <c r="A210" s="13"/>
      <c r="B210" s="235"/>
      <c r="C210" s="236"/>
      <c r="D210" s="237" t="s">
        <v>190</v>
      </c>
      <c r="E210" s="238" t="s">
        <v>19</v>
      </c>
      <c r="F210" s="239" t="s">
        <v>682</v>
      </c>
      <c r="G210" s="236"/>
      <c r="H210" s="240">
        <v>0.069000000000000006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190</v>
      </c>
      <c r="AU210" s="246" t="s">
        <v>80</v>
      </c>
      <c r="AV210" s="13" t="s">
        <v>80</v>
      </c>
      <c r="AW210" s="13" t="s">
        <v>32</v>
      </c>
      <c r="AX210" s="13" t="s">
        <v>70</v>
      </c>
      <c r="AY210" s="246" t="s">
        <v>126</v>
      </c>
    </row>
    <row r="211" s="13" customFormat="1">
      <c r="A211" s="13"/>
      <c r="B211" s="235"/>
      <c r="C211" s="236"/>
      <c r="D211" s="237" t="s">
        <v>190</v>
      </c>
      <c r="E211" s="238" t="s">
        <v>19</v>
      </c>
      <c r="F211" s="239" t="s">
        <v>683</v>
      </c>
      <c r="G211" s="236"/>
      <c r="H211" s="240">
        <v>0.28899999999999998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190</v>
      </c>
      <c r="AU211" s="246" t="s">
        <v>80</v>
      </c>
      <c r="AV211" s="13" t="s">
        <v>80</v>
      </c>
      <c r="AW211" s="13" t="s">
        <v>32</v>
      </c>
      <c r="AX211" s="13" t="s">
        <v>70</v>
      </c>
      <c r="AY211" s="246" t="s">
        <v>126</v>
      </c>
    </row>
    <row r="212" s="14" customFormat="1">
      <c r="A212" s="14"/>
      <c r="B212" s="247"/>
      <c r="C212" s="248"/>
      <c r="D212" s="237" t="s">
        <v>190</v>
      </c>
      <c r="E212" s="249" t="s">
        <v>19</v>
      </c>
      <c r="F212" s="250" t="s">
        <v>202</v>
      </c>
      <c r="G212" s="248"/>
      <c r="H212" s="251">
        <v>0.35799999999999998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190</v>
      </c>
      <c r="AU212" s="257" t="s">
        <v>80</v>
      </c>
      <c r="AV212" s="14" t="s">
        <v>125</v>
      </c>
      <c r="AW212" s="14" t="s">
        <v>32</v>
      </c>
      <c r="AX212" s="14" t="s">
        <v>78</v>
      </c>
      <c r="AY212" s="257" t="s">
        <v>126</v>
      </c>
    </row>
    <row r="213" s="2" customFormat="1" ht="21.75" customHeight="1">
      <c r="A213" s="38"/>
      <c r="B213" s="39"/>
      <c r="C213" s="197" t="s">
        <v>389</v>
      </c>
      <c r="D213" s="197" t="s">
        <v>127</v>
      </c>
      <c r="E213" s="198" t="s">
        <v>687</v>
      </c>
      <c r="F213" s="199" t="s">
        <v>688</v>
      </c>
      <c r="G213" s="200" t="s">
        <v>210</v>
      </c>
      <c r="H213" s="201">
        <v>7.1550000000000002</v>
      </c>
      <c r="I213" s="202"/>
      <c r="J213" s="203">
        <f>ROUND(I213*H213,2)</f>
        <v>0</v>
      </c>
      <c r="K213" s="204"/>
      <c r="L213" s="44"/>
      <c r="M213" s="205" t="s">
        <v>19</v>
      </c>
      <c r="N213" s="206" t="s">
        <v>41</v>
      </c>
      <c r="O213" s="84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9" t="s">
        <v>250</v>
      </c>
      <c r="AT213" s="209" t="s">
        <v>127</v>
      </c>
      <c r="AU213" s="209" t="s">
        <v>80</v>
      </c>
      <c r="AY213" s="17" t="s">
        <v>126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78</v>
      </c>
      <c r="BK213" s="210">
        <f>ROUND(I213*H213,2)</f>
        <v>0</v>
      </c>
      <c r="BL213" s="17" t="s">
        <v>250</v>
      </c>
      <c r="BM213" s="209" t="s">
        <v>689</v>
      </c>
    </row>
    <row r="214" s="13" customFormat="1">
      <c r="A214" s="13"/>
      <c r="B214" s="235"/>
      <c r="C214" s="236"/>
      <c r="D214" s="237" t="s">
        <v>190</v>
      </c>
      <c r="E214" s="238" t="s">
        <v>19</v>
      </c>
      <c r="F214" s="239" t="s">
        <v>690</v>
      </c>
      <c r="G214" s="236"/>
      <c r="H214" s="240">
        <v>1.375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190</v>
      </c>
      <c r="AU214" s="246" t="s">
        <v>80</v>
      </c>
      <c r="AV214" s="13" t="s">
        <v>80</v>
      </c>
      <c r="AW214" s="13" t="s">
        <v>32</v>
      </c>
      <c r="AX214" s="13" t="s">
        <v>70</v>
      </c>
      <c r="AY214" s="246" t="s">
        <v>126</v>
      </c>
    </row>
    <row r="215" s="13" customFormat="1">
      <c r="A215" s="13"/>
      <c r="B215" s="235"/>
      <c r="C215" s="236"/>
      <c r="D215" s="237" t="s">
        <v>190</v>
      </c>
      <c r="E215" s="238" t="s">
        <v>19</v>
      </c>
      <c r="F215" s="239" t="s">
        <v>691</v>
      </c>
      <c r="G215" s="236"/>
      <c r="H215" s="240">
        <v>5.7800000000000002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190</v>
      </c>
      <c r="AU215" s="246" t="s">
        <v>80</v>
      </c>
      <c r="AV215" s="13" t="s">
        <v>80</v>
      </c>
      <c r="AW215" s="13" t="s">
        <v>32</v>
      </c>
      <c r="AX215" s="13" t="s">
        <v>70</v>
      </c>
      <c r="AY215" s="246" t="s">
        <v>126</v>
      </c>
    </row>
    <row r="216" s="14" customFormat="1">
      <c r="A216" s="14"/>
      <c r="B216" s="247"/>
      <c r="C216" s="248"/>
      <c r="D216" s="237" t="s">
        <v>190</v>
      </c>
      <c r="E216" s="249" t="s">
        <v>19</v>
      </c>
      <c r="F216" s="250" t="s">
        <v>202</v>
      </c>
      <c r="G216" s="248"/>
      <c r="H216" s="251">
        <v>7.1550000000000002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190</v>
      </c>
      <c r="AU216" s="257" t="s">
        <v>80</v>
      </c>
      <c r="AV216" s="14" t="s">
        <v>125</v>
      </c>
      <c r="AW216" s="14" t="s">
        <v>32</v>
      </c>
      <c r="AX216" s="14" t="s">
        <v>78</v>
      </c>
      <c r="AY216" s="257" t="s">
        <v>126</v>
      </c>
    </row>
    <row r="217" s="2" customFormat="1" ht="21.75" customHeight="1">
      <c r="A217" s="38"/>
      <c r="B217" s="39"/>
      <c r="C217" s="197" t="s">
        <v>395</v>
      </c>
      <c r="D217" s="197" t="s">
        <v>127</v>
      </c>
      <c r="E217" s="198" t="s">
        <v>692</v>
      </c>
      <c r="F217" s="199" t="s">
        <v>693</v>
      </c>
      <c r="G217" s="200" t="s">
        <v>335</v>
      </c>
      <c r="H217" s="201">
        <v>0.26900000000000002</v>
      </c>
      <c r="I217" s="202"/>
      <c r="J217" s="203">
        <f>ROUND(I217*H217,2)</f>
        <v>0</v>
      </c>
      <c r="K217" s="204"/>
      <c r="L217" s="44"/>
      <c r="M217" s="205" t="s">
        <v>19</v>
      </c>
      <c r="N217" s="206" t="s">
        <v>41</v>
      </c>
      <c r="O217" s="84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9" t="s">
        <v>250</v>
      </c>
      <c r="AT217" s="209" t="s">
        <v>127</v>
      </c>
      <c r="AU217" s="209" t="s">
        <v>80</v>
      </c>
      <c r="AY217" s="17" t="s">
        <v>126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7" t="s">
        <v>78</v>
      </c>
      <c r="BK217" s="210">
        <f>ROUND(I217*H217,2)</f>
        <v>0</v>
      </c>
      <c r="BL217" s="17" t="s">
        <v>250</v>
      </c>
      <c r="BM217" s="209" t="s">
        <v>694</v>
      </c>
    </row>
    <row r="218" s="11" customFormat="1" ht="22.8" customHeight="1">
      <c r="A218" s="11"/>
      <c r="B218" s="183"/>
      <c r="C218" s="184"/>
      <c r="D218" s="185" t="s">
        <v>69</v>
      </c>
      <c r="E218" s="222" t="s">
        <v>695</v>
      </c>
      <c r="F218" s="222" t="s">
        <v>696</v>
      </c>
      <c r="G218" s="184"/>
      <c r="H218" s="184"/>
      <c r="I218" s="187"/>
      <c r="J218" s="223">
        <f>BK218</f>
        <v>0</v>
      </c>
      <c r="K218" s="184"/>
      <c r="L218" s="189"/>
      <c r="M218" s="190"/>
      <c r="N218" s="191"/>
      <c r="O218" s="191"/>
      <c r="P218" s="192">
        <f>SUM(P219:P246)</f>
        <v>0</v>
      </c>
      <c r="Q218" s="191"/>
      <c r="R218" s="192">
        <f>SUM(R219:R246)</f>
        <v>0.58047033000000003</v>
      </c>
      <c r="S218" s="191"/>
      <c r="T218" s="193">
        <f>SUM(T219:T246)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4" t="s">
        <v>80</v>
      </c>
      <c r="AT218" s="195" t="s">
        <v>69</v>
      </c>
      <c r="AU218" s="195" t="s">
        <v>78</v>
      </c>
      <c r="AY218" s="194" t="s">
        <v>126</v>
      </c>
      <c r="BK218" s="196">
        <f>SUM(BK219:BK246)</f>
        <v>0</v>
      </c>
    </row>
    <row r="219" s="2" customFormat="1" ht="16.5" customHeight="1">
      <c r="A219" s="38"/>
      <c r="B219" s="39"/>
      <c r="C219" s="224" t="s">
        <v>401</v>
      </c>
      <c r="D219" s="224" t="s">
        <v>185</v>
      </c>
      <c r="E219" s="225" t="s">
        <v>697</v>
      </c>
      <c r="F219" s="226" t="s">
        <v>698</v>
      </c>
      <c r="G219" s="227" t="s">
        <v>335</v>
      </c>
      <c r="H219" s="228">
        <v>0.111</v>
      </c>
      <c r="I219" s="229"/>
      <c r="J219" s="230">
        <f>ROUND(I219*H219,2)</f>
        <v>0</v>
      </c>
      <c r="K219" s="231"/>
      <c r="L219" s="232"/>
      <c r="M219" s="233" t="s">
        <v>19</v>
      </c>
      <c r="N219" s="234" t="s">
        <v>41</v>
      </c>
      <c r="O219" s="84"/>
      <c r="P219" s="207">
        <f>O219*H219</f>
        <v>0</v>
      </c>
      <c r="Q219" s="207">
        <v>1</v>
      </c>
      <c r="R219" s="207">
        <f>Q219*H219</f>
        <v>0.111</v>
      </c>
      <c r="S219" s="207">
        <v>0</v>
      </c>
      <c r="T219" s="20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9" t="s">
        <v>323</v>
      </c>
      <c r="AT219" s="209" t="s">
        <v>185</v>
      </c>
      <c r="AU219" s="209" t="s">
        <v>80</v>
      </c>
      <c r="AY219" s="17" t="s">
        <v>126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7" t="s">
        <v>78</v>
      </c>
      <c r="BK219" s="210">
        <f>ROUND(I219*H219,2)</f>
        <v>0</v>
      </c>
      <c r="BL219" s="17" t="s">
        <v>250</v>
      </c>
      <c r="BM219" s="209" t="s">
        <v>699</v>
      </c>
    </row>
    <row r="220" s="2" customFormat="1">
      <c r="A220" s="38"/>
      <c r="B220" s="39"/>
      <c r="C220" s="40"/>
      <c r="D220" s="237" t="s">
        <v>700</v>
      </c>
      <c r="E220" s="40"/>
      <c r="F220" s="258" t="s">
        <v>701</v>
      </c>
      <c r="G220" s="40"/>
      <c r="H220" s="40"/>
      <c r="I220" s="259"/>
      <c r="J220" s="40"/>
      <c r="K220" s="40"/>
      <c r="L220" s="44"/>
      <c r="M220" s="260"/>
      <c r="N220" s="26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700</v>
      </c>
      <c r="AU220" s="17" t="s">
        <v>80</v>
      </c>
    </row>
    <row r="221" s="13" customFormat="1">
      <c r="A221" s="13"/>
      <c r="B221" s="235"/>
      <c r="C221" s="236"/>
      <c r="D221" s="237" t="s">
        <v>190</v>
      </c>
      <c r="E221" s="238" t="s">
        <v>19</v>
      </c>
      <c r="F221" s="239" t="s">
        <v>702</v>
      </c>
      <c r="G221" s="236"/>
      <c r="H221" s="240">
        <v>0.111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190</v>
      </c>
      <c r="AU221" s="246" t="s">
        <v>80</v>
      </c>
      <c r="AV221" s="13" t="s">
        <v>80</v>
      </c>
      <c r="AW221" s="13" t="s">
        <v>32</v>
      </c>
      <c r="AX221" s="13" t="s">
        <v>78</v>
      </c>
      <c r="AY221" s="246" t="s">
        <v>126</v>
      </c>
    </row>
    <row r="222" s="2" customFormat="1" ht="16.5" customHeight="1">
      <c r="A222" s="38"/>
      <c r="B222" s="39"/>
      <c r="C222" s="224" t="s">
        <v>405</v>
      </c>
      <c r="D222" s="224" t="s">
        <v>185</v>
      </c>
      <c r="E222" s="225" t="s">
        <v>703</v>
      </c>
      <c r="F222" s="226" t="s">
        <v>704</v>
      </c>
      <c r="G222" s="227" t="s">
        <v>335</v>
      </c>
      <c r="H222" s="228">
        <v>0.27600000000000002</v>
      </c>
      <c r="I222" s="229"/>
      <c r="J222" s="230">
        <f>ROUND(I222*H222,2)</f>
        <v>0</v>
      </c>
      <c r="K222" s="231"/>
      <c r="L222" s="232"/>
      <c r="M222" s="233" t="s">
        <v>19</v>
      </c>
      <c r="N222" s="234" t="s">
        <v>41</v>
      </c>
      <c r="O222" s="84"/>
      <c r="P222" s="207">
        <f>O222*H222</f>
        <v>0</v>
      </c>
      <c r="Q222" s="207">
        <v>1</v>
      </c>
      <c r="R222" s="207">
        <f>Q222*H222</f>
        <v>0.27600000000000002</v>
      </c>
      <c r="S222" s="207">
        <v>0</v>
      </c>
      <c r="T222" s="20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9" t="s">
        <v>323</v>
      </c>
      <c r="AT222" s="209" t="s">
        <v>185</v>
      </c>
      <c r="AU222" s="209" t="s">
        <v>80</v>
      </c>
      <c r="AY222" s="17" t="s">
        <v>126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7" t="s">
        <v>78</v>
      </c>
      <c r="BK222" s="210">
        <f>ROUND(I222*H222,2)</f>
        <v>0</v>
      </c>
      <c r="BL222" s="17" t="s">
        <v>250</v>
      </c>
      <c r="BM222" s="209" t="s">
        <v>705</v>
      </c>
    </row>
    <row r="223" s="2" customFormat="1">
      <c r="A223" s="38"/>
      <c r="B223" s="39"/>
      <c r="C223" s="40"/>
      <c r="D223" s="237" t="s">
        <v>700</v>
      </c>
      <c r="E223" s="40"/>
      <c r="F223" s="258" t="s">
        <v>706</v>
      </c>
      <c r="G223" s="40"/>
      <c r="H223" s="40"/>
      <c r="I223" s="259"/>
      <c r="J223" s="40"/>
      <c r="K223" s="40"/>
      <c r="L223" s="44"/>
      <c r="M223" s="260"/>
      <c r="N223" s="26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700</v>
      </c>
      <c r="AU223" s="17" t="s">
        <v>80</v>
      </c>
    </row>
    <row r="224" s="13" customFormat="1">
      <c r="A224" s="13"/>
      <c r="B224" s="235"/>
      <c r="C224" s="236"/>
      <c r="D224" s="237" t="s">
        <v>190</v>
      </c>
      <c r="E224" s="238" t="s">
        <v>19</v>
      </c>
      <c r="F224" s="239" t="s">
        <v>707</v>
      </c>
      <c r="G224" s="236"/>
      <c r="H224" s="240">
        <v>0.27600000000000002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190</v>
      </c>
      <c r="AU224" s="246" t="s">
        <v>80</v>
      </c>
      <c r="AV224" s="13" t="s">
        <v>80</v>
      </c>
      <c r="AW224" s="13" t="s">
        <v>32</v>
      </c>
      <c r="AX224" s="13" t="s">
        <v>78</v>
      </c>
      <c r="AY224" s="246" t="s">
        <v>126</v>
      </c>
    </row>
    <row r="225" s="2" customFormat="1" ht="16.5" customHeight="1">
      <c r="A225" s="38"/>
      <c r="B225" s="39"/>
      <c r="C225" s="224" t="s">
        <v>410</v>
      </c>
      <c r="D225" s="224" t="s">
        <v>185</v>
      </c>
      <c r="E225" s="225" t="s">
        <v>708</v>
      </c>
      <c r="F225" s="226" t="s">
        <v>709</v>
      </c>
      <c r="G225" s="227" t="s">
        <v>335</v>
      </c>
      <c r="H225" s="228">
        <v>0.086999999999999994</v>
      </c>
      <c r="I225" s="229"/>
      <c r="J225" s="230">
        <f>ROUND(I225*H225,2)</f>
        <v>0</v>
      </c>
      <c r="K225" s="231"/>
      <c r="L225" s="232"/>
      <c r="M225" s="233" t="s">
        <v>19</v>
      </c>
      <c r="N225" s="234" t="s">
        <v>41</v>
      </c>
      <c r="O225" s="84"/>
      <c r="P225" s="207">
        <f>O225*H225</f>
        <v>0</v>
      </c>
      <c r="Q225" s="207">
        <v>1</v>
      </c>
      <c r="R225" s="207">
        <f>Q225*H225</f>
        <v>0.086999999999999994</v>
      </c>
      <c r="S225" s="207">
        <v>0</v>
      </c>
      <c r="T225" s="20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9" t="s">
        <v>323</v>
      </c>
      <c r="AT225" s="209" t="s">
        <v>185</v>
      </c>
      <c r="AU225" s="209" t="s">
        <v>80</v>
      </c>
      <c r="AY225" s="17" t="s">
        <v>126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7" t="s">
        <v>78</v>
      </c>
      <c r="BK225" s="210">
        <f>ROUND(I225*H225,2)</f>
        <v>0</v>
      </c>
      <c r="BL225" s="17" t="s">
        <v>250</v>
      </c>
      <c r="BM225" s="209" t="s">
        <v>710</v>
      </c>
    </row>
    <row r="226" s="2" customFormat="1">
      <c r="A226" s="38"/>
      <c r="B226" s="39"/>
      <c r="C226" s="40"/>
      <c r="D226" s="237" t="s">
        <v>700</v>
      </c>
      <c r="E226" s="40"/>
      <c r="F226" s="258" t="s">
        <v>711</v>
      </c>
      <c r="G226" s="40"/>
      <c r="H226" s="40"/>
      <c r="I226" s="259"/>
      <c r="J226" s="40"/>
      <c r="K226" s="40"/>
      <c r="L226" s="44"/>
      <c r="M226" s="260"/>
      <c r="N226" s="26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700</v>
      </c>
      <c r="AU226" s="17" t="s">
        <v>80</v>
      </c>
    </row>
    <row r="227" s="13" customFormat="1">
      <c r="A227" s="13"/>
      <c r="B227" s="235"/>
      <c r="C227" s="236"/>
      <c r="D227" s="237" t="s">
        <v>190</v>
      </c>
      <c r="E227" s="238" t="s">
        <v>19</v>
      </c>
      <c r="F227" s="239" t="s">
        <v>712</v>
      </c>
      <c r="G227" s="236"/>
      <c r="H227" s="240">
        <v>0.016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190</v>
      </c>
      <c r="AU227" s="246" t="s">
        <v>80</v>
      </c>
      <c r="AV227" s="13" t="s">
        <v>80</v>
      </c>
      <c r="AW227" s="13" t="s">
        <v>32</v>
      </c>
      <c r="AX227" s="13" t="s">
        <v>70</v>
      </c>
      <c r="AY227" s="246" t="s">
        <v>126</v>
      </c>
    </row>
    <row r="228" s="13" customFormat="1">
      <c r="A228" s="13"/>
      <c r="B228" s="235"/>
      <c r="C228" s="236"/>
      <c r="D228" s="237" t="s">
        <v>190</v>
      </c>
      <c r="E228" s="238" t="s">
        <v>19</v>
      </c>
      <c r="F228" s="239" t="s">
        <v>713</v>
      </c>
      <c r="G228" s="236"/>
      <c r="H228" s="240">
        <v>0.070999999999999994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190</v>
      </c>
      <c r="AU228" s="246" t="s">
        <v>80</v>
      </c>
      <c r="AV228" s="13" t="s">
        <v>80</v>
      </c>
      <c r="AW228" s="13" t="s">
        <v>32</v>
      </c>
      <c r="AX228" s="13" t="s">
        <v>70</v>
      </c>
      <c r="AY228" s="246" t="s">
        <v>126</v>
      </c>
    </row>
    <row r="229" s="14" customFormat="1">
      <c r="A229" s="14"/>
      <c r="B229" s="247"/>
      <c r="C229" s="248"/>
      <c r="D229" s="237" t="s">
        <v>190</v>
      </c>
      <c r="E229" s="249" t="s">
        <v>19</v>
      </c>
      <c r="F229" s="250" t="s">
        <v>202</v>
      </c>
      <c r="G229" s="248"/>
      <c r="H229" s="251">
        <v>0.086999999999999994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190</v>
      </c>
      <c r="AU229" s="257" t="s">
        <v>80</v>
      </c>
      <c r="AV229" s="14" t="s">
        <v>125</v>
      </c>
      <c r="AW229" s="14" t="s">
        <v>32</v>
      </c>
      <c r="AX229" s="14" t="s">
        <v>78</v>
      </c>
      <c r="AY229" s="257" t="s">
        <v>126</v>
      </c>
    </row>
    <row r="230" s="2" customFormat="1" ht="16.5" customHeight="1">
      <c r="A230" s="38"/>
      <c r="B230" s="39"/>
      <c r="C230" s="224" t="s">
        <v>414</v>
      </c>
      <c r="D230" s="224" t="s">
        <v>185</v>
      </c>
      <c r="E230" s="225" t="s">
        <v>714</v>
      </c>
      <c r="F230" s="226" t="s">
        <v>715</v>
      </c>
      <c r="G230" s="227" t="s">
        <v>398</v>
      </c>
      <c r="H230" s="228">
        <v>8.6999999999999993</v>
      </c>
      <c r="I230" s="229"/>
      <c r="J230" s="230">
        <f>ROUND(I230*H230,2)</f>
        <v>0</v>
      </c>
      <c r="K230" s="231"/>
      <c r="L230" s="232"/>
      <c r="M230" s="233" t="s">
        <v>19</v>
      </c>
      <c r="N230" s="234" t="s">
        <v>41</v>
      </c>
      <c r="O230" s="84"/>
      <c r="P230" s="207">
        <f>O230*H230</f>
        <v>0</v>
      </c>
      <c r="Q230" s="207">
        <v>0.0019400000000000001</v>
      </c>
      <c r="R230" s="207">
        <f>Q230*H230</f>
        <v>0.016878000000000001</v>
      </c>
      <c r="S230" s="207">
        <v>0</v>
      </c>
      <c r="T230" s="20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9" t="s">
        <v>323</v>
      </c>
      <c r="AT230" s="209" t="s">
        <v>185</v>
      </c>
      <c r="AU230" s="209" t="s">
        <v>80</v>
      </c>
      <c r="AY230" s="17" t="s">
        <v>126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7" t="s">
        <v>78</v>
      </c>
      <c r="BK230" s="210">
        <f>ROUND(I230*H230,2)</f>
        <v>0</v>
      </c>
      <c r="BL230" s="17" t="s">
        <v>250</v>
      </c>
      <c r="BM230" s="209" t="s">
        <v>716</v>
      </c>
    </row>
    <row r="231" s="13" customFormat="1">
      <c r="A231" s="13"/>
      <c r="B231" s="235"/>
      <c r="C231" s="236"/>
      <c r="D231" s="237" t="s">
        <v>190</v>
      </c>
      <c r="E231" s="238" t="s">
        <v>19</v>
      </c>
      <c r="F231" s="239" t="s">
        <v>717</v>
      </c>
      <c r="G231" s="236"/>
      <c r="H231" s="240">
        <v>8.6999999999999993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190</v>
      </c>
      <c r="AU231" s="246" t="s">
        <v>80</v>
      </c>
      <c r="AV231" s="13" t="s">
        <v>80</v>
      </c>
      <c r="AW231" s="13" t="s">
        <v>32</v>
      </c>
      <c r="AX231" s="13" t="s">
        <v>78</v>
      </c>
      <c r="AY231" s="246" t="s">
        <v>126</v>
      </c>
    </row>
    <row r="232" s="2" customFormat="1" ht="16.5" customHeight="1">
      <c r="A232" s="38"/>
      <c r="B232" s="39"/>
      <c r="C232" s="224" t="s">
        <v>420</v>
      </c>
      <c r="D232" s="224" t="s">
        <v>185</v>
      </c>
      <c r="E232" s="225" t="s">
        <v>718</v>
      </c>
      <c r="F232" s="226" t="s">
        <v>719</v>
      </c>
      <c r="G232" s="227" t="s">
        <v>398</v>
      </c>
      <c r="H232" s="228">
        <v>20.800000000000001</v>
      </c>
      <c r="I232" s="229"/>
      <c r="J232" s="230">
        <f>ROUND(I232*H232,2)</f>
        <v>0</v>
      </c>
      <c r="K232" s="231"/>
      <c r="L232" s="232"/>
      <c r="M232" s="233" t="s">
        <v>19</v>
      </c>
      <c r="N232" s="234" t="s">
        <v>41</v>
      </c>
      <c r="O232" s="84"/>
      <c r="P232" s="207">
        <f>O232*H232</f>
        <v>0</v>
      </c>
      <c r="Q232" s="207">
        <v>0.0030100000000000001</v>
      </c>
      <c r="R232" s="207">
        <f>Q232*H232</f>
        <v>0.062608000000000011</v>
      </c>
      <c r="S232" s="207">
        <v>0</v>
      </c>
      <c r="T232" s="20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323</v>
      </c>
      <c r="AT232" s="209" t="s">
        <v>185</v>
      </c>
      <c r="AU232" s="209" t="s">
        <v>80</v>
      </c>
      <c r="AY232" s="17" t="s">
        <v>126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78</v>
      </c>
      <c r="BK232" s="210">
        <f>ROUND(I232*H232,2)</f>
        <v>0</v>
      </c>
      <c r="BL232" s="17" t="s">
        <v>250</v>
      </c>
      <c r="BM232" s="209" t="s">
        <v>720</v>
      </c>
    </row>
    <row r="233" s="13" customFormat="1">
      <c r="A233" s="13"/>
      <c r="B233" s="235"/>
      <c r="C233" s="236"/>
      <c r="D233" s="237" t="s">
        <v>190</v>
      </c>
      <c r="E233" s="238" t="s">
        <v>19</v>
      </c>
      <c r="F233" s="239" t="s">
        <v>721</v>
      </c>
      <c r="G233" s="236"/>
      <c r="H233" s="240">
        <v>20.800000000000001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190</v>
      </c>
      <c r="AU233" s="246" t="s">
        <v>80</v>
      </c>
      <c r="AV233" s="13" t="s">
        <v>80</v>
      </c>
      <c r="AW233" s="13" t="s">
        <v>32</v>
      </c>
      <c r="AX233" s="13" t="s">
        <v>78</v>
      </c>
      <c r="AY233" s="246" t="s">
        <v>126</v>
      </c>
    </row>
    <row r="234" s="2" customFormat="1" ht="16.5" customHeight="1">
      <c r="A234" s="38"/>
      <c r="B234" s="39"/>
      <c r="C234" s="197" t="s">
        <v>427</v>
      </c>
      <c r="D234" s="197" t="s">
        <v>127</v>
      </c>
      <c r="E234" s="198" t="s">
        <v>722</v>
      </c>
      <c r="F234" s="199" t="s">
        <v>723</v>
      </c>
      <c r="G234" s="200" t="s">
        <v>188</v>
      </c>
      <c r="H234" s="201">
        <v>40.268000000000001</v>
      </c>
      <c r="I234" s="202"/>
      <c r="J234" s="203">
        <f>ROUND(I234*H234,2)</f>
        <v>0</v>
      </c>
      <c r="K234" s="204"/>
      <c r="L234" s="44"/>
      <c r="M234" s="205" t="s">
        <v>19</v>
      </c>
      <c r="N234" s="206" t="s">
        <v>41</v>
      </c>
      <c r="O234" s="84"/>
      <c r="P234" s="207">
        <f>O234*H234</f>
        <v>0</v>
      </c>
      <c r="Q234" s="207">
        <v>6.0000000000000002E-05</v>
      </c>
      <c r="R234" s="207">
        <f>Q234*H234</f>
        <v>0.0024160800000000001</v>
      </c>
      <c r="S234" s="207">
        <v>0</v>
      </c>
      <c r="T234" s="20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9" t="s">
        <v>250</v>
      </c>
      <c r="AT234" s="209" t="s">
        <v>127</v>
      </c>
      <c r="AU234" s="209" t="s">
        <v>80</v>
      </c>
      <c r="AY234" s="17" t="s">
        <v>126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7" t="s">
        <v>78</v>
      </c>
      <c r="BK234" s="210">
        <f>ROUND(I234*H234,2)</f>
        <v>0</v>
      </c>
      <c r="BL234" s="17" t="s">
        <v>250</v>
      </c>
      <c r="BM234" s="209" t="s">
        <v>724</v>
      </c>
    </row>
    <row r="235" s="13" customFormat="1">
      <c r="A235" s="13"/>
      <c r="B235" s="235"/>
      <c r="C235" s="236"/>
      <c r="D235" s="237" t="s">
        <v>190</v>
      </c>
      <c r="E235" s="238" t="s">
        <v>19</v>
      </c>
      <c r="F235" s="239" t="s">
        <v>725</v>
      </c>
      <c r="G235" s="236"/>
      <c r="H235" s="240">
        <v>15.994999999999999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190</v>
      </c>
      <c r="AU235" s="246" t="s">
        <v>80</v>
      </c>
      <c r="AV235" s="13" t="s">
        <v>80</v>
      </c>
      <c r="AW235" s="13" t="s">
        <v>32</v>
      </c>
      <c r="AX235" s="13" t="s">
        <v>70</v>
      </c>
      <c r="AY235" s="246" t="s">
        <v>126</v>
      </c>
    </row>
    <row r="236" s="13" customFormat="1">
      <c r="A236" s="13"/>
      <c r="B236" s="235"/>
      <c r="C236" s="236"/>
      <c r="D236" s="237" t="s">
        <v>190</v>
      </c>
      <c r="E236" s="238" t="s">
        <v>19</v>
      </c>
      <c r="F236" s="239" t="s">
        <v>726</v>
      </c>
      <c r="G236" s="236"/>
      <c r="H236" s="240">
        <v>24.273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190</v>
      </c>
      <c r="AU236" s="246" t="s">
        <v>80</v>
      </c>
      <c r="AV236" s="13" t="s">
        <v>80</v>
      </c>
      <c r="AW236" s="13" t="s">
        <v>32</v>
      </c>
      <c r="AX236" s="13" t="s">
        <v>70</v>
      </c>
      <c r="AY236" s="246" t="s">
        <v>126</v>
      </c>
    </row>
    <row r="237" s="14" customFormat="1">
      <c r="A237" s="14"/>
      <c r="B237" s="247"/>
      <c r="C237" s="248"/>
      <c r="D237" s="237" t="s">
        <v>190</v>
      </c>
      <c r="E237" s="249" t="s">
        <v>19</v>
      </c>
      <c r="F237" s="250" t="s">
        <v>202</v>
      </c>
      <c r="G237" s="248"/>
      <c r="H237" s="251">
        <v>40.268000000000001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190</v>
      </c>
      <c r="AU237" s="257" t="s">
        <v>80</v>
      </c>
      <c r="AV237" s="14" t="s">
        <v>125</v>
      </c>
      <c r="AW237" s="14" t="s">
        <v>32</v>
      </c>
      <c r="AX237" s="14" t="s">
        <v>78</v>
      </c>
      <c r="AY237" s="257" t="s">
        <v>126</v>
      </c>
    </row>
    <row r="238" s="2" customFormat="1" ht="16.5" customHeight="1">
      <c r="A238" s="38"/>
      <c r="B238" s="39"/>
      <c r="C238" s="197" t="s">
        <v>727</v>
      </c>
      <c r="D238" s="197" t="s">
        <v>127</v>
      </c>
      <c r="E238" s="198" t="s">
        <v>728</v>
      </c>
      <c r="F238" s="199" t="s">
        <v>729</v>
      </c>
      <c r="G238" s="200" t="s">
        <v>188</v>
      </c>
      <c r="H238" s="201">
        <v>184.87299999999999</v>
      </c>
      <c r="I238" s="202"/>
      <c r="J238" s="203">
        <f>ROUND(I238*H238,2)</f>
        <v>0</v>
      </c>
      <c r="K238" s="204"/>
      <c r="L238" s="44"/>
      <c r="M238" s="205" t="s">
        <v>19</v>
      </c>
      <c r="N238" s="206" t="s">
        <v>41</v>
      </c>
      <c r="O238" s="84"/>
      <c r="P238" s="207">
        <f>O238*H238</f>
        <v>0</v>
      </c>
      <c r="Q238" s="207">
        <v>5.0000000000000002E-05</v>
      </c>
      <c r="R238" s="207">
        <f>Q238*H238</f>
        <v>0.0092436500000000008</v>
      </c>
      <c r="S238" s="207">
        <v>0</v>
      </c>
      <c r="T238" s="20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9" t="s">
        <v>250</v>
      </c>
      <c r="AT238" s="209" t="s">
        <v>127</v>
      </c>
      <c r="AU238" s="209" t="s">
        <v>80</v>
      </c>
      <c r="AY238" s="17" t="s">
        <v>126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78</v>
      </c>
      <c r="BK238" s="210">
        <f>ROUND(I238*H238,2)</f>
        <v>0</v>
      </c>
      <c r="BL238" s="17" t="s">
        <v>250</v>
      </c>
      <c r="BM238" s="209" t="s">
        <v>730</v>
      </c>
    </row>
    <row r="239" s="13" customFormat="1">
      <c r="A239" s="13"/>
      <c r="B239" s="235"/>
      <c r="C239" s="236"/>
      <c r="D239" s="237" t="s">
        <v>190</v>
      </c>
      <c r="E239" s="238" t="s">
        <v>19</v>
      </c>
      <c r="F239" s="239" t="s">
        <v>731</v>
      </c>
      <c r="G239" s="236"/>
      <c r="H239" s="240">
        <v>111.033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190</v>
      </c>
      <c r="AU239" s="246" t="s">
        <v>80</v>
      </c>
      <c r="AV239" s="13" t="s">
        <v>80</v>
      </c>
      <c r="AW239" s="13" t="s">
        <v>32</v>
      </c>
      <c r="AX239" s="13" t="s">
        <v>70</v>
      </c>
      <c r="AY239" s="246" t="s">
        <v>126</v>
      </c>
    </row>
    <row r="240" s="13" customFormat="1">
      <c r="A240" s="13"/>
      <c r="B240" s="235"/>
      <c r="C240" s="236"/>
      <c r="D240" s="237" t="s">
        <v>190</v>
      </c>
      <c r="E240" s="238" t="s">
        <v>19</v>
      </c>
      <c r="F240" s="239" t="s">
        <v>732</v>
      </c>
      <c r="G240" s="236"/>
      <c r="H240" s="240">
        <v>73.840000000000003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190</v>
      </c>
      <c r="AU240" s="246" t="s">
        <v>80</v>
      </c>
      <c r="AV240" s="13" t="s">
        <v>80</v>
      </c>
      <c r="AW240" s="13" t="s">
        <v>32</v>
      </c>
      <c r="AX240" s="13" t="s">
        <v>70</v>
      </c>
      <c r="AY240" s="246" t="s">
        <v>126</v>
      </c>
    </row>
    <row r="241" s="14" customFormat="1">
      <c r="A241" s="14"/>
      <c r="B241" s="247"/>
      <c r="C241" s="248"/>
      <c r="D241" s="237" t="s">
        <v>190</v>
      </c>
      <c r="E241" s="249" t="s">
        <v>19</v>
      </c>
      <c r="F241" s="250" t="s">
        <v>202</v>
      </c>
      <c r="G241" s="248"/>
      <c r="H241" s="251">
        <v>184.87299999999999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190</v>
      </c>
      <c r="AU241" s="257" t="s">
        <v>80</v>
      </c>
      <c r="AV241" s="14" t="s">
        <v>125</v>
      </c>
      <c r="AW241" s="14" t="s">
        <v>32</v>
      </c>
      <c r="AX241" s="14" t="s">
        <v>78</v>
      </c>
      <c r="AY241" s="257" t="s">
        <v>126</v>
      </c>
    </row>
    <row r="242" s="2" customFormat="1" ht="16.5" customHeight="1">
      <c r="A242" s="38"/>
      <c r="B242" s="39"/>
      <c r="C242" s="197" t="s">
        <v>733</v>
      </c>
      <c r="D242" s="197" t="s">
        <v>127</v>
      </c>
      <c r="E242" s="198" t="s">
        <v>734</v>
      </c>
      <c r="F242" s="199" t="s">
        <v>735</v>
      </c>
      <c r="G242" s="200" t="s">
        <v>188</v>
      </c>
      <c r="H242" s="201">
        <v>306.49200000000002</v>
      </c>
      <c r="I242" s="202"/>
      <c r="J242" s="203">
        <f>ROUND(I242*H242,2)</f>
        <v>0</v>
      </c>
      <c r="K242" s="204"/>
      <c r="L242" s="44"/>
      <c r="M242" s="205" t="s">
        <v>19</v>
      </c>
      <c r="N242" s="206" t="s">
        <v>41</v>
      </c>
      <c r="O242" s="84"/>
      <c r="P242" s="207">
        <f>O242*H242</f>
        <v>0</v>
      </c>
      <c r="Q242" s="207">
        <v>5.0000000000000002E-05</v>
      </c>
      <c r="R242" s="207">
        <f>Q242*H242</f>
        <v>0.015324600000000003</v>
      </c>
      <c r="S242" s="207">
        <v>0</v>
      </c>
      <c r="T242" s="20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9" t="s">
        <v>250</v>
      </c>
      <c r="AT242" s="209" t="s">
        <v>127</v>
      </c>
      <c r="AU242" s="209" t="s">
        <v>80</v>
      </c>
      <c r="AY242" s="17" t="s">
        <v>126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7" t="s">
        <v>78</v>
      </c>
      <c r="BK242" s="210">
        <f>ROUND(I242*H242,2)</f>
        <v>0</v>
      </c>
      <c r="BL242" s="17" t="s">
        <v>250</v>
      </c>
      <c r="BM242" s="209" t="s">
        <v>736</v>
      </c>
    </row>
    <row r="243" s="13" customFormat="1">
      <c r="A243" s="13"/>
      <c r="B243" s="235"/>
      <c r="C243" s="236"/>
      <c r="D243" s="237" t="s">
        <v>190</v>
      </c>
      <c r="E243" s="238" t="s">
        <v>19</v>
      </c>
      <c r="F243" s="239" t="s">
        <v>737</v>
      </c>
      <c r="G243" s="236"/>
      <c r="H243" s="240">
        <v>306.49200000000002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190</v>
      </c>
      <c r="AU243" s="246" t="s">
        <v>80</v>
      </c>
      <c r="AV243" s="13" t="s">
        <v>80</v>
      </c>
      <c r="AW243" s="13" t="s">
        <v>32</v>
      </c>
      <c r="AX243" s="13" t="s">
        <v>78</v>
      </c>
      <c r="AY243" s="246" t="s">
        <v>126</v>
      </c>
    </row>
    <row r="244" s="2" customFormat="1" ht="21.75" customHeight="1">
      <c r="A244" s="38"/>
      <c r="B244" s="39"/>
      <c r="C244" s="197" t="s">
        <v>738</v>
      </c>
      <c r="D244" s="197" t="s">
        <v>127</v>
      </c>
      <c r="E244" s="198" t="s">
        <v>739</v>
      </c>
      <c r="F244" s="199" t="s">
        <v>740</v>
      </c>
      <c r="G244" s="200" t="s">
        <v>335</v>
      </c>
      <c r="H244" s="201">
        <v>0.57999999999999996</v>
      </c>
      <c r="I244" s="202"/>
      <c r="J244" s="203">
        <f>ROUND(I244*H244,2)</f>
        <v>0</v>
      </c>
      <c r="K244" s="204"/>
      <c r="L244" s="44"/>
      <c r="M244" s="205" t="s">
        <v>19</v>
      </c>
      <c r="N244" s="206" t="s">
        <v>41</v>
      </c>
      <c r="O244" s="84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9" t="s">
        <v>250</v>
      </c>
      <c r="AT244" s="209" t="s">
        <v>127</v>
      </c>
      <c r="AU244" s="209" t="s">
        <v>80</v>
      </c>
      <c r="AY244" s="17" t="s">
        <v>126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7" t="s">
        <v>78</v>
      </c>
      <c r="BK244" s="210">
        <f>ROUND(I244*H244,2)</f>
        <v>0</v>
      </c>
      <c r="BL244" s="17" t="s">
        <v>250</v>
      </c>
      <c r="BM244" s="209" t="s">
        <v>741</v>
      </c>
    </row>
    <row r="245" s="2" customFormat="1" ht="16.5" customHeight="1">
      <c r="A245" s="38"/>
      <c r="B245" s="39"/>
      <c r="C245" s="197" t="s">
        <v>742</v>
      </c>
      <c r="D245" s="197" t="s">
        <v>127</v>
      </c>
      <c r="E245" s="198" t="s">
        <v>743</v>
      </c>
      <c r="F245" s="199" t="s">
        <v>744</v>
      </c>
      <c r="G245" s="200" t="s">
        <v>188</v>
      </c>
      <c r="H245" s="201">
        <v>531.63300000000004</v>
      </c>
      <c r="I245" s="202"/>
      <c r="J245" s="203">
        <f>ROUND(I245*H245,2)</f>
        <v>0</v>
      </c>
      <c r="K245" s="204"/>
      <c r="L245" s="44"/>
      <c r="M245" s="205" t="s">
        <v>19</v>
      </c>
      <c r="N245" s="206" t="s">
        <v>41</v>
      </c>
      <c r="O245" s="84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9" t="s">
        <v>250</v>
      </c>
      <c r="AT245" s="209" t="s">
        <v>127</v>
      </c>
      <c r="AU245" s="209" t="s">
        <v>80</v>
      </c>
      <c r="AY245" s="17" t="s">
        <v>126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7" t="s">
        <v>78</v>
      </c>
      <c r="BK245" s="210">
        <f>ROUND(I245*H245,2)</f>
        <v>0</v>
      </c>
      <c r="BL245" s="17" t="s">
        <v>250</v>
      </c>
      <c r="BM245" s="209" t="s">
        <v>745</v>
      </c>
    </row>
    <row r="246" s="13" customFormat="1">
      <c r="A246" s="13"/>
      <c r="B246" s="235"/>
      <c r="C246" s="236"/>
      <c r="D246" s="237" t="s">
        <v>190</v>
      </c>
      <c r="E246" s="238" t="s">
        <v>19</v>
      </c>
      <c r="F246" s="239" t="s">
        <v>746</v>
      </c>
      <c r="G246" s="236"/>
      <c r="H246" s="240">
        <v>531.63300000000004</v>
      </c>
      <c r="I246" s="241"/>
      <c r="J246" s="236"/>
      <c r="K246" s="236"/>
      <c r="L246" s="242"/>
      <c r="M246" s="262"/>
      <c r="N246" s="263"/>
      <c r="O246" s="263"/>
      <c r="P246" s="263"/>
      <c r="Q246" s="263"/>
      <c r="R246" s="263"/>
      <c r="S246" s="263"/>
      <c r="T246" s="26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190</v>
      </c>
      <c r="AU246" s="246" t="s">
        <v>80</v>
      </c>
      <c r="AV246" s="13" t="s">
        <v>80</v>
      </c>
      <c r="AW246" s="13" t="s">
        <v>32</v>
      </c>
      <c r="AX246" s="13" t="s">
        <v>78</v>
      </c>
      <c r="AY246" s="246" t="s">
        <v>126</v>
      </c>
    </row>
    <row r="247" s="2" customFormat="1" ht="6.96" customHeight="1">
      <c r="A247" s="38"/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cBqC0b4Qt07S4CMfDcVTj+Zw4uPKbqxBY9I2m+3kaXtLWZPzo+S0cyqd1c2/COY462kMPlDRw5GUXEVk5KTZEw==" hashValue="6NzsJ0XCLkX76Cw3pcmeMY2Bxc6JxHsU6+rUfWfpGq2o31tU1nI2TUpPPRCFHaYDOcG+qIvrF5iEZAiBG3vx7w==" algorithmName="SHA-512" password="CC35"/>
  <autoFilter ref="C89:K24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ROUND((SUM(BE84:BE155)),  2)</f>
        <v>0</v>
      </c>
      <c r="G33" s="38"/>
      <c r="H33" s="38"/>
      <c r="I33" s="148">
        <v>0.20999999999999999</v>
      </c>
      <c r="J33" s="147">
        <f>ROUND(((SUM(BE84:BE155))*I33),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ROUND((SUM(BF84:BF155)),  2)</f>
        <v>0</v>
      </c>
      <c r="G34" s="38"/>
      <c r="H34" s="38"/>
      <c r="I34" s="148">
        <v>0.14999999999999999</v>
      </c>
      <c r="J34" s="147">
        <f>ROUND(((SUM(BF84:BF155))*I34),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ROUND((SUM(BH84:BH155)),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SO-01.4 - Bezpečnostní přeliv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J86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509</v>
      </c>
      <c r="E62" s="219"/>
      <c r="F62" s="219"/>
      <c r="G62" s="219"/>
      <c r="H62" s="219"/>
      <c r="I62" s="219"/>
      <c r="J62" s="220">
        <f>J112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178</v>
      </c>
      <c r="E63" s="219"/>
      <c r="F63" s="219"/>
      <c r="G63" s="219"/>
      <c r="H63" s="219"/>
      <c r="I63" s="219"/>
      <c r="J63" s="220">
        <f>J121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181</v>
      </c>
      <c r="E64" s="219"/>
      <c r="F64" s="219"/>
      <c r="G64" s="219"/>
      <c r="H64" s="219"/>
      <c r="I64" s="219"/>
      <c r="J64" s="220">
        <f>J154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Malá vodní nádrž VN1, VN2 a biocentrum LBC106 v k.ú. Zderaz u Kolešovic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SO-01.4 - Bezpečnostní přeliv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15. 2. 2021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111</v>
      </c>
      <c r="D83" s="174" t="s">
        <v>55</v>
      </c>
      <c r="E83" s="174" t="s">
        <v>51</v>
      </c>
      <c r="F83" s="174" t="s">
        <v>52</v>
      </c>
      <c r="G83" s="174" t="s">
        <v>112</v>
      </c>
      <c r="H83" s="174" t="s">
        <v>113</v>
      </c>
      <c r="I83" s="174" t="s">
        <v>114</v>
      </c>
      <c r="J83" s="175" t="s">
        <v>107</v>
      </c>
      <c r="K83" s="176" t="s">
        <v>115</v>
      </c>
      <c r="L83" s="177"/>
      <c r="M83" s="92" t="s">
        <v>19</v>
      </c>
      <c r="N83" s="93" t="s">
        <v>40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78">
        <f>BK84</f>
        <v>0</v>
      </c>
      <c r="K84" s="40"/>
      <c r="L84" s="44"/>
      <c r="M84" s="95"/>
      <c r="N84" s="179"/>
      <c r="O84" s="96"/>
      <c r="P84" s="180">
        <f>P85</f>
        <v>0</v>
      </c>
      <c r="Q84" s="96"/>
      <c r="R84" s="180">
        <f>R85</f>
        <v>1881.4158350499999</v>
      </c>
      <c r="S84" s="96"/>
      <c r="T84" s="181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108</v>
      </c>
      <c r="BK84" s="182">
        <f>BK85</f>
        <v>0</v>
      </c>
    </row>
    <row r="85" s="11" customFormat="1" ht="25.92" customHeight="1">
      <c r="A85" s="11"/>
      <c r="B85" s="183"/>
      <c r="C85" s="184"/>
      <c r="D85" s="185" t="s">
        <v>69</v>
      </c>
      <c r="E85" s="186" t="s">
        <v>182</v>
      </c>
      <c r="F85" s="186" t="s">
        <v>183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P86+P112+P121+P154</f>
        <v>0</v>
      </c>
      <c r="Q85" s="191"/>
      <c r="R85" s="192">
        <f>R86+R112+R121+R154</f>
        <v>1881.4158350499999</v>
      </c>
      <c r="S85" s="191"/>
      <c r="T85" s="193">
        <f>T86+T112+T121+T154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78</v>
      </c>
      <c r="AT85" s="195" t="s">
        <v>69</v>
      </c>
      <c r="AU85" s="195" t="s">
        <v>70</v>
      </c>
      <c r="AY85" s="194" t="s">
        <v>126</v>
      </c>
      <c r="BK85" s="196">
        <f>BK86+BK112+BK121+BK154</f>
        <v>0</v>
      </c>
    </row>
    <row r="86" s="11" customFormat="1" ht="22.8" customHeight="1">
      <c r="A86" s="11"/>
      <c r="B86" s="183"/>
      <c r="C86" s="184"/>
      <c r="D86" s="185" t="s">
        <v>69</v>
      </c>
      <c r="E86" s="222" t="s">
        <v>78</v>
      </c>
      <c r="F86" s="222" t="s">
        <v>184</v>
      </c>
      <c r="G86" s="184"/>
      <c r="H86" s="184"/>
      <c r="I86" s="187"/>
      <c r="J86" s="223">
        <f>BK86</f>
        <v>0</v>
      </c>
      <c r="K86" s="184"/>
      <c r="L86" s="189"/>
      <c r="M86" s="190"/>
      <c r="N86" s="191"/>
      <c r="O86" s="191"/>
      <c r="P86" s="192">
        <f>SUM(P87:P111)</f>
        <v>0</v>
      </c>
      <c r="Q86" s="191"/>
      <c r="R86" s="192">
        <f>SUM(R87:R111)</f>
        <v>0</v>
      </c>
      <c r="S86" s="191"/>
      <c r="T86" s="193">
        <f>SUM(T87:T111)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78</v>
      </c>
      <c r="AT86" s="195" t="s">
        <v>69</v>
      </c>
      <c r="AU86" s="195" t="s">
        <v>78</v>
      </c>
      <c r="AY86" s="194" t="s">
        <v>126</v>
      </c>
      <c r="BK86" s="196">
        <f>SUM(BK87:BK111)</f>
        <v>0</v>
      </c>
    </row>
    <row r="87" s="2" customFormat="1" ht="21.75" customHeight="1">
      <c r="A87" s="38"/>
      <c r="B87" s="39"/>
      <c r="C87" s="197" t="s">
        <v>78</v>
      </c>
      <c r="D87" s="197" t="s">
        <v>127</v>
      </c>
      <c r="E87" s="198" t="s">
        <v>748</v>
      </c>
      <c r="F87" s="199" t="s">
        <v>749</v>
      </c>
      <c r="G87" s="200" t="s">
        <v>278</v>
      </c>
      <c r="H87" s="201">
        <v>490</v>
      </c>
      <c r="I87" s="202"/>
      <c r="J87" s="203">
        <f>ROUND(I87*H87,2)</f>
        <v>0</v>
      </c>
      <c r="K87" s="204"/>
      <c r="L87" s="44"/>
      <c r="M87" s="205" t="s">
        <v>19</v>
      </c>
      <c r="N87" s="206" t="s">
        <v>41</v>
      </c>
      <c r="O87" s="8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125</v>
      </c>
      <c r="AT87" s="209" t="s">
        <v>127</v>
      </c>
      <c r="AU87" s="209" t="s">
        <v>80</v>
      </c>
      <c r="AY87" s="17" t="s">
        <v>126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78</v>
      </c>
      <c r="BK87" s="210">
        <f>ROUND(I87*H87,2)</f>
        <v>0</v>
      </c>
      <c r="BL87" s="17" t="s">
        <v>125</v>
      </c>
      <c r="BM87" s="209" t="s">
        <v>750</v>
      </c>
    </row>
    <row r="88" s="13" customFormat="1">
      <c r="A88" s="13"/>
      <c r="B88" s="235"/>
      <c r="C88" s="236"/>
      <c r="D88" s="237" t="s">
        <v>190</v>
      </c>
      <c r="E88" s="238" t="s">
        <v>19</v>
      </c>
      <c r="F88" s="239" t="s">
        <v>751</v>
      </c>
      <c r="G88" s="236"/>
      <c r="H88" s="240">
        <v>490</v>
      </c>
      <c r="I88" s="241"/>
      <c r="J88" s="236"/>
      <c r="K88" s="236"/>
      <c r="L88" s="242"/>
      <c r="M88" s="243"/>
      <c r="N88" s="244"/>
      <c r="O88" s="244"/>
      <c r="P88" s="244"/>
      <c r="Q88" s="244"/>
      <c r="R88" s="244"/>
      <c r="S88" s="244"/>
      <c r="T88" s="24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6" t="s">
        <v>190</v>
      </c>
      <c r="AU88" s="246" t="s">
        <v>80</v>
      </c>
      <c r="AV88" s="13" t="s">
        <v>80</v>
      </c>
      <c r="AW88" s="13" t="s">
        <v>32</v>
      </c>
      <c r="AX88" s="13" t="s">
        <v>78</v>
      </c>
      <c r="AY88" s="246" t="s">
        <v>126</v>
      </c>
    </row>
    <row r="89" s="2" customFormat="1" ht="16.5" customHeight="1">
      <c r="A89" s="38"/>
      <c r="B89" s="39"/>
      <c r="C89" s="197" t="s">
        <v>80</v>
      </c>
      <c r="D89" s="197" t="s">
        <v>127</v>
      </c>
      <c r="E89" s="198" t="s">
        <v>752</v>
      </c>
      <c r="F89" s="199" t="s">
        <v>753</v>
      </c>
      <c r="G89" s="200" t="s">
        <v>278</v>
      </c>
      <c r="H89" s="201">
        <v>93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41</v>
      </c>
      <c r="O89" s="8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125</v>
      </c>
      <c r="AT89" s="209" t="s">
        <v>127</v>
      </c>
      <c r="AU89" s="209" t="s">
        <v>80</v>
      </c>
      <c r="AY89" s="17" t="s">
        <v>126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125</v>
      </c>
      <c r="BM89" s="209" t="s">
        <v>754</v>
      </c>
    </row>
    <row r="90" s="13" customFormat="1">
      <c r="A90" s="13"/>
      <c r="B90" s="235"/>
      <c r="C90" s="236"/>
      <c r="D90" s="237" t="s">
        <v>190</v>
      </c>
      <c r="E90" s="238" t="s">
        <v>19</v>
      </c>
      <c r="F90" s="239" t="s">
        <v>755</v>
      </c>
      <c r="G90" s="236"/>
      <c r="H90" s="240">
        <v>93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190</v>
      </c>
      <c r="AU90" s="246" t="s">
        <v>80</v>
      </c>
      <c r="AV90" s="13" t="s">
        <v>80</v>
      </c>
      <c r="AW90" s="13" t="s">
        <v>32</v>
      </c>
      <c r="AX90" s="13" t="s">
        <v>78</v>
      </c>
      <c r="AY90" s="246" t="s">
        <v>126</v>
      </c>
    </row>
    <row r="91" s="2" customFormat="1" ht="21.75" customHeight="1">
      <c r="A91" s="38"/>
      <c r="B91" s="39"/>
      <c r="C91" s="197" t="s">
        <v>136</v>
      </c>
      <c r="D91" s="197" t="s">
        <v>127</v>
      </c>
      <c r="E91" s="198" t="s">
        <v>517</v>
      </c>
      <c r="F91" s="199" t="s">
        <v>518</v>
      </c>
      <c r="G91" s="200" t="s">
        <v>278</v>
      </c>
      <c r="H91" s="201">
        <v>93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125</v>
      </c>
      <c r="AT91" s="209" t="s">
        <v>127</v>
      </c>
      <c r="AU91" s="209" t="s">
        <v>80</v>
      </c>
      <c r="AY91" s="17" t="s">
        <v>126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756</v>
      </c>
    </row>
    <row r="92" s="13" customFormat="1">
      <c r="A92" s="13"/>
      <c r="B92" s="235"/>
      <c r="C92" s="236"/>
      <c r="D92" s="237" t="s">
        <v>190</v>
      </c>
      <c r="E92" s="238" t="s">
        <v>19</v>
      </c>
      <c r="F92" s="239" t="s">
        <v>755</v>
      </c>
      <c r="G92" s="236"/>
      <c r="H92" s="240">
        <v>93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190</v>
      </c>
      <c r="AU92" s="246" t="s">
        <v>80</v>
      </c>
      <c r="AV92" s="13" t="s">
        <v>80</v>
      </c>
      <c r="AW92" s="13" t="s">
        <v>32</v>
      </c>
      <c r="AX92" s="13" t="s">
        <v>78</v>
      </c>
      <c r="AY92" s="246" t="s">
        <v>126</v>
      </c>
    </row>
    <row r="93" s="2" customFormat="1" ht="21.75" customHeight="1">
      <c r="A93" s="38"/>
      <c r="B93" s="39"/>
      <c r="C93" s="197" t="s">
        <v>125</v>
      </c>
      <c r="D93" s="197" t="s">
        <v>127</v>
      </c>
      <c r="E93" s="198" t="s">
        <v>757</v>
      </c>
      <c r="F93" s="199" t="s">
        <v>758</v>
      </c>
      <c r="G93" s="200" t="s">
        <v>278</v>
      </c>
      <c r="H93" s="201">
        <v>31.699999999999999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80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759</v>
      </c>
    </row>
    <row r="94" s="13" customFormat="1">
      <c r="A94" s="13"/>
      <c r="B94" s="235"/>
      <c r="C94" s="236"/>
      <c r="D94" s="237" t="s">
        <v>190</v>
      </c>
      <c r="E94" s="238" t="s">
        <v>19</v>
      </c>
      <c r="F94" s="239" t="s">
        <v>760</v>
      </c>
      <c r="G94" s="236"/>
      <c r="H94" s="240">
        <v>23.5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190</v>
      </c>
      <c r="AU94" s="246" t="s">
        <v>80</v>
      </c>
      <c r="AV94" s="13" t="s">
        <v>80</v>
      </c>
      <c r="AW94" s="13" t="s">
        <v>32</v>
      </c>
      <c r="AX94" s="13" t="s">
        <v>70</v>
      </c>
      <c r="AY94" s="246" t="s">
        <v>126</v>
      </c>
    </row>
    <row r="95" s="13" customFormat="1">
      <c r="A95" s="13"/>
      <c r="B95" s="235"/>
      <c r="C95" s="236"/>
      <c r="D95" s="237" t="s">
        <v>190</v>
      </c>
      <c r="E95" s="238" t="s">
        <v>19</v>
      </c>
      <c r="F95" s="239" t="s">
        <v>761</v>
      </c>
      <c r="G95" s="236"/>
      <c r="H95" s="240">
        <v>8.1999999999999993</v>
      </c>
      <c r="I95" s="241"/>
      <c r="J95" s="236"/>
      <c r="K95" s="236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190</v>
      </c>
      <c r="AU95" s="246" t="s">
        <v>80</v>
      </c>
      <c r="AV95" s="13" t="s">
        <v>80</v>
      </c>
      <c r="AW95" s="13" t="s">
        <v>32</v>
      </c>
      <c r="AX95" s="13" t="s">
        <v>70</v>
      </c>
      <c r="AY95" s="246" t="s">
        <v>126</v>
      </c>
    </row>
    <row r="96" s="14" customFormat="1">
      <c r="A96" s="14"/>
      <c r="B96" s="247"/>
      <c r="C96" s="248"/>
      <c r="D96" s="237" t="s">
        <v>190</v>
      </c>
      <c r="E96" s="249" t="s">
        <v>19</v>
      </c>
      <c r="F96" s="250" t="s">
        <v>202</v>
      </c>
      <c r="G96" s="248"/>
      <c r="H96" s="251">
        <v>31.699999999999999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190</v>
      </c>
      <c r="AU96" s="257" t="s">
        <v>80</v>
      </c>
      <c r="AV96" s="14" t="s">
        <v>125</v>
      </c>
      <c r="AW96" s="14" t="s">
        <v>32</v>
      </c>
      <c r="AX96" s="14" t="s">
        <v>78</v>
      </c>
      <c r="AY96" s="257" t="s">
        <v>126</v>
      </c>
    </row>
    <row r="97" s="2" customFormat="1" ht="44.25" customHeight="1">
      <c r="A97" s="38"/>
      <c r="B97" s="39"/>
      <c r="C97" s="197" t="s">
        <v>143</v>
      </c>
      <c r="D97" s="197" t="s">
        <v>127</v>
      </c>
      <c r="E97" s="198" t="s">
        <v>520</v>
      </c>
      <c r="F97" s="199" t="s">
        <v>521</v>
      </c>
      <c r="G97" s="200" t="s">
        <v>278</v>
      </c>
      <c r="H97" s="201">
        <v>8.1999999999999993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125</v>
      </c>
      <c r="AT97" s="209" t="s">
        <v>127</v>
      </c>
      <c r="AU97" s="209" t="s">
        <v>80</v>
      </c>
      <c r="AY97" s="17" t="s">
        <v>126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125</v>
      </c>
      <c r="BM97" s="209" t="s">
        <v>762</v>
      </c>
    </row>
    <row r="98" s="13" customFormat="1">
      <c r="A98" s="13"/>
      <c r="B98" s="235"/>
      <c r="C98" s="236"/>
      <c r="D98" s="237" t="s">
        <v>190</v>
      </c>
      <c r="E98" s="238" t="s">
        <v>19</v>
      </c>
      <c r="F98" s="239" t="s">
        <v>763</v>
      </c>
      <c r="G98" s="236"/>
      <c r="H98" s="240">
        <v>8.1999999999999993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190</v>
      </c>
      <c r="AU98" s="246" t="s">
        <v>80</v>
      </c>
      <c r="AV98" s="13" t="s">
        <v>80</v>
      </c>
      <c r="AW98" s="13" t="s">
        <v>32</v>
      </c>
      <c r="AX98" s="13" t="s">
        <v>78</v>
      </c>
      <c r="AY98" s="246" t="s">
        <v>126</v>
      </c>
    </row>
    <row r="99" s="2" customFormat="1" ht="33" customHeight="1">
      <c r="A99" s="38"/>
      <c r="B99" s="39"/>
      <c r="C99" s="197" t="s">
        <v>147</v>
      </c>
      <c r="D99" s="197" t="s">
        <v>127</v>
      </c>
      <c r="E99" s="198" t="s">
        <v>314</v>
      </c>
      <c r="F99" s="199" t="s">
        <v>315</v>
      </c>
      <c r="G99" s="200" t="s">
        <v>278</v>
      </c>
      <c r="H99" s="201">
        <v>614.70000000000005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41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125</v>
      </c>
      <c r="AT99" s="209" t="s">
        <v>127</v>
      </c>
      <c r="AU99" s="209" t="s">
        <v>80</v>
      </c>
      <c r="AY99" s="17" t="s">
        <v>126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78</v>
      </c>
      <c r="BK99" s="210">
        <f>ROUND(I99*H99,2)</f>
        <v>0</v>
      </c>
      <c r="BL99" s="17" t="s">
        <v>125</v>
      </c>
      <c r="BM99" s="209" t="s">
        <v>764</v>
      </c>
    </row>
    <row r="100" s="13" customFormat="1">
      <c r="A100" s="13"/>
      <c r="B100" s="235"/>
      <c r="C100" s="236"/>
      <c r="D100" s="237" t="s">
        <v>190</v>
      </c>
      <c r="E100" s="238" t="s">
        <v>19</v>
      </c>
      <c r="F100" s="239" t="s">
        <v>765</v>
      </c>
      <c r="G100" s="236"/>
      <c r="H100" s="240">
        <v>614.70000000000005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190</v>
      </c>
      <c r="AU100" s="246" t="s">
        <v>80</v>
      </c>
      <c r="AV100" s="13" t="s">
        <v>80</v>
      </c>
      <c r="AW100" s="13" t="s">
        <v>32</v>
      </c>
      <c r="AX100" s="13" t="s">
        <v>78</v>
      </c>
      <c r="AY100" s="246" t="s">
        <v>126</v>
      </c>
    </row>
    <row r="101" s="2" customFormat="1" ht="33" customHeight="1">
      <c r="A101" s="38"/>
      <c r="B101" s="39"/>
      <c r="C101" s="197" t="s">
        <v>151</v>
      </c>
      <c r="D101" s="197" t="s">
        <v>127</v>
      </c>
      <c r="E101" s="198" t="s">
        <v>319</v>
      </c>
      <c r="F101" s="199" t="s">
        <v>320</v>
      </c>
      <c r="G101" s="200" t="s">
        <v>278</v>
      </c>
      <c r="H101" s="201">
        <v>4302.8999999999996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41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125</v>
      </c>
      <c r="AT101" s="209" t="s">
        <v>127</v>
      </c>
      <c r="AU101" s="209" t="s">
        <v>80</v>
      </c>
      <c r="AY101" s="17" t="s">
        <v>126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78</v>
      </c>
      <c r="BK101" s="210">
        <f>ROUND(I101*H101,2)</f>
        <v>0</v>
      </c>
      <c r="BL101" s="17" t="s">
        <v>125</v>
      </c>
      <c r="BM101" s="209" t="s">
        <v>766</v>
      </c>
    </row>
    <row r="102" s="13" customFormat="1">
      <c r="A102" s="13"/>
      <c r="B102" s="235"/>
      <c r="C102" s="236"/>
      <c r="D102" s="237" t="s">
        <v>190</v>
      </c>
      <c r="E102" s="238" t="s">
        <v>19</v>
      </c>
      <c r="F102" s="239" t="s">
        <v>765</v>
      </c>
      <c r="G102" s="236"/>
      <c r="H102" s="240">
        <v>614.70000000000005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190</v>
      </c>
      <c r="AU102" s="246" t="s">
        <v>80</v>
      </c>
      <c r="AV102" s="13" t="s">
        <v>80</v>
      </c>
      <c r="AW102" s="13" t="s">
        <v>32</v>
      </c>
      <c r="AX102" s="13" t="s">
        <v>78</v>
      </c>
      <c r="AY102" s="246" t="s">
        <v>126</v>
      </c>
    </row>
    <row r="103" s="13" customFormat="1">
      <c r="A103" s="13"/>
      <c r="B103" s="235"/>
      <c r="C103" s="236"/>
      <c r="D103" s="237" t="s">
        <v>190</v>
      </c>
      <c r="E103" s="236"/>
      <c r="F103" s="239" t="s">
        <v>767</v>
      </c>
      <c r="G103" s="236"/>
      <c r="H103" s="240">
        <v>4302.8999999999996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190</v>
      </c>
      <c r="AU103" s="246" t="s">
        <v>80</v>
      </c>
      <c r="AV103" s="13" t="s">
        <v>80</v>
      </c>
      <c r="AW103" s="13" t="s">
        <v>4</v>
      </c>
      <c r="AX103" s="13" t="s">
        <v>78</v>
      </c>
      <c r="AY103" s="246" t="s">
        <v>126</v>
      </c>
    </row>
    <row r="104" s="2" customFormat="1" ht="21.75" customHeight="1">
      <c r="A104" s="38"/>
      <c r="B104" s="39"/>
      <c r="C104" s="197" t="s">
        <v>155</v>
      </c>
      <c r="D104" s="197" t="s">
        <v>127</v>
      </c>
      <c r="E104" s="198" t="s">
        <v>453</v>
      </c>
      <c r="F104" s="199" t="s">
        <v>344</v>
      </c>
      <c r="G104" s="200" t="s">
        <v>278</v>
      </c>
      <c r="H104" s="201">
        <v>614.70000000000005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41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125</v>
      </c>
      <c r="AT104" s="209" t="s">
        <v>127</v>
      </c>
      <c r="AU104" s="209" t="s">
        <v>80</v>
      </c>
      <c r="AY104" s="17" t="s">
        <v>126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78</v>
      </c>
      <c r="BK104" s="210">
        <f>ROUND(I104*H104,2)</f>
        <v>0</v>
      </c>
      <c r="BL104" s="17" t="s">
        <v>125</v>
      </c>
      <c r="BM104" s="209" t="s">
        <v>768</v>
      </c>
    </row>
    <row r="105" s="13" customFormat="1">
      <c r="A105" s="13"/>
      <c r="B105" s="235"/>
      <c r="C105" s="236"/>
      <c r="D105" s="237" t="s">
        <v>190</v>
      </c>
      <c r="E105" s="238" t="s">
        <v>19</v>
      </c>
      <c r="F105" s="239" t="s">
        <v>765</v>
      </c>
      <c r="G105" s="236"/>
      <c r="H105" s="240">
        <v>614.70000000000005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190</v>
      </c>
      <c r="AU105" s="246" t="s">
        <v>80</v>
      </c>
      <c r="AV105" s="13" t="s">
        <v>80</v>
      </c>
      <c r="AW105" s="13" t="s">
        <v>32</v>
      </c>
      <c r="AX105" s="13" t="s">
        <v>78</v>
      </c>
      <c r="AY105" s="246" t="s">
        <v>126</v>
      </c>
    </row>
    <row r="106" s="2" customFormat="1" ht="21.75" customHeight="1">
      <c r="A106" s="38"/>
      <c r="B106" s="39"/>
      <c r="C106" s="197" t="s">
        <v>159</v>
      </c>
      <c r="D106" s="197" t="s">
        <v>127</v>
      </c>
      <c r="E106" s="198" t="s">
        <v>333</v>
      </c>
      <c r="F106" s="199" t="s">
        <v>334</v>
      </c>
      <c r="G106" s="200" t="s">
        <v>335</v>
      </c>
      <c r="H106" s="201">
        <v>1106.46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41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125</v>
      </c>
      <c r="AT106" s="209" t="s">
        <v>127</v>
      </c>
      <c r="AU106" s="209" t="s">
        <v>80</v>
      </c>
      <c r="AY106" s="17" t="s">
        <v>126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78</v>
      </c>
      <c r="BK106" s="210">
        <f>ROUND(I106*H106,2)</f>
        <v>0</v>
      </c>
      <c r="BL106" s="17" t="s">
        <v>125</v>
      </c>
      <c r="BM106" s="209" t="s">
        <v>769</v>
      </c>
    </row>
    <row r="107" s="13" customFormat="1">
      <c r="A107" s="13"/>
      <c r="B107" s="235"/>
      <c r="C107" s="236"/>
      <c r="D107" s="237" t="s">
        <v>190</v>
      </c>
      <c r="E107" s="238" t="s">
        <v>19</v>
      </c>
      <c r="F107" s="239" t="s">
        <v>770</v>
      </c>
      <c r="G107" s="236"/>
      <c r="H107" s="240">
        <v>1106.46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190</v>
      </c>
      <c r="AU107" s="246" t="s">
        <v>80</v>
      </c>
      <c r="AV107" s="13" t="s">
        <v>80</v>
      </c>
      <c r="AW107" s="13" t="s">
        <v>32</v>
      </c>
      <c r="AX107" s="13" t="s">
        <v>78</v>
      </c>
      <c r="AY107" s="246" t="s">
        <v>126</v>
      </c>
    </row>
    <row r="108" s="2" customFormat="1" ht="21.75" customHeight="1">
      <c r="A108" s="38"/>
      <c r="B108" s="39"/>
      <c r="C108" s="197" t="s">
        <v>163</v>
      </c>
      <c r="D108" s="197" t="s">
        <v>127</v>
      </c>
      <c r="E108" s="198" t="s">
        <v>539</v>
      </c>
      <c r="F108" s="199" t="s">
        <v>540</v>
      </c>
      <c r="G108" s="200" t="s">
        <v>210</v>
      </c>
      <c r="H108" s="201">
        <v>842.5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41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125</v>
      </c>
      <c r="AT108" s="209" t="s">
        <v>127</v>
      </c>
      <c r="AU108" s="209" t="s">
        <v>80</v>
      </c>
      <c r="AY108" s="17" t="s">
        <v>126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78</v>
      </c>
      <c r="BK108" s="210">
        <f>ROUND(I108*H108,2)</f>
        <v>0</v>
      </c>
      <c r="BL108" s="17" t="s">
        <v>125</v>
      </c>
      <c r="BM108" s="209" t="s">
        <v>771</v>
      </c>
    </row>
    <row r="109" s="13" customFormat="1">
      <c r="A109" s="13"/>
      <c r="B109" s="235"/>
      <c r="C109" s="236"/>
      <c r="D109" s="237" t="s">
        <v>190</v>
      </c>
      <c r="E109" s="238" t="s">
        <v>19</v>
      </c>
      <c r="F109" s="239" t="s">
        <v>772</v>
      </c>
      <c r="G109" s="236"/>
      <c r="H109" s="240">
        <v>842.5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190</v>
      </c>
      <c r="AU109" s="246" t="s">
        <v>80</v>
      </c>
      <c r="AV109" s="13" t="s">
        <v>80</v>
      </c>
      <c r="AW109" s="13" t="s">
        <v>32</v>
      </c>
      <c r="AX109" s="13" t="s">
        <v>78</v>
      </c>
      <c r="AY109" s="246" t="s">
        <v>126</v>
      </c>
    </row>
    <row r="110" s="2" customFormat="1" ht="21.75" customHeight="1">
      <c r="A110" s="38"/>
      <c r="B110" s="39"/>
      <c r="C110" s="197" t="s">
        <v>167</v>
      </c>
      <c r="D110" s="197" t="s">
        <v>127</v>
      </c>
      <c r="E110" s="198" t="s">
        <v>542</v>
      </c>
      <c r="F110" s="199" t="s">
        <v>543</v>
      </c>
      <c r="G110" s="200" t="s">
        <v>210</v>
      </c>
      <c r="H110" s="201">
        <v>142.5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125</v>
      </c>
      <c r="AT110" s="209" t="s">
        <v>127</v>
      </c>
      <c r="AU110" s="209" t="s">
        <v>80</v>
      </c>
      <c r="AY110" s="17" t="s">
        <v>126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125</v>
      </c>
      <c r="BM110" s="209" t="s">
        <v>773</v>
      </c>
    </row>
    <row r="111" s="13" customFormat="1">
      <c r="A111" s="13"/>
      <c r="B111" s="235"/>
      <c r="C111" s="236"/>
      <c r="D111" s="237" t="s">
        <v>190</v>
      </c>
      <c r="E111" s="238" t="s">
        <v>19</v>
      </c>
      <c r="F111" s="239" t="s">
        <v>774</v>
      </c>
      <c r="G111" s="236"/>
      <c r="H111" s="240">
        <v>142.5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190</v>
      </c>
      <c r="AU111" s="246" t="s">
        <v>80</v>
      </c>
      <c r="AV111" s="13" t="s">
        <v>80</v>
      </c>
      <c r="AW111" s="13" t="s">
        <v>32</v>
      </c>
      <c r="AX111" s="13" t="s">
        <v>78</v>
      </c>
      <c r="AY111" s="246" t="s">
        <v>126</v>
      </c>
    </row>
    <row r="112" s="11" customFormat="1" ht="22.8" customHeight="1">
      <c r="A112" s="11"/>
      <c r="B112" s="183"/>
      <c r="C112" s="184"/>
      <c r="D112" s="185" t="s">
        <v>69</v>
      </c>
      <c r="E112" s="222" t="s">
        <v>136</v>
      </c>
      <c r="F112" s="222" t="s">
        <v>569</v>
      </c>
      <c r="G112" s="184"/>
      <c r="H112" s="184"/>
      <c r="I112" s="187"/>
      <c r="J112" s="223">
        <f>BK112</f>
        <v>0</v>
      </c>
      <c r="K112" s="184"/>
      <c r="L112" s="189"/>
      <c r="M112" s="190"/>
      <c r="N112" s="191"/>
      <c r="O112" s="191"/>
      <c r="P112" s="192">
        <f>SUM(P113:P120)</f>
        <v>0</v>
      </c>
      <c r="Q112" s="191"/>
      <c r="R112" s="192">
        <f>SUM(R113:R120)</f>
        <v>2.3535840499999998</v>
      </c>
      <c r="S112" s="191"/>
      <c r="T112" s="193">
        <f>SUM(T113:T120)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94" t="s">
        <v>78</v>
      </c>
      <c r="AT112" s="195" t="s">
        <v>69</v>
      </c>
      <c r="AU112" s="195" t="s">
        <v>78</v>
      </c>
      <c r="AY112" s="194" t="s">
        <v>126</v>
      </c>
      <c r="BK112" s="196">
        <f>SUM(BK113:BK120)</f>
        <v>0</v>
      </c>
    </row>
    <row r="113" s="2" customFormat="1" ht="33" customHeight="1">
      <c r="A113" s="38"/>
      <c r="B113" s="39"/>
      <c r="C113" s="197" t="s">
        <v>171</v>
      </c>
      <c r="D113" s="197" t="s">
        <v>127</v>
      </c>
      <c r="E113" s="198" t="s">
        <v>589</v>
      </c>
      <c r="F113" s="199" t="s">
        <v>590</v>
      </c>
      <c r="G113" s="200" t="s">
        <v>278</v>
      </c>
      <c r="H113" s="201">
        <v>32.039999999999999</v>
      </c>
      <c r="I113" s="202"/>
      <c r="J113" s="203">
        <f>ROUND(I113*H113,2)</f>
        <v>0</v>
      </c>
      <c r="K113" s="204"/>
      <c r="L113" s="44"/>
      <c r="M113" s="205" t="s">
        <v>19</v>
      </c>
      <c r="N113" s="206" t="s">
        <v>41</v>
      </c>
      <c r="O113" s="8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125</v>
      </c>
      <c r="AT113" s="209" t="s">
        <v>127</v>
      </c>
      <c r="AU113" s="209" t="s">
        <v>80</v>
      </c>
      <c r="AY113" s="17" t="s">
        <v>126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78</v>
      </c>
      <c r="BK113" s="210">
        <f>ROUND(I113*H113,2)</f>
        <v>0</v>
      </c>
      <c r="BL113" s="17" t="s">
        <v>125</v>
      </c>
      <c r="BM113" s="209" t="s">
        <v>775</v>
      </c>
    </row>
    <row r="114" s="13" customFormat="1">
      <c r="A114" s="13"/>
      <c r="B114" s="235"/>
      <c r="C114" s="236"/>
      <c r="D114" s="237" t="s">
        <v>190</v>
      </c>
      <c r="E114" s="238" t="s">
        <v>19</v>
      </c>
      <c r="F114" s="239" t="s">
        <v>776</v>
      </c>
      <c r="G114" s="236"/>
      <c r="H114" s="240">
        <v>32.039999999999999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190</v>
      </c>
      <c r="AU114" s="246" t="s">
        <v>80</v>
      </c>
      <c r="AV114" s="13" t="s">
        <v>80</v>
      </c>
      <c r="AW114" s="13" t="s">
        <v>32</v>
      </c>
      <c r="AX114" s="13" t="s">
        <v>78</v>
      </c>
      <c r="AY114" s="246" t="s">
        <v>126</v>
      </c>
    </row>
    <row r="115" s="2" customFormat="1" ht="33" customHeight="1">
      <c r="A115" s="38"/>
      <c r="B115" s="39"/>
      <c r="C115" s="197" t="s">
        <v>237</v>
      </c>
      <c r="D115" s="197" t="s">
        <v>127</v>
      </c>
      <c r="E115" s="198" t="s">
        <v>594</v>
      </c>
      <c r="F115" s="199" t="s">
        <v>595</v>
      </c>
      <c r="G115" s="200" t="s">
        <v>210</v>
      </c>
      <c r="H115" s="201">
        <v>168.09999999999999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41</v>
      </c>
      <c r="O115" s="84"/>
      <c r="P115" s="207">
        <f>O115*H115</f>
        <v>0</v>
      </c>
      <c r="Q115" s="207">
        <v>0.00726</v>
      </c>
      <c r="R115" s="207">
        <f>Q115*H115</f>
        <v>1.2204059999999999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125</v>
      </c>
      <c r="AT115" s="209" t="s">
        <v>127</v>
      </c>
      <c r="AU115" s="209" t="s">
        <v>80</v>
      </c>
      <c r="AY115" s="17" t="s">
        <v>126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78</v>
      </c>
      <c r="BK115" s="210">
        <f>ROUND(I115*H115,2)</f>
        <v>0</v>
      </c>
      <c r="BL115" s="17" t="s">
        <v>125</v>
      </c>
      <c r="BM115" s="209" t="s">
        <v>777</v>
      </c>
    </row>
    <row r="116" s="13" customFormat="1">
      <c r="A116" s="13"/>
      <c r="B116" s="235"/>
      <c r="C116" s="236"/>
      <c r="D116" s="237" t="s">
        <v>190</v>
      </c>
      <c r="E116" s="238" t="s">
        <v>19</v>
      </c>
      <c r="F116" s="239" t="s">
        <v>778</v>
      </c>
      <c r="G116" s="236"/>
      <c r="H116" s="240">
        <v>168.09999999999999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190</v>
      </c>
      <c r="AU116" s="246" t="s">
        <v>80</v>
      </c>
      <c r="AV116" s="13" t="s">
        <v>80</v>
      </c>
      <c r="AW116" s="13" t="s">
        <v>32</v>
      </c>
      <c r="AX116" s="13" t="s">
        <v>78</v>
      </c>
      <c r="AY116" s="246" t="s">
        <v>126</v>
      </c>
    </row>
    <row r="117" s="2" customFormat="1" ht="33" customHeight="1">
      <c r="A117" s="38"/>
      <c r="B117" s="39"/>
      <c r="C117" s="197" t="s">
        <v>241</v>
      </c>
      <c r="D117" s="197" t="s">
        <v>127</v>
      </c>
      <c r="E117" s="198" t="s">
        <v>599</v>
      </c>
      <c r="F117" s="199" t="s">
        <v>600</v>
      </c>
      <c r="G117" s="200" t="s">
        <v>210</v>
      </c>
      <c r="H117" s="201">
        <v>168.09999999999999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0.00085999999999999998</v>
      </c>
      <c r="R117" s="207">
        <f>Q117*H117</f>
        <v>0.144566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125</v>
      </c>
      <c r="AT117" s="209" t="s">
        <v>127</v>
      </c>
      <c r="AU117" s="209" t="s">
        <v>80</v>
      </c>
      <c r="AY117" s="17" t="s">
        <v>126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125</v>
      </c>
      <c r="BM117" s="209" t="s">
        <v>779</v>
      </c>
    </row>
    <row r="118" s="13" customFormat="1">
      <c r="A118" s="13"/>
      <c r="B118" s="235"/>
      <c r="C118" s="236"/>
      <c r="D118" s="237" t="s">
        <v>190</v>
      </c>
      <c r="E118" s="238" t="s">
        <v>19</v>
      </c>
      <c r="F118" s="239" t="s">
        <v>778</v>
      </c>
      <c r="G118" s="236"/>
      <c r="H118" s="240">
        <v>168.09999999999999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190</v>
      </c>
      <c r="AU118" s="246" t="s">
        <v>80</v>
      </c>
      <c r="AV118" s="13" t="s">
        <v>80</v>
      </c>
      <c r="AW118" s="13" t="s">
        <v>32</v>
      </c>
      <c r="AX118" s="13" t="s">
        <v>78</v>
      </c>
      <c r="AY118" s="246" t="s">
        <v>126</v>
      </c>
    </row>
    <row r="119" s="2" customFormat="1" ht="44.25" customHeight="1">
      <c r="A119" s="38"/>
      <c r="B119" s="39"/>
      <c r="C119" s="197" t="s">
        <v>8</v>
      </c>
      <c r="D119" s="197" t="s">
        <v>127</v>
      </c>
      <c r="E119" s="198" t="s">
        <v>606</v>
      </c>
      <c r="F119" s="199" t="s">
        <v>607</v>
      </c>
      <c r="G119" s="200" t="s">
        <v>335</v>
      </c>
      <c r="H119" s="201">
        <v>0.95099999999999996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41</v>
      </c>
      <c r="O119" s="84"/>
      <c r="P119" s="207">
        <f>O119*H119</f>
        <v>0</v>
      </c>
      <c r="Q119" s="207">
        <v>1.03955</v>
      </c>
      <c r="R119" s="207">
        <f>Q119*H119</f>
        <v>0.98861204999999996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125</v>
      </c>
      <c r="AT119" s="209" t="s">
        <v>127</v>
      </c>
      <c r="AU119" s="209" t="s">
        <v>80</v>
      </c>
      <c r="AY119" s="17" t="s">
        <v>126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78</v>
      </c>
      <c r="BK119" s="210">
        <f>ROUND(I119*H119,2)</f>
        <v>0</v>
      </c>
      <c r="BL119" s="17" t="s">
        <v>125</v>
      </c>
      <c r="BM119" s="209" t="s">
        <v>780</v>
      </c>
    </row>
    <row r="120" s="13" customFormat="1">
      <c r="A120" s="13"/>
      <c r="B120" s="235"/>
      <c r="C120" s="236"/>
      <c r="D120" s="237" t="s">
        <v>190</v>
      </c>
      <c r="E120" s="238" t="s">
        <v>19</v>
      </c>
      <c r="F120" s="239" t="s">
        <v>781</v>
      </c>
      <c r="G120" s="236"/>
      <c r="H120" s="240">
        <v>0.95099999999999996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190</v>
      </c>
      <c r="AU120" s="246" t="s">
        <v>80</v>
      </c>
      <c r="AV120" s="13" t="s">
        <v>80</v>
      </c>
      <c r="AW120" s="13" t="s">
        <v>32</v>
      </c>
      <c r="AX120" s="13" t="s">
        <v>78</v>
      </c>
      <c r="AY120" s="246" t="s">
        <v>126</v>
      </c>
    </row>
    <row r="121" s="11" customFormat="1" ht="22.8" customHeight="1">
      <c r="A121" s="11"/>
      <c r="B121" s="183"/>
      <c r="C121" s="184"/>
      <c r="D121" s="185" t="s">
        <v>69</v>
      </c>
      <c r="E121" s="222" t="s">
        <v>125</v>
      </c>
      <c r="F121" s="222" t="s">
        <v>388</v>
      </c>
      <c r="G121" s="184"/>
      <c r="H121" s="184"/>
      <c r="I121" s="187"/>
      <c r="J121" s="223">
        <f>BK121</f>
        <v>0</v>
      </c>
      <c r="K121" s="184"/>
      <c r="L121" s="189"/>
      <c r="M121" s="190"/>
      <c r="N121" s="191"/>
      <c r="O121" s="191"/>
      <c r="P121" s="192">
        <f>SUM(P122:P153)</f>
        <v>0</v>
      </c>
      <c r="Q121" s="191"/>
      <c r="R121" s="192">
        <f>SUM(R122:R153)</f>
        <v>1879.0622509999998</v>
      </c>
      <c r="S121" s="191"/>
      <c r="T121" s="193">
        <f>SUM(T122:T153)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4" t="s">
        <v>78</v>
      </c>
      <c r="AT121" s="195" t="s">
        <v>69</v>
      </c>
      <c r="AU121" s="195" t="s">
        <v>78</v>
      </c>
      <c r="AY121" s="194" t="s">
        <v>126</v>
      </c>
      <c r="BK121" s="196">
        <f>SUM(BK122:BK153)</f>
        <v>0</v>
      </c>
    </row>
    <row r="122" s="2" customFormat="1" ht="21.75" customHeight="1">
      <c r="A122" s="38"/>
      <c r="B122" s="39"/>
      <c r="C122" s="197" t="s">
        <v>250</v>
      </c>
      <c r="D122" s="197" t="s">
        <v>127</v>
      </c>
      <c r="E122" s="198" t="s">
        <v>782</v>
      </c>
      <c r="F122" s="199" t="s">
        <v>783</v>
      </c>
      <c r="G122" s="200" t="s">
        <v>210</v>
      </c>
      <c r="H122" s="201">
        <v>128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41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125</v>
      </c>
      <c r="AT122" s="209" t="s">
        <v>127</v>
      </c>
      <c r="AU122" s="209" t="s">
        <v>80</v>
      </c>
      <c r="AY122" s="17" t="s">
        <v>126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125</v>
      </c>
      <c r="BM122" s="209" t="s">
        <v>784</v>
      </c>
    </row>
    <row r="123" s="13" customFormat="1">
      <c r="A123" s="13"/>
      <c r="B123" s="235"/>
      <c r="C123" s="236"/>
      <c r="D123" s="237" t="s">
        <v>190</v>
      </c>
      <c r="E123" s="238" t="s">
        <v>19</v>
      </c>
      <c r="F123" s="239" t="s">
        <v>785</v>
      </c>
      <c r="G123" s="236"/>
      <c r="H123" s="240">
        <v>128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190</v>
      </c>
      <c r="AU123" s="246" t="s">
        <v>80</v>
      </c>
      <c r="AV123" s="13" t="s">
        <v>80</v>
      </c>
      <c r="AW123" s="13" t="s">
        <v>32</v>
      </c>
      <c r="AX123" s="13" t="s">
        <v>78</v>
      </c>
      <c r="AY123" s="246" t="s">
        <v>126</v>
      </c>
    </row>
    <row r="124" s="2" customFormat="1" ht="21.75" customHeight="1">
      <c r="A124" s="38"/>
      <c r="B124" s="39"/>
      <c r="C124" s="197" t="s">
        <v>254</v>
      </c>
      <c r="D124" s="197" t="s">
        <v>127</v>
      </c>
      <c r="E124" s="198" t="s">
        <v>786</v>
      </c>
      <c r="F124" s="199" t="s">
        <v>787</v>
      </c>
      <c r="G124" s="200" t="s">
        <v>210</v>
      </c>
      <c r="H124" s="201">
        <v>58.960000000000001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125</v>
      </c>
      <c r="AT124" s="209" t="s">
        <v>127</v>
      </c>
      <c r="AU124" s="209" t="s">
        <v>80</v>
      </c>
      <c r="AY124" s="17" t="s">
        <v>126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125</v>
      </c>
      <c r="BM124" s="209" t="s">
        <v>788</v>
      </c>
    </row>
    <row r="125" s="13" customFormat="1">
      <c r="A125" s="13"/>
      <c r="B125" s="235"/>
      <c r="C125" s="236"/>
      <c r="D125" s="237" t="s">
        <v>190</v>
      </c>
      <c r="E125" s="238" t="s">
        <v>19</v>
      </c>
      <c r="F125" s="239" t="s">
        <v>789</v>
      </c>
      <c r="G125" s="236"/>
      <c r="H125" s="240">
        <v>58.960000000000001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190</v>
      </c>
      <c r="AU125" s="246" t="s">
        <v>80</v>
      </c>
      <c r="AV125" s="13" t="s">
        <v>80</v>
      </c>
      <c r="AW125" s="13" t="s">
        <v>32</v>
      </c>
      <c r="AX125" s="13" t="s">
        <v>78</v>
      </c>
      <c r="AY125" s="246" t="s">
        <v>126</v>
      </c>
    </row>
    <row r="126" s="2" customFormat="1" ht="16.5" customHeight="1">
      <c r="A126" s="38"/>
      <c r="B126" s="39"/>
      <c r="C126" s="197" t="s">
        <v>258</v>
      </c>
      <c r="D126" s="197" t="s">
        <v>127</v>
      </c>
      <c r="E126" s="198" t="s">
        <v>790</v>
      </c>
      <c r="F126" s="199" t="s">
        <v>791</v>
      </c>
      <c r="G126" s="200" t="s">
        <v>210</v>
      </c>
      <c r="H126" s="201">
        <v>176.25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41</v>
      </c>
      <c r="O126" s="84"/>
      <c r="P126" s="207">
        <f>O126*H126</f>
        <v>0</v>
      </c>
      <c r="Q126" s="207">
        <v>0.40079999999999999</v>
      </c>
      <c r="R126" s="207">
        <f>Q126*H126</f>
        <v>70.640999999999991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125</v>
      </c>
      <c r="AT126" s="209" t="s">
        <v>127</v>
      </c>
      <c r="AU126" s="209" t="s">
        <v>80</v>
      </c>
      <c r="AY126" s="17" t="s">
        <v>126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125</v>
      </c>
      <c r="BM126" s="209" t="s">
        <v>792</v>
      </c>
    </row>
    <row r="127" s="13" customFormat="1">
      <c r="A127" s="13"/>
      <c r="B127" s="235"/>
      <c r="C127" s="236"/>
      <c r="D127" s="237" t="s">
        <v>190</v>
      </c>
      <c r="E127" s="238" t="s">
        <v>19</v>
      </c>
      <c r="F127" s="239" t="s">
        <v>793</v>
      </c>
      <c r="G127" s="236"/>
      <c r="H127" s="240">
        <v>176.25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190</v>
      </c>
      <c r="AU127" s="246" t="s">
        <v>80</v>
      </c>
      <c r="AV127" s="13" t="s">
        <v>80</v>
      </c>
      <c r="AW127" s="13" t="s">
        <v>32</v>
      </c>
      <c r="AX127" s="13" t="s">
        <v>78</v>
      </c>
      <c r="AY127" s="246" t="s">
        <v>126</v>
      </c>
    </row>
    <row r="128" s="2" customFormat="1" ht="21.75" customHeight="1">
      <c r="A128" s="38"/>
      <c r="B128" s="39"/>
      <c r="C128" s="197" t="s">
        <v>262</v>
      </c>
      <c r="D128" s="197" t="s">
        <v>127</v>
      </c>
      <c r="E128" s="198" t="s">
        <v>612</v>
      </c>
      <c r="F128" s="199" t="s">
        <v>613</v>
      </c>
      <c r="G128" s="200" t="s">
        <v>278</v>
      </c>
      <c r="H128" s="201">
        <v>8.1999999999999993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41</v>
      </c>
      <c r="O128" s="84"/>
      <c r="P128" s="207">
        <f>O128*H128</f>
        <v>0</v>
      </c>
      <c r="Q128" s="207">
        <v>2.83331</v>
      </c>
      <c r="R128" s="207">
        <f>Q128*H128</f>
        <v>23.233141999999997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125</v>
      </c>
      <c r="AT128" s="209" t="s">
        <v>127</v>
      </c>
      <c r="AU128" s="209" t="s">
        <v>80</v>
      </c>
      <c r="AY128" s="17" t="s">
        <v>126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125</v>
      </c>
      <c r="BM128" s="209" t="s">
        <v>794</v>
      </c>
    </row>
    <row r="129" s="13" customFormat="1">
      <c r="A129" s="13"/>
      <c r="B129" s="235"/>
      <c r="C129" s="236"/>
      <c r="D129" s="237" t="s">
        <v>190</v>
      </c>
      <c r="E129" s="238" t="s">
        <v>19</v>
      </c>
      <c r="F129" s="239" t="s">
        <v>761</v>
      </c>
      <c r="G129" s="236"/>
      <c r="H129" s="240">
        <v>8.1999999999999993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190</v>
      </c>
      <c r="AU129" s="246" t="s">
        <v>80</v>
      </c>
      <c r="AV129" s="13" t="s">
        <v>80</v>
      </c>
      <c r="AW129" s="13" t="s">
        <v>32</v>
      </c>
      <c r="AX129" s="13" t="s">
        <v>78</v>
      </c>
      <c r="AY129" s="246" t="s">
        <v>126</v>
      </c>
    </row>
    <row r="130" s="2" customFormat="1" ht="21.75" customHeight="1">
      <c r="A130" s="38"/>
      <c r="B130" s="39"/>
      <c r="C130" s="197" t="s">
        <v>266</v>
      </c>
      <c r="D130" s="197" t="s">
        <v>127</v>
      </c>
      <c r="E130" s="198" t="s">
        <v>795</v>
      </c>
      <c r="F130" s="199" t="s">
        <v>796</v>
      </c>
      <c r="G130" s="200" t="s">
        <v>278</v>
      </c>
      <c r="H130" s="201">
        <v>23.5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41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125</v>
      </c>
      <c r="AT130" s="209" t="s">
        <v>127</v>
      </c>
      <c r="AU130" s="209" t="s">
        <v>80</v>
      </c>
      <c r="AY130" s="17" t="s">
        <v>126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78</v>
      </c>
      <c r="BK130" s="210">
        <f>ROUND(I130*H130,2)</f>
        <v>0</v>
      </c>
      <c r="BL130" s="17" t="s">
        <v>125</v>
      </c>
      <c r="BM130" s="209" t="s">
        <v>797</v>
      </c>
    </row>
    <row r="131" s="13" customFormat="1">
      <c r="A131" s="13"/>
      <c r="B131" s="235"/>
      <c r="C131" s="236"/>
      <c r="D131" s="237" t="s">
        <v>190</v>
      </c>
      <c r="E131" s="238" t="s">
        <v>19</v>
      </c>
      <c r="F131" s="239" t="s">
        <v>798</v>
      </c>
      <c r="G131" s="236"/>
      <c r="H131" s="240">
        <v>23.5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190</v>
      </c>
      <c r="AU131" s="246" t="s">
        <v>80</v>
      </c>
      <c r="AV131" s="13" t="s">
        <v>80</v>
      </c>
      <c r="AW131" s="13" t="s">
        <v>32</v>
      </c>
      <c r="AX131" s="13" t="s">
        <v>78</v>
      </c>
      <c r="AY131" s="246" t="s">
        <v>126</v>
      </c>
    </row>
    <row r="132" s="2" customFormat="1" ht="16.5" customHeight="1">
      <c r="A132" s="38"/>
      <c r="B132" s="39"/>
      <c r="C132" s="197" t="s">
        <v>7</v>
      </c>
      <c r="D132" s="197" t="s">
        <v>127</v>
      </c>
      <c r="E132" s="198" t="s">
        <v>799</v>
      </c>
      <c r="F132" s="199" t="s">
        <v>800</v>
      </c>
      <c r="G132" s="200" t="s">
        <v>335</v>
      </c>
      <c r="H132" s="201">
        <v>0.98499999999999999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41</v>
      </c>
      <c r="O132" s="84"/>
      <c r="P132" s="207">
        <f>O132*H132</f>
        <v>0</v>
      </c>
      <c r="Q132" s="207">
        <v>0.85540000000000005</v>
      </c>
      <c r="R132" s="207">
        <f>Q132*H132</f>
        <v>0.84256900000000001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125</v>
      </c>
      <c r="AT132" s="209" t="s">
        <v>127</v>
      </c>
      <c r="AU132" s="209" t="s">
        <v>80</v>
      </c>
      <c r="AY132" s="17" t="s">
        <v>126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78</v>
      </c>
      <c r="BK132" s="210">
        <f>ROUND(I132*H132,2)</f>
        <v>0</v>
      </c>
      <c r="BL132" s="17" t="s">
        <v>125</v>
      </c>
      <c r="BM132" s="209" t="s">
        <v>801</v>
      </c>
    </row>
    <row r="133" s="13" customFormat="1">
      <c r="A133" s="13"/>
      <c r="B133" s="235"/>
      <c r="C133" s="236"/>
      <c r="D133" s="237" t="s">
        <v>190</v>
      </c>
      <c r="E133" s="238" t="s">
        <v>19</v>
      </c>
      <c r="F133" s="239" t="s">
        <v>802</v>
      </c>
      <c r="G133" s="236"/>
      <c r="H133" s="240">
        <v>0.311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190</v>
      </c>
      <c r="AU133" s="246" t="s">
        <v>80</v>
      </c>
      <c r="AV133" s="13" t="s">
        <v>80</v>
      </c>
      <c r="AW133" s="13" t="s">
        <v>32</v>
      </c>
      <c r="AX133" s="13" t="s">
        <v>70</v>
      </c>
      <c r="AY133" s="246" t="s">
        <v>126</v>
      </c>
    </row>
    <row r="134" s="13" customFormat="1">
      <c r="A134" s="13"/>
      <c r="B134" s="235"/>
      <c r="C134" s="236"/>
      <c r="D134" s="237" t="s">
        <v>190</v>
      </c>
      <c r="E134" s="238" t="s">
        <v>19</v>
      </c>
      <c r="F134" s="239" t="s">
        <v>803</v>
      </c>
      <c r="G134" s="236"/>
      <c r="H134" s="240">
        <v>0.67400000000000004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190</v>
      </c>
      <c r="AU134" s="246" t="s">
        <v>80</v>
      </c>
      <c r="AV134" s="13" t="s">
        <v>80</v>
      </c>
      <c r="AW134" s="13" t="s">
        <v>32</v>
      </c>
      <c r="AX134" s="13" t="s">
        <v>70</v>
      </c>
      <c r="AY134" s="246" t="s">
        <v>126</v>
      </c>
    </row>
    <row r="135" s="14" customFormat="1">
      <c r="A135" s="14"/>
      <c r="B135" s="247"/>
      <c r="C135" s="248"/>
      <c r="D135" s="237" t="s">
        <v>190</v>
      </c>
      <c r="E135" s="249" t="s">
        <v>19</v>
      </c>
      <c r="F135" s="250" t="s">
        <v>202</v>
      </c>
      <c r="G135" s="248"/>
      <c r="H135" s="251">
        <v>0.98499999999999999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190</v>
      </c>
      <c r="AU135" s="257" t="s">
        <v>80</v>
      </c>
      <c r="AV135" s="14" t="s">
        <v>125</v>
      </c>
      <c r="AW135" s="14" t="s">
        <v>32</v>
      </c>
      <c r="AX135" s="14" t="s">
        <v>78</v>
      </c>
      <c r="AY135" s="257" t="s">
        <v>126</v>
      </c>
    </row>
    <row r="136" s="2" customFormat="1" ht="21.75" customHeight="1">
      <c r="A136" s="38"/>
      <c r="B136" s="39"/>
      <c r="C136" s="197" t="s">
        <v>275</v>
      </c>
      <c r="D136" s="197" t="s">
        <v>127</v>
      </c>
      <c r="E136" s="198" t="s">
        <v>616</v>
      </c>
      <c r="F136" s="199" t="s">
        <v>617</v>
      </c>
      <c r="G136" s="200" t="s">
        <v>278</v>
      </c>
      <c r="H136" s="201">
        <v>147.75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41</v>
      </c>
      <c r="O136" s="84"/>
      <c r="P136" s="207">
        <f>O136*H136</f>
        <v>0</v>
      </c>
      <c r="Q136" s="207">
        <v>2.2050000000000001</v>
      </c>
      <c r="R136" s="207">
        <f>Q136*H136</f>
        <v>325.78874999999999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125</v>
      </c>
      <c r="AT136" s="209" t="s">
        <v>127</v>
      </c>
      <c r="AU136" s="209" t="s">
        <v>80</v>
      </c>
      <c r="AY136" s="17" t="s">
        <v>126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78</v>
      </c>
      <c r="BK136" s="210">
        <f>ROUND(I136*H136,2)</f>
        <v>0</v>
      </c>
      <c r="BL136" s="17" t="s">
        <v>125</v>
      </c>
      <c r="BM136" s="209" t="s">
        <v>804</v>
      </c>
    </row>
    <row r="137" s="13" customFormat="1">
      <c r="A137" s="13"/>
      <c r="B137" s="235"/>
      <c r="C137" s="236"/>
      <c r="D137" s="237" t="s">
        <v>190</v>
      </c>
      <c r="E137" s="238" t="s">
        <v>19</v>
      </c>
      <c r="F137" s="239" t="s">
        <v>805</v>
      </c>
      <c r="G137" s="236"/>
      <c r="H137" s="240">
        <v>147.75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190</v>
      </c>
      <c r="AU137" s="246" t="s">
        <v>80</v>
      </c>
      <c r="AV137" s="13" t="s">
        <v>80</v>
      </c>
      <c r="AW137" s="13" t="s">
        <v>32</v>
      </c>
      <c r="AX137" s="13" t="s">
        <v>78</v>
      </c>
      <c r="AY137" s="246" t="s">
        <v>126</v>
      </c>
    </row>
    <row r="138" s="2" customFormat="1" ht="21.75" customHeight="1">
      <c r="A138" s="38"/>
      <c r="B138" s="39"/>
      <c r="C138" s="197" t="s">
        <v>280</v>
      </c>
      <c r="D138" s="197" t="s">
        <v>127</v>
      </c>
      <c r="E138" s="198" t="s">
        <v>806</v>
      </c>
      <c r="F138" s="199" t="s">
        <v>807</v>
      </c>
      <c r="G138" s="200" t="s">
        <v>278</v>
      </c>
      <c r="H138" s="201">
        <v>652.14999999999998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41</v>
      </c>
      <c r="O138" s="84"/>
      <c r="P138" s="207">
        <f>O138*H138</f>
        <v>0</v>
      </c>
      <c r="Q138" s="207">
        <v>2.0019999999999998</v>
      </c>
      <c r="R138" s="207">
        <f>Q138*H138</f>
        <v>1305.6042999999997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125</v>
      </c>
      <c r="AT138" s="209" t="s">
        <v>127</v>
      </c>
      <c r="AU138" s="209" t="s">
        <v>80</v>
      </c>
      <c r="AY138" s="17" t="s">
        <v>126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78</v>
      </c>
      <c r="BK138" s="210">
        <f>ROUND(I138*H138,2)</f>
        <v>0</v>
      </c>
      <c r="BL138" s="17" t="s">
        <v>125</v>
      </c>
      <c r="BM138" s="209" t="s">
        <v>808</v>
      </c>
    </row>
    <row r="139" s="13" customFormat="1">
      <c r="A139" s="13"/>
      <c r="B139" s="235"/>
      <c r="C139" s="236"/>
      <c r="D139" s="237" t="s">
        <v>190</v>
      </c>
      <c r="E139" s="238" t="s">
        <v>19</v>
      </c>
      <c r="F139" s="239" t="s">
        <v>809</v>
      </c>
      <c r="G139" s="236"/>
      <c r="H139" s="240">
        <v>498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190</v>
      </c>
      <c r="AU139" s="246" t="s">
        <v>80</v>
      </c>
      <c r="AV139" s="13" t="s">
        <v>80</v>
      </c>
      <c r="AW139" s="13" t="s">
        <v>32</v>
      </c>
      <c r="AX139" s="13" t="s">
        <v>70</v>
      </c>
      <c r="AY139" s="246" t="s">
        <v>126</v>
      </c>
    </row>
    <row r="140" s="13" customFormat="1">
      <c r="A140" s="13"/>
      <c r="B140" s="235"/>
      <c r="C140" s="236"/>
      <c r="D140" s="237" t="s">
        <v>190</v>
      </c>
      <c r="E140" s="238" t="s">
        <v>19</v>
      </c>
      <c r="F140" s="239" t="s">
        <v>810</v>
      </c>
      <c r="G140" s="236"/>
      <c r="H140" s="240">
        <v>76.799999999999997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190</v>
      </c>
      <c r="AU140" s="246" t="s">
        <v>80</v>
      </c>
      <c r="AV140" s="13" t="s">
        <v>80</v>
      </c>
      <c r="AW140" s="13" t="s">
        <v>32</v>
      </c>
      <c r="AX140" s="13" t="s">
        <v>70</v>
      </c>
      <c r="AY140" s="246" t="s">
        <v>126</v>
      </c>
    </row>
    <row r="141" s="13" customFormat="1">
      <c r="A141" s="13"/>
      <c r="B141" s="235"/>
      <c r="C141" s="236"/>
      <c r="D141" s="237" t="s">
        <v>190</v>
      </c>
      <c r="E141" s="238" t="s">
        <v>19</v>
      </c>
      <c r="F141" s="239" t="s">
        <v>811</v>
      </c>
      <c r="G141" s="236"/>
      <c r="H141" s="240">
        <v>77.349999999999994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190</v>
      </c>
      <c r="AU141" s="246" t="s">
        <v>80</v>
      </c>
      <c r="AV141" s="13" t="s">
        <v>80</v>
      </c>
      <c r="AW141" s="13" t="s">
        <v>32</v>
      </c>
      <c r="AX141" s="13" t="s">
        <v>70</v>
      </c>
      <c r="AY141" s="246" t="s">
        <v>126</v>
      </c>
    </row>
    <row r="142" s="14" customFormat="1">
      <c r="A142" s="14"/>
      <c r="B142" s="247"/>
      <c r="C142" s="248"/>
      <c r="D142" s="237" t="s">
        <v>190</v>
      </c>
      <c r="E142" s="249" t="s">
        <v>19</v>
      </c>
      <c r="F142" s="250" t="s">
        <v>202</v>
      </c>
      <c r="G142" s="248"/>
      <c r="H142" s="251">
        <v>652.14999999999998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190</v>
      </c>
      <c r="AU142" s="257" t="s">
        <v>80</v>
      </c>
      <c r="AV142" s="14" t="s">
        <v>125</v>
      </c>
      <c r="AW142" s="14" t="s">
        <v>32</v>
      </c>
      <c r="AX142" s="14" t="s">
        <v>78</v>
      </c>
      <c r="AY142" s="257" t="s">
        <v>126</v>
      </c>
    </row>
    <row r="143" s="2" customFormat="1" ht="33" customHeight="1">
      <c r="A143" s="38"/>
      <c r="B143" s="39"/>
      <c r="C143" s="197" t="s">
        <v>284</v>
      </c>
      <c r="D143" s="197" t="s">
        <v>127</v>
      </c>
      <c r="E143" s="198" t="s">
        <v>812</v>
      </c>
      <c r="F143" s="199" t="s">
        <v>813</v>
      </c>
      <c r="G143" s="200" t="s">
        <v>210</v>
      </c>
      <c r="H143" s="201">
        <v>1113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41</v>
      </c>
      <c r="O143" s="8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125</v>
      </c>
      <c r="AT143" s="209" t="s">
        <v>127</v>
      </c>
      <c r="AU143" s="209" t="s">
        <v>80</v>
      </c>
      <c r="AY143" s="17" t="s">
        <v>126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78</v>
      </c>
      <c r="BK143" s="210">
        <f>ROUND(I143*H143,2)</f>
        <v>0</v>
      </c>
      <c r="BL143" s="17" t="s">
        <v>125</v>
      </c>
      <c r="BM143" s="209" t="s">
        <v>814</v>
      </c>
    </row>
    <row r="144" s="13" customFormat="1">
      <c r="A144" s="13"/>
      <c r="B144" s="235"/>
      <c r="C144" s="236"/>
      <c r="D144" s="237" t="s">
        <v>190</v>
      </c>
      <c r="E144" s="238" t="s">
        <v>19</v>
      </c>
      <c r="F144" s="239" t="s">
        <v>815</v>
      </c>
      <c r="G144" s="236"/>
      <c r="H144" s="240">
        <v>830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190</v>
      </c>
      <c r="AU144" s="246" t="s">
        <v>80</v>
      </c>
      <c r="AV144" s="13" t="s">
        <v>80</v>
      </c>
      <c r="AW144" s="13" t="s">
        <v>32</v>
      </c>
      <c r="AX144" s="13" t="s">
        <v>70</v>
      </c>
      <c r="AY144" s="246" t="s">
        <v>126</v>
      </c>
    </row>
    <row r="145" s="13" customFormat="1">
      <c r="A145" s="13"/>
      <c r="B145" s="235"/>
      <c r="C145" s="236"/>
      <c r="D145" s="237" t="s">
        <v>190</v>
      </c>
      <c r="E145" s="238" t="s">
        <v>19</v>
      </c>
      <c r="F145" s="239" t="s">
        <v>816</v>
      </c>
      <c r="G145" s="236"/>
      <c r="H145" s="240">
        <v>128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190</v>
      </c>
      <c r="AU145" s="246" t="s">
        <v>80</v>
      </c>
      <c r="AV145" s="13" t="s">
        <v>80</v>
      </c>
      <c r="AW145" s="13" t="s">
        <v>32</v>
      </c>
      <c r="AX145" s="13" t="s">
        <v>70</v>
      </c>
      <c r="AY145" s="246" t="s">
        <v>126</v>
      </c>
    </row>
    <row r="146" s="13" customFormat="1">
      <c r="A146" s="13"/>
      <c r="B146" s="235"/>
      <c r="C146" s="236"/>
      <c r="D146" s="237" t="s">
        <v>190</v>
      </c>
      <c r="E146" s="238" t="s">
        <v>19</v>
      </c>
      <c r="F146" s="239" t="s">
        <v>817</v>
      </c>
      <c r="G146" s="236"/>
      <c r="H146" s="240">
        <v>155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190</v>
      </c>
      <c r="AU146" s="246" t="s">
        <v>80</v>
      </c>
      <c r="AV146" s="13" t="s">
        <v>80</v>
      </c>
      <c r="AW146" s="13" t="s">
        <v>32</v>
      </c>
      <c r="AX146" s="13" t="s">
        <v>70</v>
      </c>
      <c r="AY146" s="246" t="s">
        <v>126</v>
      </c>
    </row>
    <row r="147" s="14" customFormat="1">
      <c r="A147" s="14"/>
      <c r="B147" s="247"/>
      <c r="C147" s="248"/>
      <c r="D147" s="237" t="s">
        <v>190</v>
      </c>
      <c r="E147" s="249" t="s">
        <v>19</v>
      </c>
      <c r="F147" s="250" t="s">
        <v>202</v>
      </c>
      <c r="G147" s="248"/>
      <c r="H147" s="251">
        <v>1113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190</v>
      </c>
      <c r="AU147" s="257" t="s">
        <v>80</v>
      </c>
      <c r="AV147" s="14" t="s">
        <v>125</v>
      </c>
      <c r="AW147" s="14" t="s">
        <v>32</v>
      </c>
      <c r="AX147" s="14" t="s">
        <v>78</v>
      </c>
      <c r="AY147" s="257" t="s">
        <v>126</v>
      </c>
    </row>
    <row r="148" s="2" customFormat="1" ht="16.5" customHeight="1">
      <c r="A148" s="38"/>
      <c r="B148" s="39"/>
      <c r="C148" s="197" t="s">
        <v>288</v>
      </c>
      <c r="D148" s="197" t="s">
        <v>127</v>
      </c>
      <c r="E148" s="198" t="s">
        <v>818</v>
      </c>
      <c r="F148" s="199" t="s">
        <v>819</v>
      </c>
      <c r="G148" s="200" t="s">
        <v>278</v>
      </c>
      <c r="H148" s="201">
        <v>11.52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41</v>
      </c>
      <c r="O148" s="84"/>
      <c r="P148" s="207">
        <f>O148*H148</f>
        <v>0</v>
      </c>
      <c r="Q148" s="207">
        <v>2.4327899999999998</v>
      </c>
      <c r="R148" s="207">
        <f>Q148*H148</f>
        <v>28.025740799999998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125</v>
      </c>
      <c r="AT148" s="209" t="s">
        <v>127</v>
      </c>
      <c r="AU148" s="209" t="s">
        <v>80</v>
      </c>
      <c r="AY148" s="17" t="s">
        <v>126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125</v>
      </c>
      <c r="BM148" s="209" t="s">
        <v>820</v>
      </c>
    </row>
    <row r="149" s="13" customFormat="1">
      <c r="A149" s="13"/>
      <c r="B149" s="235"/>
      <c r="C149" s="236"/>
      <c r="D149" s="237" t="s">
        <v>190</v>
      </c>
      <c r="E149" s="238" t="s">
        <v>19</v>
      </c>
      <c r="F149" s="239" t="s">
        <v>821</v>
      </c>
      <c r="G149" s="236"/>
      <c r="H149" s="240">
        <v>11.52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190</v>
      </c>
      <c r="AU149" s="246" t="s">
        <v>80</v>
      </c>
      <c r="AV149" s="13" t="s">
        <v>80</v>
      </c>
      <c r="AW149" s="13" t="s">
        <v>32</v>
      </c>
      <c r="AX149" s="13" t="s">
        <v>78</v>
      </c>
      <c r="AY149" s="246" t="s">
        <v>126</v>
      </c>
    </row>
    <row r="150" s="2" customFormat="1" ht="21.75" customHeight="1">
      <c r="A150" s="38"/>
      <c r="B150" s="39"/>
      <c r="C150" s="197" t="s">
        <v>293</v>
      </c>
      <c r="D150" s="197" t="s">
        <v>127</v>
      </c>
      <c r="E150" s="198" t="s">
        <v>822</v>
      </c>
      <c r="F150" s="199" t="s">
        <v>823</v>
      </c>
      <c r="G150" s="200" t="s">
        <v>210</v>
      </c>
      <c r="H150" s="201">
        <v>176.25</v>
      </c>
      <c r="I150" s="202"/>
      <c r="J150" s="203">
        <f>ROUND(I150*H150,2)</f>
        <v>0</v>
      </c>
      <c r="K150" s="204"/>
      <c r="L150" s="44"/>
      <c r="M150" s="205" t="s">
        <v>19</v>
      </c>
      <c r="N150" s="206" t="s">
        <v>41</v>
      </c>
      <c r="O150" s="84"/>
      <c r="P150" s="207">
        <f>O150*H150</f>
        <v>0</v>
      </c>
      <c r="Q150" s="207">
        <v>0.43340000000000001</v>
      </c>
      <c r="R150" s="207">
        <f>Q150*H150</f>
        <v>76.386750000000006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125</v>
      </c>
      <c r="AT150" s="209" t="s">
        <v>127</v>
      </c>
      <c r="AU150" s="209" t="s">
        <v>80</v>
      </c>
      <c r="AY150" s="17" t="s">
        <v>126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78</v>
      </c>
      <c r="BK150" s="210">
        <f>ROUND(I150*H150,2)</f>
        <v>0</v>
      </c>
      <c r="BL150" s="17" t="s">
        <v>125</v>
      </c>
      <c r="BM150" s="209" t="s">
        <v>824</v>
      </c>
    </row>
    <row r="151" s="13" customFormat="1">
      <c r="A151" s="13"/>
      <c r="B151" s="235"/>
      <c r="C151" s="236"/>
      <c r="D151" s="237" t="s">
        <v>190</v>
      </c>
      <c r="E151" s="238" t="s">
        <v>19</v>
      </c>
      <c r="F151" s="239" t="s">
        <v>793</v>
      </c>
      <c r="G151" s="236"/>
      <c r="H151" s="240">
        <v>176.25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190</v>
      </c>
      <c r="AU151" s="246" t="s">
        <v>80</v>
      </c>
      <c r="AV151" s="13" t="s">
        <v>80</v>
      </c>
      <c r="AW151" s="13" t="s">
        <v>32</v>
      </c>
      <c r="AX151" s="13" t="s">
        <v>78</v>
      </c>
      <c r="AY151" s="246" t="s">
        <v>126</v>
      </c>
    </row>
    <row r="152" s="2" customFormat="1" ht="21.75" customHeight="1">
      <c r="A152" s="38"/>
      <c r="B152" s="39"/>
      <c r="C152" s="197" t="s">
        <v>298</v>
      </c>
      <c r="D152" s="197" t="s">
        <v>127</v>
      </c>
      <c r="E152" s="198" t="s">
        <v>825</v>
      </c>
      <c r="F152" s="199" t="s">
        <v>826</v>
      </c>
      <c r="G152" s="200" t="s">
        <v>210</v>
      </c>
      <c r="H152" s="201">
        <v>58.960000000000001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41</v>
      </c>
      <c r="O152" s="84"/>
      <c r="P152" s="207">
        <f>O152*H152</f>
        <v>0</v>
      </c>
      <c r="Q152" s="207">
        <v>0.82326999999999995</v>
      </c>
      <c r="R152" s="207">
        <f>Q152*H152</f>
        <v>48.539999199999997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125</v>
      </c>
      <c r="AT152" s="209" t="s">
        <v>127</v>
      </c>
      <c r="AU152" s="209" t="s">
        <v>80</v>
      </c>
      <c r="AY152" s="17" t="s">
        <v>126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78</v>
      </c>
      <c r="BK152" s="210">
        <f>ROUND(I152*H152,2)</f>
        <v>0</v>
      </c>
      <c r="BL152" s="17" t="s">
        <v>125</v>
      </c>
      <c r="BM152" s="209" t="s">
        <v>827</v>
      </c>
    </row>
    <row r="153" s="13" customFormat="1">
      <c r="A153" s="13"/>
      <c r="B153" s="235"/>
      <c r="C153" s="236"/>
      <c r="D153" s="237" t="s">
        <v>190</v>
      </c>
      <c r="E153" s="238" t="s">
        <v>19</v>
      </c>
      <c r="F153" s="239" t="s">
        <v>789</v>
      </c>
      <c r="G153" s="236"/>
      <c r="H153" s="240">
        <v>58.960000000000001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190</v>
      </c>
      <c r="AU153" s="246" t="s">
        <v>80</v>
      </c>
      <c r="AV153" s="13" t="s">
        <v>80</v>
      </c>
      <c r="AW153" s="13" t="s">
        <v>32</v>
      </c>
      <c r="AX153" s="13" t="s">
        <v>78</v>
      </c>
      <c r="AY153" s="246" t="s">
        <v>126</v>
      </c>
    </row>
    <row r="154" s="11" customFormat="1" ht="22.8" customHeight="1">
      <c r="A154" s="11"/>
      <c r="B154" s="183"/>
      <c r="C154" s="184"/>
      <c r="D154" s="185" t="s">
        <v>69</v>
      </c>
      <c r="E154" s="222" t="s">
        <v>425</v>
      </c>
      <c r="F154" s="222" t="s">
        <v>426</v>
      </c>
      <c r="G154" s="184"/>
      <c r="H154" s="184"/>
      <c r="I154" s="187"/>
      <c r="J154" s="223">
        <f>BK154</f>
        <v>0</v>
      </c>
      <c r="K154" s="184"/>
      <c r="L154" s="189"/>
      <c r="M154" s="190"/>
      <c r="N154" s="191"/>
      <c r="O154" s="191"/>
      <c r="P154" s="192">
        <f>P155</f>
        <v>0</v>
      </c>
      <c r="Q154" s="191"/>
      <c r="R154" s="192">
        <f>R155</f>
        <v>0</v>
      </c>
      <c r="S154" s="191"/>
      <c r="T154" s="193">
        <f>T155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4" t="s">
        <v>78</v>
      </c>
      <c r="AT154" s="195" t="s">
        <v>69</v>
      </c>
      <c r="AU154" s="195" t="s">
        <v>78</v>
      </c>
      <c r="AY154" s="194" t="s">
        <v>126</v>
      </c>
      <c r="BK154" s="196">
        <f>BK155</f>
        <v>0</v>
      </c>
    </row>
    <row r="155" s="2" customFormat="1" ht="16.5" customHeight="1">
      <c r="A155" s="38"/>
      <c r="B155" s="39"/>
      <c r="C155" s="197" t="s">
        <v>303</v>
      </c>
      <c r="D155" s="197" t="s">
        <v>127</v>
      </c>
      <c r="E155" s="198" t="s">
        <v>428</v>
      </c>
      <c r="F155" s="199" t="s">
        <v>429</v>
      </c>
      <c r="G155" s="200" t="s">
        <v>335</v>
      </c>
      <c r="H155" s="201">
        <v>1881.4159999999999</v>
      </c>
      <c r="I155" s="202"/>
      <c r="J155" s="203">
        <f>ROUND(I155*H155,2)</f>
        <v>0</v>
      </c>
      <c r="K155" s="204"/>
      <c r="L155" s="44"/>
      <c r="M155" s="211" t="s">
        <v>19</v>
      </c>
      <c r="N155" s="212" t="s">
        <v>41</v>
      </c>
      <c r="O155" s="21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125</v>
      </c>
      <c r="AT155" s="209" t="s">
        <v>127</v>
      </c>
      <c r="AU155" s="209" t="s">
        <v>80</v>
      </c>
      <c r="AY155" s="17" t="s">
        <v>126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78</v>
      </c>
      <c r="BK155" s="210">
        <f>ROUND(I155*H155,2)</f>
        <v>0</v>
      </c>
      <c r="BL155" s="17" t="s">
        <v>125</v>
      </c>
      <c r="BM155" s="209" t="s">
        <v>828</v>
      </c>
    </row>
    <row r="156" s="2" customFormat="1" ht="6.96" customHeight="1">
      <c r="A156" s="38"/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IuMST3iRBS5nS6VtAmw9fjjTGiH8Vsk4rMdbaM4Hi5odvByMG9FBZ7tr4g20OKnGaSRCLbQjojkLwHPe5umCig==" hashValue="EwNIHc6gGoA/DJ2ml84zlonXsMXqpws7VLKsPVk9WTcGDrYzU2AZRe2jbnoJEawH3o2ClvId6/BmehzQdfW4WQ==" algorithmName="SHA-512" password="CC35"/>
  <autoFilter ref="C83:K15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829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ROUND((SUM(BE88:BE178)),  2)</f>
        <v>0</v>
      </c>
      <c r="G33" s="38"/>
      <c r="H33" s="38"/>
      <c r="I33" s="148">
        <v>0.20999999999999999</v>
      </c>
      <c r="J33" s="147">
        <f>ROUND(((SUM(BE88:BE178))*I33),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ROUND((SUM(BF88:BF178)),  2)</f>
        <v>0</v>
      </c>
      <c r="G34" s="38"/>
      <c r="H34" s="38"/>
      <c r="I34" s="148">
        <v>0.14999999999999999</v>
      </c>
      <c r="J34" s="147">
        <f>ROUND(((SUM(BF88:BF178))*I34),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ROUND((SUM(BG88:BG178)),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ROUND((SUM(BH88:BH178)),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ROUND((SUM(BI88:BI178)),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SO-02 - VN2 (malá vodní nádrž 2)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J90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509</v>
      </c>
      <c r="E62" s="219"/>
      <c r="F62" s="219"/>
      <c r="G62" s="219"/>
      <c r="H62" s="219"/>
      <c r="I62" s="219"/>
      <c r="J62" s="220">
        <f>J123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178</v>
      </c>
      <c r="E63" s="219"/>
      <c r="F63" s="219"/>
      <c r="G63" s="219"/>
      <c r="H63" s="219"/>
      <c r="I63" s="219"/>
      <c r="J63" s="220">
        <f>J138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179</v>
      </c>
      <c r="E64" s="219"/>
      <c r="F64" s="219"/>
      <c r="G64" s="219"/>
      <c r="H64" s="219"/>
      <c r="I64" s="219"/>
      <c r="J64" s="220">
        <f>J145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180</v>
      </c>
      <c r="E65" s="219"/>
      <c r="F65" s="219"/>
      <c r="G65" s="219"/>
      <c r="H65" s="219"/>
      <c r="I65" s="219"/>
      <c r="J65" s="220">
        <f>J159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181</v>
      </c>
      <c r="E66" s="219"/>
      <c r="F66" s="219"/>
      <c r="G66" s="219"/>
      <c r="H66" s="219"/>
      <c r="I66" s="219"/>
      <c r="J66" s="220">
        <f>J163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510</v>
      </c>
      <c r="E67" s="168"/>
      <c r="F67" s="168"/>
      <c r="G67" s="168"/>
      <c r="H67" s="168"/>
      <c r="I67" s="168"/>
      <c r="J67" s="169">
        <f>J165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6"/>
      <c r="C68" s="217"/>
      <c r="D68" s="218" t="s">
        <v>512</v>
      </c>
      <c r="E68" s="219"/>
      <c r="F68" s="219"/>
      <c r="G68" s="219"/>
      <c r="H68" s="219"/>
      <c r="I68" s="219"/>
      <c r="J68" s="220">
        <f>J166</f>
        <v>0</v>
      </c>
      <c r="K68" s="217"/>
      <c r="L68" s="221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Malá vodní nádrž VN1, VN2 a biocentrum LBC106 v k.ú. Zderaz u Kolešovic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103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SO-02 - VN2 (malá vodní nádrž 2)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 xml:space="preserve"> </v>
      </c>
      <c r="G82" s="40"/>
      <c r="H82" s="40"/>
      <c r="I82" s="32" t="s">
        <v>23</v>
      </c>
      <c r="J82" s="72" t="str">
        <f>IF(J12="","",J12)</f>
        <v>15. 2. 2021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111</v>
      </c>
      <c r="D87" s="174" t="s">
        <v>55</v>
      </c>
      <c r="E87" s="174" t="s">
        <v>51</v>
      </c>
      <c r="F87" s="174" t="s">
        <v>52</v>
      </c>
      <c r="G87" s="174" t="s">
        <v>112</v>
      </c>
      <c r="H87" s="174" t="s">
        <v>113</v>
      </c>
      <c r="I87" s="174" t="s">
        <v>114</v>
      </c>
      <c r="J87" s="175" t="s">
        <v>107</v>
      </c>
      <c r="K87" s="176" t="s">
        <v>115</v>
      </c>
      <c r="L87" s="177"/>
      <c r="M87" s="92" t="s">
        <v>19</v>
      </c>
      <c r="N87" s="93" t="s">
        <v>40</v>
      </c>
      <c r="O87" s="93" t="s">
        <v>116</v>
      </c>
      <c r="P87" s="93" t="s">
        <v>117</v>
      </c>
      <c r="Q87" s="93" t="s">
        <v>118</v>
      </c>
      <c r="R87" s="93" t="s">
        <v>119</v>
      </c>
      <c r="S87" s="93" t="s">
        <v>120</v>
      </c>
      <c r="T87" s="94" t="s">
        <v>121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122</v>
      </c>
      <c r="D88" s="40"/>
      <c r="E88" s="40"/>
      <c r="F88" s="40"/>
      <c r="G88" s="40"/>
      <c r="H88" s="40"/>
      <c r="I88" s="40"/>
      <c r="J88" s="178">
        <f>BK88</f>
        <v>0</v>
      </c>
      <c r="K88" s="40"/>
      <c r="L88" s="44"/>
      <c r="M88" s="95"/>
      <c r="N88" s="179"/>
      <c r="O88" s="96"/>
      <c r="P88" s="180">
        <f>P89+P165</f>
        <v>0</v>
      </c>
      <c r="Q88" s="96"/>
      <c r="R88" s="180">
        <f>R89+R165</f>
        <v>4.6421030999999999</v>
      </c>
      <c r="S88" s="96"/>
      <c r="T88" s="181">
        <f>T89+T165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108</v>
      </c>
      <c r="BK88" s="182">
        <f>BK89+BK165</f>
        <v>0</v>
      </c>
    </row>
    <row r="89" s="11" customFormat="1" ht="25.92" customHeight="1">
      <c r="A89" s="11"/>
      <c r="B89" s="183"/>
      <c r="C89" s="184"/>
      <c r="D89" s="185" t="s">
        <v>69</v>
      </c>
      <c r="E89" s="186" t="s">
        <v>182</v>
      </c>
      <c r="F89" s="186" t="s">
        <v>183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P90+P123+P138+P145+P159+P163</f>
        <v>0</v>
      </c>
      <c r="Q89" s="191"/>
      <c r="R89" s="192">
        <f>R90+R123+R138+R145+R159+R163</f>
        <v>4.5700994499999998</v>
      </c>
      <c r="S89" s="191"/>
      <c r="T89" s="193">
        <f>T90+T123+T138+T145+T159+T163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78</v>
      </c>
      <c r="AT89" s="195" t="s">
        <v>69</v>
      </c>
      <c r="AU89" s="195" t="s">
        <v>70</v>
      </c>
      <c r="AY89" s="194" t="s">
        <v>126</v>
      </c>
      <c r="BK89" s="196">
        <f>BK90+BK123+BK138+BK145+BK159+BK163</f>
        <v>0</v>
      </c>
    </row>
    <row r="90" s="11" customFormat="1" ht="22.8" customHeight="1">
      <c r="A90" s="11"/>
      <c r="B90" s="183"/>
      <c r="C90" s="184"/>
      <c r="D90" s="185" t="s">
        <v>69</v>
      </c>
      <c r="E90" s="222" t="s">
        <v>78</v>
      </c>
      <c r="F90" s="222" t="s">
        <v>184</v>
      </c>
      <c r="G90" s="184"/>
      <c r="H90" s="184"/>
      <c r="I90" s="187"/>
      <c r="J90" s="223">
        <f>BK90</f>
        <v>0</v>
      </c>
      <c r="K90" s="184"/>
      <c r="L90" s="189"/>
      <c r="M90" s="190"/>
      <c r="N90" s="191"/>
      <c r="O90" s="191"/>
      <c r="P90" s="192">
        <f>SUM(P91:P122)</f>
        <v>0</v>
      </c>
      <c r="Q90" s="191"/>
      <c r="R90" s="192">
        <f>SUM(R91:R122)</f>
        <v>0.043049999999999998</v>
      </c>
      <c r="S90" s="191"/>
      <c r="T90" s="193">
        <f>SUM(T91:T122)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78</v>
      </c>
      <c r="AT90" s="195" t="s">
        <v>69</v>
      </c>
      <c r="AU90" s="195" t="s">
        <v>78</v>
      </c>
      <c r="AY90" s="194" t="s">
        <v>126</v>
      </c>
      <c r="BK90" s="196">
        <f>SUM(BK91:BK122)</f>
        <v>0</v>
      </c>
    </row>
    <row r="91" s="2" customFormat="1" ht="16.5" customHeight="1">
      <c r="A91" s="38"/>
      <c r="B91" s="39"/>
      <c r="C91" s="224" t="s">
        <v>78</v>
      </c>
      <c r="D91" s="224" t="s">
        <v>185</v>
      </c>
      <c r="E91" s="225" t="s">
        <v>192</v>
      </c>
      <c r="F91" s="226" t="s">
        <v>193</v>
      </c>
      <c r="G91" s="227" t="s">
        <v>188</v>
      </c>
      <c r="H91" s="228">
        <v>43.049999999999997</v>
      </c>
      <c r="I91" s="229"/>
      <c r="J91" s="230">
        <f>ROUND(I91*H91,2)</f>
        <v>0</v>
      </c>
      <c r="K91" s="231"/>
      <c r="L91" s="232"/>
      <c r="M91" s="233" t="s">
        <v>19</v>
      </c>
      <c r="N91" s="234" t="s">
        <v>41</v>
      </c>
      <c r="O91" s="84"/>
      <c r="P91" s="207">
        <f>O91*H91</f>
        <v>0</v>
      </c>
      <c r="Q91" s="207">
        <v>0.001</v>
      </c>
      <c r="R91" s="207">
        <f>Q91*H91</f>
        <v>0.043049999999999998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155</v>
      </c>
      <c r="AT91" s="209" t="s">
        <v>185</v>
      </c>
      <c r="AU91" s="209" t="s">
        <v>80</v>
      </c>
      <c r="AY91" s="17" t="s">
        <v>126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830</v>
      </c>
    </row>
    <row r="92" s="13" customFormat="1">
      <c r="A92" s="13"/>
      <c r="B92" s="235"/>
      <c r="C92" s="236"/>
      <c r="D92" s="237" t="s">
        <v>190</v>
      </c>
      <c r="E92" s="238" t="s">
        <v>19</v>
      </c>
      <c r="F92" s="239" t="s">
        <v>831</v>
      </c>
      <c r="G92" s="236"/>
      <c r="H92" s="240">
        <v>43.049999999999997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190</v>
      </c>
      <c r="AU92" s="246" t="s">
        <v>80</v>
      </c>
      <c r="AV92" s="13" t="s">
        <v>80</v>
      </c>
      <c r="AW92" s="13" t="s">
        <v>32</v>
      </c>
      <c r="AX92" s="13" t="s">
        <v>78</v>
      </c>
      <c r="AY92" s="246" t="s">
        <v>126</v>
      </c>
    </row>
    <row r="93" s="2" customFormat="1" ht="16.5" customHeight="1">
      <c r="A93" s="38"/>
      <c r="B93" s="39"/>
      <c r="C93" s="197" t="s">
        <v>80</v>
      </c>
      <c r="D93" s="197" t="s">
        <v>127</v>
      </c>
      <c r="E93" s="198" t="s">
        <v>271</v>
      </c>
      <c r="F93" s="199" t="s">
        <v>272</v>
      </c>
      <c r="G93" s="200" t="s">
        <v>210</v>
      </c>
      <c r="H93" s="201">
        <v>2640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80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832</v>
      </c>
    </row>
    <row r="94" s="13" customFormat="1">
      <c r="A94" s="13"/>
      <c r="B94" s="235"/>
      <c r="C94" s="236"/>
      <c r="D94" s="237" t="s">
        <v>190</v>
      </c>
      <c r="E94" s="238" t="s">
        <v>19</v>
      </c>
      <c r="F94" s="239" t="s">
        <v>833</v>
      </c>
      <c r="G94" s="236"/>
      <c r="H94" s="240">
        <v>2640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190</v>
      </c>
      <c r="AU94" s="246" t="s">
        <v>80</v>
      </c>
      <c r="AV94" s="13" t="s">
        <v>80</v>
      </c>
      <c r="AW94" s="13" t="s">
        <v>32</v>
      </c>
      <c r="AX94" s="13" t="s">
        <v>78</v>
      </c>
      <c r="AY94" s="246" t="s">
        <v>126</v>
      </c>
    </row>
    <row r="95" s="2" customFormat="1" ht="21.75" customHeight="1">
      <c r="A95" s="38"/>
      <c r="B95" s="39"/>
      <c r="C95" s="197" t="s">
        <v>136</v>
      </c>
      <c r="D95" s="197" t="s">
        <v>127</v>
      </c>
      <c r="E95" s="198" t="s">
        <v>834</v>
      </c>
      <c r="F95" s="199" t="s">
        <v>835</v>
      </c>
      <c r="G95" s="200" t="s">
        <v>278</v>
      </c>
      <c r="H95" s="201">
        <v>1070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41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125</v>
      </c>
      <c r="AT95" s="209" t="s">
        <v>127</v>
      </c>
      <c r="AU95" s="209" t="s">
        <v>80</v>
      </c>
      <c r="AY95" s="17" t="s">
        <v>126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125</v>
      </c>
      <c r="BM95" s="209" t="s">
        <v>836</v>
      </c>
    </row>
    <row r="96" s="2" customFormat="1" ht="21.75" customHeight="1">
      <c r="A96" s="38"/>
      <c r="B96" s="39"/>
      <c r="C96" s="197" t="s">
        <v>125</v>
      </c>
      <c r="D96" s="197" t="s">
        <v>127</v>
      </c>
      <c r="E96" s="198" t="s">
        <v>837</v>
      </c>
      <c r="F96" s="199" t="s">
        <v>838</v>
      </c>
      <c r="G96" s="200" t="s">
        <v>278</v>
      </c>
      <c r="H96" s="201">
        <v>1440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41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125</v>
      </c>
      <c r="AT96" s="209" t="s">
        <v>127</v>
      </c>
      <c r="AU96" s="209" t="s">
        <v>80</v>
      </c>
      <c r="AY96" s="17" t="s">
        <v>126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78</v>
      </c>
      <c r="BK96" s="210">
        <f>ROUND(I96*H96,2)</f>
        <v>0</v>
      </c>
      <c r="BL96" s="17" t="s">
        <v>125</v>
      </c>
      <c r="BM96" s="209" t="s">
        <v>839</v>
      </c>
    </row>
    <row r="97" s="2" customFormat="1" ht="21.75" customHeight="1">
      <c r="A97" s="38"/>
      <c r="B97" s="39"/>
      <c r="C97" s="197" t="s">
        <v>143</v>
      </c>
      <c r="D97" s="197" t="s">
        <v>127</v>
      </c>
      <c r="E97" s="198" t="s">
        <v>840</v>
      </c>
      <c r="F97" s="199" t="s">
        <v>841</v>
      </c>
      <c r="G97" s="200" t="s">
        <v>278</v>
      </c>
      <c r="H97" s="201">
        <v>1070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125</v>
      </c>
      <c r="AT97" s="209" t="s">
        <v>127</v>
      </c>
      <c r="AU97" s="209" t="s">
        <v>80</v>
      </c>
      <c r="AY97" s="17" t="s">
        <v>126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125</v>
      </c>
      <c r="BM97" s="209" t="s">
        <v>842</v>
      </c>
    </row>
    <row r="98" s="2" customFormat="1" ht="21.75" customHeight="1">
      <c r="A98" s="38"/>
      <c r="B98" s="39"/>
      <c r="C98" s="197" t="s">
        <v>147</v>
      </c>
      <c r="D98" s="197" t="s">
        <v>127</v>
      </c>
      <c r="E98" s="198" t="s">
        <v>294</v>
      </c>
      <c r="F98" s="199" t="s">
        <v>295</v>
      </c>
      <c r="G98" s="200" t="s">
        <v>278</v>
      </c>
      <c r="H98" s="201">
        <v>123</v>
      </c>
      <c r="I98" s="202"/>
      <c r="J98" s="203">
        <f>ROUND(I98*H98,2)</f>
        <v>0</v>
      </c>
      <c r="K98" s="204"/>
      <c r="L98" s="44"/>
      <c r="M98" s="205" t="s">
        <v>19</v>
      </c>
      <c r="N98" s="206" t="s">
        <v>41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125</v>
      </c>
      <c r="AT98" s="209" t="s">
        <v>127</v>
      </c>
      <c r="AU98" s="209" t="s">
        <v>80</v>
      </c>
      <c r="AY98" s="17" t="s">
        <v>126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78</v>
      </c>
      <c r="BK98" s="210">
        <f>ROUND(I98*H98,2)</f>
        <v>0</v>
      </c>
      <c r="BL98" s="17" t="s">
        <v>125</v>
      </c>
      <c r="BM98" s="209" t="s">
        <v>843</v>
      </c>
    </row>
    <row r="99" s="13" customFormat="1">
      <c r="A99" s="13"/>
      <c r="B99" s="235"/>
      <c r="C99" s="236"/>
      <c r="D99" s="237" t="s">
        <v>190</v>
      </c>
      <c r="E99" s="238" t="s">
        <v>19</v>
      </c>
      <c r="F99" s="239" t="s">
        <v>844</v>
      </c>
      <c r="G99" s="236"/>
      <c r="H99" s="240">
        <v>123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190</v>
      </c>
      <c r="AU99" s="246" t="s">
        <v>80</v>
      </c>
      <c r="AV99" s="13" t="s">
        <v>80</v>
      </c>
      <c r="AW99" s="13" t="s">
        <v>32</v>
      </c>
      <c r="AX99" s="13" t="s">
        <v>78</v>
      </c>
      <c r="AY99" s="246" t="s">
        <v>126</v>
      </c>
    </row>
    <row r="100" s="2" customFormat="1" ht="33" customHeight="1">
      <c r="A100" s="38"/>
      <c r="B100" s="39"/>
      <c r="C100" s="197" t="s">
        <v>151</v>
      </c>
      <c r="D100" s="197" t="s">
        <v>127</v>
      </c>
      <c r="E100" s="198" t="s">
        <v>304</v>
      </c>
      <c r="F100" s="199" t="s">
        <v>305</v>
      </c>
      <c r="G100" s="200" t="s">
        <v>278</v>
      </c>
      <c r="H100" s="201">
        <v>2510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41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125</v>
      </c>
      <c r="AT100" s="209" t="s">
        <v>127</v>
      </c>
      <c r="AU100" s="209" t="s">
        <v>80</v>
      </c>
      <c r="AY100" s="17" t="s">
        <v>126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78</v>
      </c>
      <c r="BK100" s="210">
        <f>ROUND(I100*H100,2)</f>
        <v>0</v>
      </c>
      <c r="BL100" s="17" t="s">
        <v>125</v>
      </c>
      <c r="BM100" s="209" t="s">
        <v>845</v>
      </c>
    </row>
    <row r="101" s="13" customFormat="1">
      <c r="A101" s="13"/>
      <c r="B101" s="235"/>
      <c r="C101" s="236"/>
      <c r="D101" s="237" t="s">
        <v>190</v>
      </c>
      <c r="E101" s="238" t="s">
        <v>19</v>
      </c>
      <c r="F101" s="239" t="s">
        <v>846</v>
      </c>
      <c r="G101" s="236"/>
      <c r="H101" s="240">
        <v>2510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190</v>
      </c>
      <c r="AU101" s="246" t="s">
        <v>80</v>
      </c>
      <c r="AV101" s="13" t="s">
        <v>80</v>
      </c>
      <c r="AW101" s="13" t="s">
        <v>32</v>
      </c>
      <c r="AX101" s="13" t="s">
        <v>78</v>
      </c>
      <c r="AY101" s="246" t="s">
        <v>126</v>
      </c>
    </row>
    <row r="102" s="2" customFormat="1" ht="33" customHeight="1">
      <c r="A102" s="38"/>
      <c r="B102" s="39"/>
      <c r="C102" s="197" t="s">
        <v>155</v>
      </c>
      <c r="D102" s="197" t="s">
        <v>127</v>
      </c>
      <c r="E102" s="198" t="s">
        <v>309</v>
      </c>
      <c r="F102" s="199" t="s">
        <v>310</v>
      </c>
      <c r="G102" s="200" t="s">
        <v>278</v>
      </c>
      <c r="H102" s="201">
        <v>17570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41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125</v>
      </c>
      <c r="AT102" s="209" t="s">
        <v>127</v>
      </c>
      <c r="AU102" s="209" t="s">
        <v>80</v>
      </c>
      <c r="AY102" s="17" t="s">
        <v>126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78</v>
      </c>
      <c r="BK102" s="210">
        <f>ROUND(I102*H102,2)</f>
        <v>0</v>
      </c>
      <c r="BL102" s="17" t="s">
        <v>125</v>
      </c>
      <c r="BM102" s="209" t="s">
        <v>847</v>
      </c>
    </row>
    <row r="103" s="13" customFormat="1">
      <c r="A103" s="13"/>
      <c r="B103" s="235"/>
      <c r="C103" s="236"/>
      <c r="D103" s="237" t="s">
        <v>190</v>
      </c>
      <c r="E103" s="238" t="s">
        <v>19</v>
      </c>
      <c r="F103" s="239" t="s">
        <v>846</v>
      </c>
      <c r="G103" s="236"/>
      <c r="H103" s="240">
        <v>2510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190</v>
      </c>
      <c r="AU103" s="246" t="s">
        <v>80</v>
      </c>
      <c r="AV103" s="13" t="s">
        <v>80</v>
      </c>
      <c r="AW103" s="13" t="s">
        <v>32</v>
      </c>
      <c r="AX103" s="13" t="s">
        <v>78</v>
      </c>
      <c r="AY103" s="246" t="s">
        <v>126</v>
      </c>
    </row>
    <row r="104" s="13" customFormat="1">
      <c r="A104" s="13"/>
      <c r="B104" s="235"/>
      <c r="C104" s="236"/>
      <c r="D104" s="237" t="s">
        <v>190</v>
      </c>
      <c r="E104" s="236"/>
      <c r="F104" s="239" t="s">
        <v>848</v>
      </c>
      <c r="G104" s="236"/>
      <c r="H104" s="240">
        <v>17570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190</v>
      </c>
      <c r="AU104" s="246" t="s">
        <v>80</v>
      </c>
      <c r="AV104" s="13" t="s">
        <v>80</v>
      </c>
      <c r="AW104" s="13" t="s">
        <v>4</v>
      </c>
      <c r="AX104" s="13" t="s">
        <v>78</v>
      </c>
      <c r="AY104" s="246" t="s">
        <v>126</v>
      </c>
    </row>
    <row r="105" s="2" customFormat="1" ht="33" customHeight="1">
      <c r="A105" s="38"/>
      <c r="B105" s="39"/>
      <c r="C105" s="197" t="s">
        <v>159</v>
      </c>
      <c r="D105" s="197" t="s">
        <v>127</v>
      </c>
      <c r="E105" s="198" t="s">
        <v>314</v>
      </c>
      <c r="F105" s="199" t="s">
        <v>315</v>
      </c>
      <c r="G105" s="200" t="s">
        <v>278</v>
      </c>
      <c r="H105" s="201">
        <v>1070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41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125</v>
      </c>
      <c r="AT105" s="209" t="s">
        <v>127</v>
      </c>
      <c r="AU105" s="209" t="s">
        <v>80</v>
      </c>
      <c r="AY105" s="17" t="s">
        <v>126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78</v>
      </c>
      <c r="BK105" s="210">
        <f>ROUND(I105*H105,2)</f>
        <v>0</v>
      </c>
      <c r="BL105" s="17" t="s">
        <v>125</v>
      </c>
      <c r="BM105" s="209" t="s">
        <v>849</v>
      </c>
    </row>
    <row r="106" s="13" customFormat="1">
      <c r="A106" s="13"/>
      <c r="B106" s="235"/>
      <c r="C106" s="236"/>
      <c r="D106" s="237" t="s">
        <v>190</v>
      </c>
      <c r="E106" s="238" t="s">
        <v>19</v>
      </c>
      <c r="F106" s="239" t="s">
        <v>850</v>
      </c>
      <c r="G106" s="236"/>
      <c r="H106" s="240">
        <v>1070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190</v>
      </c>
      <c r="AU106" s="246" t="s">
        <v>80</v>
      </c>
      <c r="AV106" s="13" t="s">
        <v>80</v>
      </c>
      <c r="AW106" s="13" t="s">
        <v>32</v>
      </c>
      <c r="AX106" s="13" t="s">
        <v>78</v>
      </c>
      <c r="AY106" s="246" t="s">
        <v>126</v>
      </c>
    </row>
    <row r="107" s="2" customFormat="1" ht="33" customHeight="1">
      <c r="A107" s="38"/>
      <c r="B107" s="39"/>
      <c r="C107" s="197" t="s">
        <v>163</v>
      </c>
      <c r="D107" s="197" t="s">
        <v>127</v>
      </c>
      <c r="E107" s="198" t="s">
        <v>319</v>
      </c>
      <c r="F107" s="199" t="s">
        <v>320</v>
      </c>
      <c r="G107" s="200" t="s">
        <v>278</v>
      </c>
      <c r="H107" s="201">
        <v>7490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41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125</v>
      </c>
      <c r="AT107" s="209" t="s">
        <v>127</v>
      </c>
      <c r="AU107" s="209" t="s">
        <v>80</v>
      </c>
      <c r="AY107" s="17" t="s">
        <v>126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78</v>
      </c>
      <c r="BK107" s="210">
        <f>ROUND(I107*H107,2)</f>
        <v>0</v>
      </c>
      <c r="BL107" s="17" t="s">
        <v>125</v>
      </c>
      <c r="BM107" s="209" t="s">
        <v>851</v>
      </c>
    </row>
    <row r="108" s="13" customFormat="1">
      <c r="A108" s="13"/>
      <c r="B108" s="235"/>
      <c r="C108" s="236"/>
      <c r="D108" s="237" t="s">
        <v>190</v>
      </c>
      <c r="E108" s="238" t="s">
        <v>19</v>
      </c>
      <c r="F108" s="239" t="s">
        <v>850</v>
      </c>
      <c r="G108" s="236"/>
      <c r="H108" s="240">
        <v>1070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190</v>
      </c>
      <c r="AU108" s="246" t="s">
        <v>80</v>
      </c>
      <c r="AV108" s="13" t="s">
        <v>80</v>
      </c>
      <c r="AW108" s="13" t="s">
        <v>32</v>
      </c>
      <c r="AX108" s="13" t="s">
        <v>78</v>
      </c>
      <c r="AY108" s="246" t="s">
        <v>126</v>
      </c>
    </row>
    <row r="109" s="13" customFormat="1">
      <c r="A109" s="13"/>
      <c r="B109" s="235"/>
      <c r="C109" s="236"/>
      <c r="D109" s="237" t="s">
        <v>190</v>
      </c>
      <c r="E109" s="236"/>
      <c r="F109" s="239" t="s">
        <v>852</v>
      </c>
      <c r="G109" s="236"/>
      <c r="H109" s="240">
        <v>7490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190</v>
      </c>
      <c r="AU109" s="246" t="s">
        <v>80</v>
      </c>
      <c r="AV109" s="13" t="s">
        <v>80</v>
      </c>
      <c r="AW109" s="13" t="s">
        <v>4</v>
      </c>
      <c r="AX109" s="13" t="s">
        <v>78</v>
      </c>
      <c r="AY109" s="246" t="s">
        <v>126</v>
      </c>
    </row>
    <row r="110" s="2" customFormat="1" ht="16.5" customHeight="1">
      <c r="A110" s="38"/>
      <c r="B110" s="39"/>
      <c r="C110" s="197" t="s">
        <v>167</v>
      </c>
      <c r="D110" s="197" t="s">
        <v>127</v>
      </c>
      <c r="E110" s="198" t="s">
        <v>324</v>
      </c>
      <c r="F110" s="199" t="s">
        <v>325</v>
      </c>
      <c r="G110" s="200" t="s">
        <v>278</v>
      </c>
      <c r="H110" s="201">
        <v>123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41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125</v>
      </c>
      <c r="AT110" s="209" t="s">
        <v>127</v>
      </c>
      <c r="AU110" s="209" t="s">
        <v>80</v>
      </c>
      <c r="AY110" s="17" t="s">
        <v>126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78</v>
      </c>
      <c r="BK110" s="210">
        <f>ROUND(I110*H110,2)</f>
        <v>0</v>
      </c>
      <c r="BL110" s="17" t="s">
        <v>125</v>
      </c>
      <c r="BM110" s="209" t="s">
        <v>853</v>
      </c>
    </row>
    <row r="111" s="13" customFormat="1">
      <c r="A111" s="13"/>
      <c r="B111" s="235"/>
      <c r="C111" s="236"/>
      <c r="D111" s="237" t="s">
        <v>190</v>
      </c>
      <c r="E111" s="238" t="s">
        <v>19</v>
      </c>
      <c r="F111" s="239" t="s">
        <v>844</v>
      </c>
      <c r="G111" s="236"/>
      <c r="H111" s="240">
        <v>123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190</v>
      </c>
      <c r="AU111" s="246" t="s">
        <v>80</v>
      </c>
      <c r="AV111" s="13" t="s">
        <v>80</v>
      </c>
      <c r="AW111" s="13" t="s">
        <v>32</v>
      </c>
      <c r="AX111" s="13" t="s">
        <v>78</v>
      </c>
      <c r="AY111" s="246" t="s">
        <v>126</v>
      </c>
    </row>
    <row r="112" s="2" customFormat="1" ht="21.75" customHeight="1">
      <c r="A112" s="38"/>
      <c r="B112" s="39"/>
      <c r="C112" s="197" t="s">
        <v>171</v>
      </c>
      <c r="D112" s="197" t="s">
        <v>127</v>
      </c>
      <c r="E112" s="198" t="s">
        <v>333</v>
      </c>
      <c r="F112" s="199" t="s">
        <v>334</v>
      </c>
      <c r="G112" s="200" t="s">
        <v>335</v>
      </c>
      <c r="H112" s="201">
        <v>6444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41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125</v>
      </c>
      <c r="AT112" s="209" t="s">
        <v>127</v>
      </c>
      <c r="AU112" s="209" t="s">
        <v>80</v>
      </c>
      <c r="AY112" s="17" t="s">
        <v>126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78</v>
      </c>
      <c r="BK112" s="210">
        <f>ROUND(I112*H112,2)</f>
        <v>0</v>
      </c>
      <c r="BL112" s="17" t="s">
        <v>125</v>
      </c>
      <c r="BM112" s="209" t="s">
        <v>854</v>
      </c>
    </row>
    <row r="113" s="13" customFormat="1">
      <c r="A113" s="13"/>
      <c r="B113" s="235"/>
      <c r="C113" s="236"/>
      <c r="D113" s="237" t="s">
        <v>190</v>
      </c>
      <c r="E113" s="238" t="s">
        <v>19</v>
      </c>
      <c r="F113" s="239" t="s">
        <v>855</v>
      </c>
      <c r="G113" s="236"/>
      <c r="H113" s="240">
        <v>6444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190</v>
      </c>
      <c r="AU113" s="246" t="s">
        <v>80</v>
      </c>
      <c r="AV113" s="13" t="s">
        <v>80</v>
      </c>
      <c r="AW113" s="13" t="s">
        <v>32</v>
      </c>
      <c r="AX113" s="13" t="s">
        <v>78</v>
      </c>
      <c r="AY113" s="246" t="s">
        <v>126</v>
      </c>
    </row>
    <row r="114" s="2" customFormat="1" ht="21.75" customHeight="1">
      <c r="A114" s="38"/>
      <c r="B114" s="39"/>
      <c r="C114" s="197" t="s">
        <v>237</v>
      </c>
      <c r="D114" s="197" t="s">
        <v>127</v>
      </c>
      <c r="E114" s="198" t="s">
        <v>343</v>
      </c>
      <c r="F114" s="199" t="s">
        <v>344</v>
      </c>
      <c r="G114" s="200" t="s">
        <v>278</v>
      </c>
      <c r="H114" s="201">
        <v>3580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41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125</v>
      </c>
      <c r="AT114" s="209" t="s">
        <v>127</v>
      </c>
      <c r="AU114" s="209" t="s">
        <v>80</v>
      </c>
      <c r="AY114" s="17" t="s">
        <v>126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78</v>
      </c>
      <c r="BK114" s="210">
        <f>ROUND(I114*H114,2)</f>
        <v>0</v>
      </c>
      <c r="BL114" s="17" t="s">
        <v>125</v>
      </c>
      <c r="BM114" s="209" t="s">
        <v>856</v>
      </c>
    </row>
    <row r="115" s="13" customFormat="1">
      <c r="A115" s="13"/>
      <c r="B115" s="235"/>
      <c r="C115" s="236"/>
      <c r="D115" s="237" t="s">
        <v>190</v>
      </c>
      <c r="E115" s="238" t="s">
        <v>19</v>
      </c>
      <c r="F115" s="239" t="s">
        <v>857</v>
      </c>
      <c r="G115" s="236"/>
      <c r="H115" s="240">
        <v>3580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190</v>
      </c>
      <c r="AU115" s="246" t="s">
        <v>80</v>
      </c>
      <c r="AV115" s="13" t="s">
        <v>80</v>
      </c>
      <c r="AW115" s="13" t="s">
        <v>32</v>
      </c>
      <c r="AX115" s="13" t="s">
        <v>78</v>
      </c>
      <c r="AY115" s="246" t="s">
        <v>126</v>
      </c>
    </row>
    <row r="116" s="2" customFormat="1" ht="16.5" customHeight="1">
      <c r="A116" s="38"/>
      <c r="B116" s="39"/>
      <c r="C116" s="197" t="s">
        <v>241</v>
      </c>
      <c r="D116" s="197" t="s">
        <v>127</v>
      </c>
      <c r="E116" s="198" t="s">
        <v>858</v>
      </c>
      <c r="F116" s="199" t="s">
        <v>859</v>
      </c>
      <c r="G116" s="200" t="s">
        <v>210</v>
      </c>
      <c r="H116" s="201">
        <v>690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41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125</v>
      </c>
      <c r="AT116" s="209" t="s">
        <v>127</v>
      </c>
      <c r="AU116" s="209" t="s">
        <v>80</v>
      </c>
      <c r="AY116" s="17" t="s">
        <v>126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78</v>
      </c>
      <c r="BK116" s="210">
        <f>ROUND(I116*H116,2)</f>
        <v>0</v>
      </c>
      <c r="BL116" s="17" t="s">
        <v>125</v>
      </c>
      <c r="BM116" s="209" t="s">
        <v>860</v>
      </c>
    </row>
    <row r="117" s="2" customFormat="1" ht="21.75" customHeight="1">
      <c r="A117" s="38"/>
      <c r="B117" s="39"/>
      <c r="C117" s="197" t="s">
        <v>8</v>
      </c>
      <c r="D117" s="197" t="s">
        <v>127</v>
      </c>
      <c r="E117" s="198" t="s">
        <v>367</v>
      </c>
      <c r="F117" s="199" t="s">
        <v>368</v>
      </c>
      <c r="G117" s="200" t="s">
        <v>210</v>
      </c>
      <c r="H117" s="201">
        <v>1230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41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125</v>
      </c>
      <c r="AT117" s="209" t="s">
        <v>127</v>
      </c>
      <c r="AU117" s="209" t="s">
        <v>80</v>
      </c>
      <c r="AY117" s="17" t="s">
        <v>126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78</v>
      </c>
      <c r="BK117" s="210">
        <f>ROUND(I117*H117,2)</f>
        <v>0</v>
      </c>
      <c r="BL117" s="17" t="s">
        <v>125</v>
      </c>
      <c r="BM117" s="209" t="s">
        <v>861</v>
      </c>
    </row>
    <row r="118" s="2" customFormat="1" ht="21.75" customHeight="1">
      <c r="A118" s="38"/>
      <c r="B118" s="39"/>
      <c r="C118" s="197" t="s">
        <v>250</v>
      </c>
      <c r="D118" s="197" t="s">
        <v>127</v>
      </c>
      <c r="E118" s="198" t="s">
        <v>376</v>
      </c>
      <c r="F118" s="199" t="s">
        <v>377</v>
      </c>
      <c r="G118" s="200" t="s">
        <v>210</v>
      </c>
      <c r="H118" s="201">
        <v>1100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41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125</v>
      </c>
      <c r="AT118" s="209" t="s">
        <v>127</v>
      </c>
      <c r="AU118" s="209" t="s">
        <v>80</v>
      </c>
      <c r="AY118" s="17" t="s">
        <v>126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78</v>
      </c>
      <c r="BK118" s="210">
        <f>ROUND(I118*H118,2)</f>
        <v>0</v>
      </c>
      <c r="BL118" s="17" t="s">
        <v>125</v>
      </c>
      <c r="BM118" s="209" t="s">
        <v>862</v>
      </c>
    </row>
    <row r="119" s="13" customFormat="1">
      <c r="A119" s="13"/>
      <c r="B119" s="235"/>
      <c r="C119" s="236"/>
      <c r="D119" s="237" t="s">
        <v>190</v>
      </c>
      <c r="E119" s="238" t="s">
        <v>19</v>
      </c>
      <c r="F119" s="239" t="s">
        <v>863</v>
      </c>
      <c r="G119" s="236"/>
      <c r="H119" s="240">
        <v>1100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190</v>
      </c>
      <c r="AU119" s="246" t="s">
        <v>80</v>
      </c>
      <c r="AV119" s="13" t="s">
        <v>80</v>
      </c>
      <c r="AW119" s="13" t="s">
        <v>32</v>
      </c>
      <c r="AX119" s="13" t="s">
        <v>78</v>
      </c>
      <c r="AY119" s="246" t="s">
        <v>126</v>
      </c>
    </row>
    <row r="120" s="2" customFormat="1" ht="21.75" customHeight="1">
      <c r="A120" s="38"/>
      <c r="B120" s="39"/>
      <c r="C120" s="197" t="s">
        <v>254</v>
      </c>
      <c r="D120" s="197" t="s">
        <v>127</v>
      </c>
      <c r="E120" s="198" t="s">
        <v>542</v>
      </c>
      <c r="F120" s="199" t="s">
        <v>543</v>
      </c>
      <c r="G120" s="200" t="s">
        <v>210</v>
      </c>
      <c r="H120" s="201">
        <v>1050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41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125</v>
      </c>
      <c r="AT120" s="209" t="s">
        <v>127</v>
      </c>
      <c r="AU120" s="209" t="s">
        <v>80</v>
      </c>
      <c r="AY120" s="17" t="s">
        <v>126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78</v>
      </c>
      <c r="BK120" s="210">
        <f>ROUND(I120*H120,2)</f>
        <v>0</v>
      </c>
      <c r="BL120" s="17" t="s">
        <v>125</v>
      </c>
      <c r="BM120" s="209" t="s">
        <v>864</v>
      </c>
    </row>
    <row r="121" s="13" customFormat="1">
      <c r="A121" s="13"/>
      <c r="B121" s="235"/>
      <c r="C121" s="236"/>
      <c r="D121" s="237" t="s">
        <v>190</v>
      </c>
      <c r="E121" s="238" t="s">
        <v>19</v>
      </c>
      <c r="F121" s="239" t="s">
        <v>865</v>
      </c>
      <c r="G121" s="236"/>
      <c r="H121" s="240">
        <v>1050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190</v>
      </c>
      <c r="AU121" s="246" t="s">
        <v>80</v>
      </c>
      <c r="AV121" s="13" t="s">
        <v>80</v>
      </c>
      <c r="AW121" s="13" t="s">
        <v>32</v>
      </c>
      <c r="AX121" s="13" t="s">
        <v>78</v>
      </c>
      <c r="AY121" s="246" t="s">
        <v>126</v>
      </c>
    </row>
    <row r="122" s="2" customFormat="1" ht="21.75" customHeight="1">
      <c r="A122" s="38"/>
      <c r="B122" s="39"/>
      <c r="C122" s="197" t="s">
        <v>258</v>
      </c>
      <c r="D122" s="197" t="s">
        <v>127</v>
      </c>
      <c r="E122" s="198" t="s">
        <v>380</v>
      </c>
      <c r="F122" s="199" t="s">
        <v>381</v>
      </c>
      <c r="G122" s="200" t="s">
        <v>210</v>
      </c>
      <c r="H122" s="201">
        <v>1230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41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125</v>
      </c>
      <c r="AT122" s="209" t="s">
        <v>127</v>
      </c>
      <c r="AU122" s="209" t="s">
        <v>80</v>
      </c>
      <c r="AY122" s="17" t="s">
        <v>126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125</v>
      </c>
      <c r="BM122" s="209" t="s">
        <v>866</v>
      </c>
    </row>
    <row r="123" s="11" customFormat="1" ht="22.8" customHeight="1">
      <c r="A123" s="11"/>
      <c r="B123" s="183"/>
      <c r="C123" s="184"/>
      <c r="D123" s="185" t="s">
        <v>69</v>
      </c>
      <c r="E123" s="222" t="s">
        <v>136</v>
      </c>
      <c r="F123" s="222" t="s">
        <v>569</v>
      </c>
      <c r="G123" s="184"/>
      <c r="H123" s="184"/>
      <c r="I123" s="187"/>
      <c r="J123" s="223">
        <f>BK123</f>
        <v>0</v>
      </c>
      <c r="K123" s="184"/>
      <c r="L123" s="189"/>
      <c r="M123" s="190"/>
      <c r="N123" s="191"/>
      <c r="O123" s="191"/>
      <c r="P123" s="192">
        <f>SUM(P124:P137)</f>
        <v>0</v>
      </c>
      <c r="Q123" s="191"/>
      <c r="R123" s="192">
        <f>SUM(R124:R137)</f>
        <v>0.38062245</v>
      </c>
      <c r="S123" s="191"/>
      <c r="T123" s="193">
        <f>SUM(T124:T137)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4" t="s">
        <v>78</v>
      </c>
      <c r="AT123" s="195" t="s">
        <v>69</v>
      </c>
      <c r="AU123" s="195" t="s">
        <v>78</v>
      </c>
      <c r="AY123" s="194" t="s">
        <v>126</v>
      </c>
      <c r="BK123" s="196">
        <f>SUM(BK124:BK137)</f>
        <v>0</v>
      </c>
    </row>
    <row r="124" s="2" customFormat="1" ht="33" customHeight="1">
      <c r="A124" s="38"/>
      <c r="B124" s="39"/>
      <c r="C124" s="197" t="s">
        <v>262</v>
      </c>
      <c r="D124" s="197" t="s">
        <v>127</v>
      </c>
      <c r="E124" s="198" t="s">
        <v>589</v>
      </c>
      <c r="F124" s="199" t="s">
        <v>590</v>
      </c>
      <c r="G124" s="200" t="s">
        <v>278</v>
      </c>
      <c r="H124" s="201">
        <v>5.0199999999999996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41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125</v>
      </c>
      <c r="AT124" s="209" t="s">
        <v>127</v>
      </c>
      <c r="AU124" s="209" t="s">
        <v>80</v>
      </c>
      <c r="AY124" s="17" t="s">
        <v>126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125</v>
      </c>
      <c r="BM124" s="209" t="s">
        <v>867</v>
      </c>
    </row>
    <row r="125" s="13" customFormat="1">
      <c r="A125" s="13"/>
      <c r="B125" s="235"/>
      <c r="C125" s="236"/>
      <c r="D125" s="237" t="s">
        <v>190</v>
      </c>
      <c r="E125" s="238" t="s">
        <v>19</v>
      </c>
      <c r="F125" s="239" t="s">
        <v>868</v>
      </c>
      <c r="G125" s="236"/>
      <c r="H125" s="240">
        <v>5.0199999999999996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190</v>
      </c>
      <c r="AU125" s="246" t="s">
        <v>80</v>
      </c>
      <c r="AV125" s="13" t="s">
        <v>80</v>
      </c>
      <c r="AW125" s="13" t="s">
        <v>32</v>
      </c>
      <c r="AX125" s="13" t="s">
        <v>78</v>
      </c>
      <c r="AY125" s="246" t="s">
        <v>126</v>
      </c>
    </row>
    <row r="126" s="2" customFormat="1" ht="33" customHeight="1">
      <c r="A126" s="38"/>
      <c r="B126" s="39"/>
      <c r="C126" s="197" t="s">
        <v>266</v>
      </c>
      <c r="D126" s="197" t="s">
        <v>127</v>
      </c>
      <c r="E126" s="198" t="s">
        <v>594</v>
      </c>
      <c r="F126" s="199" t="s">
        <v>595</v>
      </c>
      <c r="G126" s="200" t="s">
        <v>210</v>
      </c>
      <c r="H126" s="201">
        <v>19.32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41</v>
      </c>
      <c r="O126" s="84"/>
      <c r="P126" s="207">
        <f>O126*H126</f>
        <v>0</v>
      </c>
      <c r="Q126" s="207">
        <v>0.00726</v>
      </c>
      <c r="R126" s="207">
        <f>Q126*H126</f>
        <v>0.14026320000000001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125</v>
      </c>
      <c r="AT126" s="209" t="s">
        <v>127</v>
      </c>
      <c r="AU126" s="209" t="s">
        <v>80</v>
      </c>
      <c r="AY126" s="17" t="s">
        <v>126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125</v>
      </c>
      <c r="BM126" s="209" t="s">
        <v>869</v>
      </c>
    </row>
    <row r="127" s="13" customFormat="1">
      <c r="A127" s="13"/>
      <c r="B127" s="235"/>
      <c r="C127" s="236"/>
      <c r="D127" s="237" t="s">
        <v>190</v>
      </c>
      <c r="E127" s="238" t="s">
        <v>19</v>
      </c>
      <c r="F127" s="239" t="s">
        <v>870</v>
      </c>
      <c r="G127" s="236"/>
      <c r="H127" s="240">
        <v>9.9199999999999999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190</v>
      </c>
      <c r="AU127" s="246" t="s">
        <v>80</v>
      </c>
      <c r="AV127" s="13" t="s">
        <v>80</v>
      </c>
      <c r="AW127" s="13" t="s">
        <v>32</v>
      </c>
      <c r="AX127" s="13" t="s">
        <v>70</v>
      </c>
      <c r="AY127" s="246" t="s">
        <v>126</v>
      </c>
    </row>
    <row r="128" s="13" customFormat="1">
      <c r="A128" s="13"/>
      <c r="B128" s="235"/>
      <c r="C128" s="236"/>
      <c r="D128" s="237" t="s">
        <v>190</v>
      </c>
      <c r="E128" s="238" t="s">
        <v>19</v>
      </c>
      <c r="F128" s="239" t="s">
        <v>871</v>
      </c>
      <c r="G128" s="236"/>
      <c r="H128" s="240">
        <v>9.4000000000000004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190</v>
      </c>
      <c r="AU128" s="246" t="s">
        <v>80</v>
      </c>
      <c r="AV128" s="13" t="s">
        <v>80</v>
      </c>
      <c r="AW128" s="13" t="s">
        <v>32</v>
      </c>
      <c r="AX128" s="13" t="s">
        <v>70</v>
      </c>
      <c r="AY128" s="246" t="s">
        <v>126</v>
      </c>
    </row>
    <row r="129" s="14" customFormat="1">
      <c r="A129" s="14"/>
      <c r="B129" s="247"/>
      <c r="C129" s="248"/>
      <c r="D129" s="237" t="s">
        <v>190</v>
      </c>
      <c r="E129" s="249" t="s">
        <v>19</v>
      </c>
      <c r="F129" s="250" t="s">
        <v>202</v>
      </c>
      <c r="G129" s="248"/>
      <c r="H129" s="251">
        <v>19.32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190</v>
      </c>
      <c r="AU129" s="257" t="s">
        <v>80</v>
      </c>
      <c r="AV129" s="14" t="s">
        <v>125</v>
      </c>
      <c r="AW129" s="14" t="s">
        <v>32</v>
      </c>
      <c r="AX129" s="14" t="s">
        <v>78</v>
      </c>
      <c r="AY129" s="257" t="s">
        <v>126</v>
      </c>
    </row>
    <row r="130" s="2" customFormat="1" ht="33" customHeight="1">
      <c r="A130" s="38"/>
      <c r="B130" s="39"/>
      <c r="C130" s="197" t="s">
        <v>7</v>
      </c>
      <c r="D130" s="197" t="s">
        <v>127</v>
      </c>
      <c r="E130" s="198" t="s">
        <v>599</v>
      </c>
      <c r="F130" s="199" t="s">
        <v>600</v>
      </c>
      <c r="G130" s="200" t="s">
        <v>210</v>
      </c>
      <c r="H130" s="201">
        <v>19.600000000000001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41</v>
      </c>
      <c r="O130" s="84"/>
      <c r="P130" s="207">
        <f>O130*H130</f>
        <v>0</v>
      </c>
      <c r="Q130" s="207">
        <v>0.00085999999999999998</v>
      </c>
      <c r="R130" s="207">
        <f>Q130*H130</f>
        <v>0.016855999999999999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125</v>
      </c>
      <c r="AT130" s="209" t="s">
        <v>127</v>
      </c>
      <c r="AU130" s="209" t="s">
        <v>80</v>
      </c>
      <c r="AY130" s="17" t="s">
        <v>126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78</v>
      </c>
      <c r="BK130" s="210">
        <f>ROUND(I130*H130,2)</f>
        <v>0</v>
      </c>
      <c r="BL130" s="17" t="s">
        <v>125</v>
      </c>
      <c r="BM130" s="209" t="s">
        <v>872</v>
      </c>
    </row>
    <row r="131" s="13" customFormat="1">
      <c r="A131" s="13"/>
      <c r="B131" s="235"/>
      <c r="C131" s="236"/>
      <c r="D131" s="237" t="s">
        <v>190</v>
      </c>
      <c r="E131" s="238" t="s">
        <v>19</v>
      </c>
      <c r="F131" s="239" t="s">
        <v>873</v>
      </c>
      <c r="G131" s="236"/>
      <c r="H131" s="240">
        <v>10.199999999999999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190</v>
      </c>
      <c r="AU131" s="246" t="s">
        <v>80</v>
      </c>
      <c r="AV131" s="13" t="s">
        <v>80</v>
      </c>
      <c r="AW131" s="13" t="s">
        <v>32</v>
      </c>
      <c r="AX131" s="13" t="s">
        <v>70</v>
      </c>
      <c r="AY131" s="246" t="s">
        <v>126</v>
      </c>
    </row>
    <row r="132" s="13" customFormat="1">
      <c r="A132" s="13"/>
      <c r="B132" s="235"/>
      <c r="C132" s="236"/>
      <c r="D132" s="237" t="s">
        <v>190</v>
      </c>
      <c r="E132" s="238" t="s">
        <v>19</v>
      </c>
      <c r="F132" s="239" t="s">
        <v>871</v>
      </c>
      <c r="G132" s="236"/>
      <c r="H132" s="240">
        <v>9.4000000000000004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190</v>
      </c>
      <c r="AU132" s="246" t="s">
        <v>80</v>
      </c>
      <c r="AV132" s="13" t="s">
        <v>80</v>
      </c>
      <c r="AW132" s="13" t="s">
        <v>32</v>
      </c>
      <c r="AX132" s="13" t="s">
        <v>70</v>
      </c>
      <c r="AY132" s="246" t="s">
        <v>126</v>
      </c>
    </row>
    <row r="133" s="14" customFormat="1">
      <c r="A133" s="14"/>
      <c r="B133" s="247"/>
      <c r="C133" s="248"/>
      <c r="D133" s="237" t="s">
        <v>190</v>
      </c>
      <c r="E133" s="249" t="s">
        <v>19</v>
      </c>
      <c r="F133" s="250" t="s">
        <v>202</v>
      </c>
      <c r="G133" s="248"/>
      <c r="H133" s="251">
        <v>19.600000000000001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190</v>
      </c>
      <c r="AU133" s="257" t="s">
        <v>80</v>
      </c>
      <c r="AV133" s="14" t="s">
        <v>125</v>
      </c>
      <c r="AW133" s="14" t="s">
        <v>32</v>
      </c>
      <c r="AX133" s="14" t="s">
        <v>78</v>
      </c>
      <c r="AY133" s="257" t="s">
        <v>126</v>
      </c>
    </row>
    <row r="134" s="2" customFormat="1" ht="44.25" customHeight="1">
      <c r="A134" s="38"/>
      <c r="B134" s="39"/>
      <c r="C134" s="197" t="s">
        <v>275</v>
      </c>
      <c r="D134" s="197" t="s">
        <v>127</v>
      </c>
      <c r="E134" s="198" t="s">
        <v>606</v>
      </c>
      <c r="F134" s="199" t="s">
        <v>607</v>
      </c>
      <c r="G134" s="200" t="s">
        <v>335</v>
      </c>
      <c r="H134" s="201">
        <v>0.215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1.03955</v>
      </c>
      <c r="R134" s="207">
        <f>Q134*H134</f>
        <v>0.22350324999999999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125</v>
      </c>
      <c r="AT134" s="209" t="s">
        <v>127</v>
      </c>
      <c r="AU134" s="209" t="s">
        <v>80</v>
      </c>
      <c r="AY134" s="17" t="s">
        <v>126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125</v>
      </c>
      <c r="BM134" s="209" t="s">
        <v>874</v>
      </c>
    </row>
    <row r="135" s="13" customFormat="1">
      <c r="A135" s="13"/>
      <c r="B135" s="235"/>
      <c r="C135" s="236"/>
      <c r="D135" s="237" t="s">
        <v>190</v>
      </c>
      <c r="E135" s="238" t="s">
        <v>19</v>
      </c>
      <c r="F135" s="239" t="s">
        <v>875</v>
      </c>
      <c r="G135" s="236"/>
      <c r="H135" s="240">
        <v>0.053999999999999999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190</v>
      </c>
      <c r="AU135" s="246" t="s">
        <v>80</v>
      </c>
      <c r="AV135" s="13" t="s">
        <v>80</v>
      </c>
      <c r="AW135" s="13" t="s">
        <v>32</v>
      </c>
      <c r="AX135" s="13" t="s">
        <v>70</v>
      </c>
      <c r="AY135" s="246" t="s">
        <v>126</v>
      </c>
    </row>
    <row r="136" s="13" customFormat="1">
      <c r="A136" s="13"/>
      <c r="B136" s="235"/>
      <c r="C136" s="236"/>
      <c r="D136" s="237" t="s">
        <v>190</v>
      </c>
      <c r="E136" s="238" t="s">
        <v>19</v>
      </c>
      <c r="F136" s="239" t="s">
        <v>876</v>
      </c>
      <c r="G136" s="236"/>
      <c r="H136" s="240">
        <v>0.161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190</v>
      </c>
      <c r="AU136" s="246" t="s">
        <v>80</v>
      </c>
      <c r="AV136" s="13" t="s">
        <v>80</v>
      </c>
      <c r="AW136" s="13" t="s">
        <v>32</v>
      </c>
      <c r="AX136" s="13" t="s">
        <v>70</v>
      </c>
      <c r="AY136" s="246" t="s">
        <v>126</v>
      </c>
    </row>
    <row r="137" s="14" customFormat="1">
      <c r="A137" s="14"/>
      <c r="B137" s="247"/>
      <c r="C137" s="248"/>
      <c r="D137" s="237" t="s">
        <v>190</v>
      </c>
      <c r="E137" s="249" t="s">
        <v>19</v>
      </c>
      <c r="F137" s="250" t="s">
        <v>202</v>
      </c>
      <c r="G137" s="248"/>
      <c r="H137" s="251">
        <v>0.215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190</v>
      </c>
      <c r="AU137" s="257" t="s">
        <v>80</v>
      </c>
      <c r="AV137" s="14" t="s">
        <v>125</v>
      </c>
      <c r="AW137" s="14" t="s">
        <v>32</v>
      </c>
      <c r="AX137" s="14" t="s">
        <v>78</v>
      </c>
      <c r="AY137" s="257" t="s">
        <v>126</v>
      </c>
    </row>
    <row r="138" s="11" customFormat="1" ht="22.8" customHeight="1">
      <c r="A138" s="11"/>
      <c r="B138" s="183"/>
      <c r="C138" s="184"/>
      <c r="D138" s="185" t="s">
        <v>69</v>
      </c>
      <c r="E138" s="222" t="s">
        <v>125</v>
      </c>
      <c r="F138" s="222" t="s">
        <v>388</v>
      </c>
      <c r="G138" s="184"/>
      <c r="H138" s="184"/>
      <c r="I138" s="187"/>
      <c r="J138" s="223">
        <f>BK138</f>
        <v>0</v>
      </c>
      <c r="K138" s="184"/>
      <c r="L138" s="189"/>
      <c r="M138" s="190"/>
      <c r="N138" s="191"/>
      <c r="O138" s="191"/>
      <c r="P138" s="192">
        <f>SUM(P139:P144)</f>
        <v>0</v>
      </c>
      <c r="Q138" s="191"/>
      <c r="R138" s="192">
        <f>SUM(R139:R144)</f>
        <v>4.0128750000000002</v>
      </c>
      <c r="S138" s="191"/>
      <c r="T138" s="193">
        <f>SUM(T139:T144)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4" t="s">
        <v>78</v>
      </c>
      <c r="AT138" s="195" t="s">
        <v>69</v>
      </c>
      <c r="AU138" s="195" t="s">
        <v>78</v>
      </c>
      <c r="AY138" s="194" t="s">
        <v>126</v>
      </c>
      <c r="BK138" s="196">
        <f>SUM(BK139:BK144)</f>
        <v>0</v>
      </c>
    </row>
    <row r="139" s="2" customFormat="1" ht="21.75" customHeight="1">
      <c r="A139" s="38"/>
      <c r="B139" s="39"/>
      <c r="C139" s="197" t="s">
        <v>280</v>
      </c>
      <c r="D139" s="197" t="s">
        <v>127</v>
      </c>
      <c r="E139" s="198" t="s">
        <v>616</v>
      </c>
      <c r="F139" s="199" t="s">
        <v>617</v>
      </c>
      <c r="G139" s="200" t="s">
        <v>278</v>
      </c>
      <c r="H139" s="201">
        <v>0.67500000000000004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41</v>
      </c>
      <c r="O139" s="84"/>
      <c r="P139" s="207">
        <f>O139*H139</f>
        <v>0</v>
      </c>
      <c r="Q139" s="207">
        <v>2.2050000000000001</v>
      </c>
      <c r="R139" s="207">
        <f>Q139*H139</f>
        <v>1.4883750000000002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125</v>
      </c>
      <c r="AT139" s="209" t="s">
        <v>127</v>
      </c>
      <c r="AU139" s="209" t="s">
        <v>80</v>
      </c>
      <c r="AY139" s="17" t="s">
        <v>126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78</v>
      </c>
      <c r="BK139" s="210">
        <f>ROUND(I139*H139,2)</f>
        <v>0</v>
      </c>
      <c r="BL139" s="17" t="s">
        <v>125</v>
      </c>
      <c r="BM139" s="209" t="s">
        <v>877</v>
      </c>
    </row>
    <row r="140" s="13" customFormat="1">
      <c r="A140" s="13"/>
      <c r="B140" s="235"/>
      <c r="C140" s="236"/>
      <c r="D140" s="237" t="s">
        <v>190</v>
      </c>
      <c r="E140" s="238" t="s">
        <v>19</v>
      </c>
      <c r="F140" s="239" t="s">
        <v>878</v>
      </c>
      <c r="G140" s="236"/>
      <c r="H140" s="240">
        <v>0.67500000000000004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190</v>
      </c>
      <c r="AU140" s="246" t="s">
        <v>80</v>
      </c>
      <c r="AV140" s="13" t="s">
        <v>80</v>
      </c>
      <c r="AW140" s="13" t="s">
        <v>32</v>
      </c>
      <c r="AX140" s="13" t="s">
        <v>78</v>
      </c>
      <c r="AY140" s="246" t="s">
        <v>126</v>
      </c>
    </row>
    <row r="141" s="2" customFormat="1" ht="21.75" customHeight="1">
      <c r="A141" s="38"/>
      <c r="B141" s="39"/>
      <c r="C141" s="197" t="s">
        <v>284</v>
      </c>
      <c r="D141" s="197" t="s">
        <v>127</v>
      </c>
      <c r="E141" s="198" t="s">
        <v>879</v>
      </c>
      <c r="F141" s="199" t="s">
        <v>880</v>
      </c>
      <c r="G141" s="200" t="s">
        <v>278</v>
      </c>
      <c r="H141" s="201">
        <v>1.3500000000000001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41</v>
      </c>
      <c r="O141" s="84"/>
      <c r="P141" s="207">
        <f>O141*H141</f>
        <v>0</v>
      </c>
      <c r="Q141" s="207">
        <v>1.8700000000000001</v>
      </c>
      <c r="R141" s="207">
        <f>Q141*H141</f>
        <v>2.5245000000000002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125</v>
      </c>
      <c r="AT141" s="209" t="s">
        <v>127</v>
      </c>
      <c r="AU141" s="209" t="s">
        <v>80</v>
      </c>
      <c r="AY141" s="17" t="s">
        <v>126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125</v>
      </c>
      <c r="BM141" s="209" t="s">
        <v>881</v>
      </c>
    </row>
    <row r="142" s="13" customFormat="1">
      <c r="A142" s="13"/>
      <c r="B142" s="235"/>
      <c r="C142" s="236"/>
      <c r="D142" s="237" t="s">
        <v>190</v>
      </c>
      <c r="E142" s="238" t="s">
        <v>19</v>
      </c>
      <c r="F142" s="239" t="s">
        <v>882</v>
      </c>
      <c r="G142" s="236"/>
      <c r="H142" s="240">
        <v>1.3500000000000001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190</v>
      </c>
      <c r="AU142" s="246" t="s">
        <v>80</v>
      </c>
      <c r="AV142" s="13" t="s">
        <v>80</v>
      </c>
      <c r="AW142" s="13" t="s">
        <v>32</v>
      </c>
      <c r="AX142" s="13" t="s">
        <v>78</v>
      </c>
      <c r="AY142" s="246" t="s">
        <v>126</v>
      </c>
    </row>
    <row r="143" s="2" customFormat="1" ht="33" customHeight="1">
      <c r="A143" s="38"/>
      <c r="B143" s="39"/>
      <c r="C143" s="197" t="s">
        <v>288</v>
      </c>
      <c r="D143" s="197" t="s">
        <v>127</v>
      </c>
      <c r="E143" s="198" t="s">
        <v>883</v>
      </c>
      <c r="F143" s="199" t="s">
        <v>884</v>
      </c>
      <c r="G143" s="200" t="s">
        <v>210</v>
      </c>
      <c r="H143" s="201">
        <v>4.5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41</v>
      </c>
      <c r="O143" s="8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125</v>
      </c>
      <c r="AT143" s="209" t="s">
        <v>127</v>
      </c>
      <c r="AU143" s="209" t="s">
        <v>80</v>
      </c>
      <c r="AY143" s="17" t="s">
        <v>126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78</v>
      </c>
      <c r="BK143" s="210">
        <f>ROUND(I143*H143,2)</f>
        <v>0</v>
      </c>
      <c r="BL143" s="17" t="s">
        <v>125</v>
      </c>
      <c r="BM143" s="209" t="s">
        <v>885</v>
      </c>
    </row>
    <row r="144" s="13" customFormat="1">
      <c r="A144" s="13"/>
      <c r="B144" s="235"/>
      <c r="C144" s="236"/>
      <c r="D144" s="237" t="s">
        <v>190</v>
      </c>
      <c r="E144" s="238" t="s">
        <v>19</v>
      </c>
      <c r="F144" s="239" t="s">
        <v>886</v>
      </c>
      <c r="G144" s="236"/>
      <c r="H144" s="240">
        <v>4.5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190</v>
      </c>
      <c r="AU144" s="246" t="s">
        <v>80</v>
      </c>
      <c r="AV144" s="13" t="s">
        <v>80</v>
      </c>
      <c r="AW144" s="13" t="s">
        <v>32</v>
      </c>
      <c r="AX144" s="13" t="s">
        <v>78</v>
      </c>
      <c r="AY144" s="246" t="s">
        <v>126</v>
      </c>
    </row>
    <row r="145" s="11" customFormat="1" ht="22.8" customHeight="1">
      <c r="A145" s="11"/>
      <c r="B145" s="183"/>
      <c r="C145" s="184"/>
      <c r="D145" s="185" t="s">
        <v>69</v>
      </c>
      <c r="E145" s="222" t="s">
        <v>155</v>
      </c>
      <c r="F145" s="222" t="s">
        <v>394</v>
      </c>
      <c r="G145" s="184"/>
      <c r="H145" s="184"/>
      <c r="I145" s="187"/>
      <c r="J145" s="223">
        <f>BK145</f>
        <v>0</v>
      </c>
      <c r="K145" s="184"/>
      <c r="L145" s="189"/>
      <c r="M145" s="190"/>
      <c r="N145" s="191"/>
      <c r="O145" s="191"/>
      <c r="P145" s="192">
        <f>SUM(P146:P158)</f>
        <v>0</v>
      </c>
      <c r="Q145" s="191"/>
      <c r="R145" s="192">
        <f>SUM(R146:R158)</f>
        <v>0.12320200000000001</v>
      </c>
      <c r="S145" s="191"/>
      <c r="T145" s="193">
        <f>SUM(T146:T158)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94" t="s">
        <v>78</v>
      </c>
      <c r="AT145" s="195" t="s">
        <v>69</v>
      </c>
      <c r="AU145" s="195" t="s">
        <v>78</v>
      </c>
      <c r="AY145" s="194" t="s">
        <v>126</v>
      </c>
      <c r="BK145" s="196">
        <f>SUM(BK146:BK158)</f>
        <v>0</v>
      </c>
    </row>
    <row r="146" s="2" customFormat="1" ht="21.75" customHeight="1">
      <c r="A146" s="38"/>
      <c r="B146" s="39"/>
      <c r="C146" s="197" t="s">
        <v>293</v>
      </c>
      <c r="D146" s="197" t="s">
        <v>127</v>
      </c>
      <c r="E146" s="198" t="s">
        <v>639</v>
      </c>
      <c r="F146" s="199" t="s">
        <v>640</v>
      </c>
      <c r="G146" s="200" t="s">
        <v>198</v>
      </c>
      <c r="H146" s="201">
        <v>2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41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125</v>
      </c>
      <c r="AT146" s="209" t="s">
        <v>127</v>
      </c>
      <c r="AU146" s="209" t="s">
        <v>80</v>
      </c>
      <c r="AY146" s="17" t="s">
        <v>126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78</v>
      </c>
      <c r="BK146" s="210">
        <f>ROUND(I146*H146,2)</f>
        <v>0</v>
      </c>
      <c r="BL146" s="17" t="s">
        <v>125</v>
      </c>
      <c r="BM146" s="209" t="s">
        <v>887</v>
      </c>
    </row>
    <row r="147" s="2" customFormat="1" ht="21.75" customHeight="1">
      <c r="A147" s="38"/>
      <c r="B147" s="39"/>
      <c r="C147" s="197" t="s">
        <v>298</v>
      </c>
      <c r="D147" s="197" t="s">
        <v>127</v>
      </c>
      <c r="E147" s="198" t="s">
        <v>888</v>
      </c>
      <c r="F147" s="199" t="s">
        <v>889</v>
      </c>
      <c r="G147" s="200" t="s">
        <v>398</v>
      </c>
      <c r="H147" s="201">
        <v>19</v>
      </c>
      <c r="I147" s="202"/>
      <c r="J147" s="203">
        <f>ROUND(I147*H147,2)</f>
        <v>0</v>
      </c>
      <c r="K147" s="204"/>
      <c r="L147" s="44"/>
      <c r="M147" s="205" t="s">
        <v>19</v>
      </c>
      <c r="N147" s="206" t="s">
        <v>41</v>
      </c>
      <c r="O147" s="84"/>
      <c r="P147" s="207">
        <f>O147*H147</f>
        <v>0</v>
      </c>
      <c r="Q147" s="207">
        <v>1.0000000000000001E-05</v>
      </c>
      <c r="R147" s="207">
        <f>Q147*H147</f>
        <v>0.00019000000000000001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125</v>
      </c>
      <c r="AT147" s="209" t="s">
        <v>127</v>
      </c>
      <c r="AU147" s="209" t="s">
        <v>80</v>
      </c>
      <c r="AY147" s="17" t="s">
        <v>126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78</v>
      </c>
      <c r="BK147" s="210">
        <f>ROUND(I147*H147,2)</f>
        <v>0</v>
      </c>
      <c r="BL147" s="17" t="s">
        <v>125</v>
      </c>
      <c r="BM147" s="209" t="s">
        <v>890</v>
      </c>
    </row>
    <row r="148" s="13" customFormat="1">
      <c r="A148" s="13"/>
      <c r="B148" s="235"/>
      <c r="C148" s="236"/>
      <c r="D148" s="237" t="s">
        <v>190</v>
      </c>
      <c r="E148" s="238" t="s">
        <v>19</v>
      </c>
      <c r="F148" s="239" t="s">
        <v>891</v>
      </c>
      <c r="G148" s="236"/>
      <c r="H148" s="240">
        <v>9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190</v>
      </c>
      <c r="AU148" s="246" t="s">
        <v>80</v>
      </c>
      <c r="AV148" s="13" t="s">
        <v>80</v>
      </c>
      <c r="AW148" s="13" t="s">
        <v>32</v>
      </c>
      <c r="AX148" s="13" t="s">
        <v>70</v>
      </c>
      <c r="AY148" s="246" t="s">
        <v>126</v>
      </c>
    </row>
    <row r="149" s="13" customFormat="1">
      <c r="A149" s="13"/>
      <c r="B149" s="235"/>
      <c r="C149" s="236"/>
      <c r="D149" s="237" t="s">
        <v>190</v>
      </c>
      <c r="E149" s="238" t="s">
        <v>19</v>
      </c>
      <c r="F149" s="239" t="s">
        <v>163</v>
      </c>
      <c r="G149" s="236"/>
      <c r="H149" s="240">
        <v>10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190</v>
      </c>
      <c r="AU149" s="246" t="s">
        <v>80</v>
      </c>
      <c r="AV149" s="13" t="s">
        <v>80</v>
      </c>
      <c r="AW149" s="13" t="s">
        <v>32</v>
      </c>
      <c r="AX149" s="13" t="s">
        <v>70</v>
      </c>
      <c r="AY149" s="246" t="s">
        <v>126</v>
      </c>
    </row>
    <row r="150" s="14" customFormat="1">
      <c r="A150" s="14"/>
      <c r="B150" s="247"/>
      <c r="C150" s="248"/>
      <c r="D150" s="237" t="s">
        <v>190</v>
      </c>
      <c r="E150" s="249" t="s">
        <v>19</v>
      </c>
      <c r="F150" s="250" t="s">
        <v>202</v>
      </c>
      <c r="G150" s="248"/>
      <c r="H150" s="251">
        <v>19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190</v>
      </c>
      <c r="AU150" s="257" t="s">
        <v>80</v>
      </c>
      <c r="AV150" s="14" t="s">
        <v>125</v>
      </c>
      <c r="AW150" s="14" t="s">
        <v>32</v>
      </c>
      <c r="AX150" s="14" t="s">
        <v>78</v>
      </c>
      <c r="AY150" s="257" t="s">
        <v>126</v>
      </c>
    </row>
    <row r="151" s="2" customFormat="1" ht="16.5" customHeight="1">
      <c r="A151" s="38"/>
      <c r="B151" s="39"/>
      <c r="C151" s="197" t="s">
        <v>303</v>
      </c>
      <c r="D151" s="197" t="s">
        <v>127</v>
      </c>
      <c r="E151" s="198" t="s">
        <v>645</v>
      </c>
      <c r="F151" s="199" t="s">
        <v>646</v>
      </c>
      <c r="G151" s="200" t="s">
        <v>278</v>
      </c>
      <c r="H151" s="201">
        <v>9.5199999999999996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41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125</v>
      </c>
      <c r="AT151" s="209" t="s">
        <v>127</v>
      </c>
      <c r="AU151" s="209" t="s">
        <v>80</v>
      </c>
      <c r="AY151" s="17" t="s">
        <v>126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78</v>
      </c>
      <c r="BK151" s="210">
        <f>ROUND(I151*H151,2)</f>
        <v>0</v>
      </c>
      <c r="BL151" s="17" t="s">
        <v>125</v>
      </c>
      <c r="BM151" s="209" t="s">
        <v>892</v>
      </c>
    </row>
    <row r="152" s="13" customFormat="1">
      <c r="A152" s="13"/>
      <c r="B152" s="235"/>
      <c r="C152" s="236"/>
      <c r="D152" s="237" t="s">
        <v>190</v>
      </c>
      <c r="E152" s="238" t="s">
        <v>19</v>
      </c>
      <c r="F152" s="239" t="s">
        <v>893</v>
      </c>
      <c r="G152" s="236"/>
      <c r="H152" s="240">
        <v>3.9199999999999999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190</v>
      </c>
      <c r="AU152" s="246" t="s">
        <v>80</v>
      </c>
      <c r="AV152" s="13" t="s">
        <v>80</v>
      </c>
      <c r="AW152" s="13" t="s">
        <v>32</v>
      </c>
      <c r="AX152" s="13" t="s">
        <v>70</v>
      </c>
      <c r="AY152" s="246" t="s">
        <v>126</v>
      </c>
    </row>
    <row r="153" s="13" customFormat="1">
      <c r="A153" s="13"/>
      <c r="B153" s="235"/>
      <c r="C153" s="236"/>
      <c r="D153" s="237" t="s">
        <v>190</v>
      </c>
      <c r="E153" s="238" t="s">
        <v>19</v>
      </c>
      <c r="F153" s="239" t="s">
        <v>894</v>
      </c>
      <c r="G153" s="236"/>
      <c r="H153" s="240">
        <v>5.5999999999999996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190</v>
      </c>
      <c r="AU153" s="246" t="s">
        <v>80</v>
      </c>
      <c r="AV153" s="13" t="s">
        <v>80</v>
      </c>
      <c r="AW153" s="13" t="s">
        <v>32</v>
      </c>
      <c r="AX153" s="13" t="s">
        <v>70</v>
      </c>
      <c r="AY153" s="246" t="s">
        <v>126</v>
      </c>
    </row>
    <row r="154" s="14" customFormat="1">
      <c r="A154" s="14"/>
      <c r="B154" s="247"/>
      <c r="C154" s="248"/>
      <c r="D154" s="237" t="s">
        <v>190</v>
      </c>
      <c r="E154" s="249" t="s">
        <v>19</v>
      </c>
      <c r="F154" s="250" t="s">
        <v>202</v>
      </c>
      <c r="G154" s="248"/>
      <c r="H154" s="251">
        <v>9.5199999999999996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190</v>
      </c>
      <c r="AU154" s="257" t="s">
        <v>80</v>
      </c>
      <c r="AV154" s="14" t="s">
        <v>125</v>
      </c>
      <c r="AW154" s="14" t="s">
        <v>32</v>
      </c>
      <c r="AX154" s="14" t="s">
        <v>78</v>
      </c>
      <c r="AY154" s="257" t="s">
        <v>126</v>
      </c>
    </row>
    <row r="155" s="2" customFormat="1" ht="16.5" customHeight="1">
      <c r="A155" s="38"/>
      <c r="B155" s="39"/>
      <c r="C155" s="197" t="s">
        <v>308</v>
      </c>
      <c r="D155" s="197" t="s">
        <v>127</v>
      </c>
      <c r="E155" s="198" t="s">
        <v>650</v>
      </c>
      <c r="F155" s="199" t="s">
        <v>651</v>
      </c>
      <c r="G155" s="200" t="s">
        <v>210</v>
      </c>
      <c r="H155" s="201">
        <v>30.600000000000001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41</v>
      </c>
      <c r="O155" s="84"/>
      <c r="P155" s="207">
        <f>O155*H155</f>
        <v>0</v>
      </c>
      <c r="Q155" s="207">
        <v>0.0040200000000000001</v>
      </c>
      <c r="R155" s="207">
        <f>Q155*H155</f>
        <v>0.12301200000000001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125</v>
      </c>
      <c r="AT155" s="209" t="s">
        <v>127</v>
      </c>
      <c r="AU155" s="209" t="s">
        <v>80</v>
      </c>
      <c r="AY155" s="17" t="s">
        <v>126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78</v>
      </c>
      <c r="BK155" s="210">
        <f>ROUND(I155*H155,2)</f>
        <v>0</v>
      </c>
      <c r="BL155" s="17" t="s">
        <v>125</v>
      </c>
      <c r="BM155" s="209" t="s">
        <v>895</v>
      </c>
    </row>
    <row r="156" s="13" customFormat="1">
      <c r="A156" s="13"/>
      <c r="B156" s="235"/>
      <c r="C156" s="236"/>
      <c r="D156" s="237" t="s">
        <v>190</v>
      </c>
      <c r="E156" s="238" t="s">
        <v>19</v>
      </c>
      <c r="F156" s="239" t="s">
        <v>896</v>
      </c>
      <c r="G156" s="236"/>
      <c r="H156" s="240">
        <v>12.6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190</v>
      </c>
      <c r="AU156" s="246" t="s">
        <v>80</v>
      </c>
      <c r="AV156" s="13" t="s">
        <v>80</v>
      </c>
      <c r="AW156" s="13" t="s">
        <v>32</v>
      </c>
      <c r="AX156" s="13" t="s">
        <v>70</v>
      </c>
      <c r="AY156" s="246" t="s">
        <v>126</v>
      </c>
    </row>
    <row r="157" s="13" customFormat="1">
      <c r="A157" s="13"/>
      <c r="B157" s="235"/>
      <c r="C157" s="236"/>
      <c r="D157" s="237" t="s">
        <v>190</v>
      </c>
      <c r="E157" s="238" t="s">
        <v>19</v>
      </c>
      <c r="F157" s="239" t="s">
        <v>897</v>
      </c>
      <c r="G157" s="236"/>
      <c r="H157" s="240">
        <v>18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190</v>
      </c>
      <c r="AU157" s="246" t="s">
        <v>80</v>
      </c>
      <c r="AV157" s="13" t="s">
        <v>80</v>
      </c>
      <c r="AW157" s="13" t="s">
        <v>32</v>
      </c>
      <c r="AX157" s="13" t="s">
        <v>70</v>
      </c>
      <c r="AY157" s="246" t="s">
        <v>126</v>
      </c>
    </row>
    <row r="158" s="14" customFormat="1">
      <c r="A158" s="14"/>
      <c r="B158" s="247"/>
      <c r="C158" s="248"/>
      <c r="D158" s="237" t="s">
        <v>190</v>
      </c>
      <c r="E158" s="249" t="s">
        <v>19</v>
      </c>
      <c r="F158" s="250" t="s">
        <v>202</v>
      </c>
      <c r="G158" s="248"/>
      <c r="H158" s="251">
        <v>30.600000000000001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190</v>
      </c>
      <c r="AU158" s="257" t="s">
        <v>80</v>
      </c>
      <c r="AV158" s="14" t="s">
        <v>125</v>
      </c>
      <c r="AW158" s="14" t="s">
        <v>32</v>
      </c>
      <c r="AX158" s="14" t="s">
        <v>78</v>
      </c>
      <c r="AY158" s="257" t="s">
        <v>126</v>
      </c>
    </row>
    <row r="159" s="11" customFormat="1" ht="22.8" customHeight="1">
      <c r="A159" s="11"/>
      <c r="B159" s="183"/>
      <c r="C159" s="184"/>
      <c r="D159" s="185" t="s">
        <v>69</v>
      </c>
      <c r="E159" s="222" t="s">
        <v>159</v>
      </c>
      <c r="F159" s="222" t="s">
        <v>409</v>
      </c>
      <c r="G159" s="184"/>
      <c r="H159" s="184"/>
      <c r="I159" s="187"/>
      <c r="J159" s="223">
        <f>BK159</f>
        <v>0</v>
      </c>
      <c r="K159" s="184"/>
      <c r="L159" s="189"/>
      <c r="M159" s="190"/>
      <c r="N159" s="191"/>
      <c r="O159" s="191"/>
      <c r="P159" s="192">
        <f>SUM(P160:P162)</f>
        <v>0</v>
      </c>
      <c r="Q159" s="191"/>
      <c r="R159" s="192">
        <f>SUM(R160:R162)</f>
        <v>0.01035</v>
      </c>
      <c r="S159" s="191"/>
      <c r="T159" s="193">
        <f>SUM(T160:T162)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4" t="s">
        <v>78</v>
      </c>
      <c r="AT159" s="195" t="s">
        <v>69</v>
      </c>
      <c r="AU159" s="195" t="s">
        <v>78</v>
      </c>
      <c r="AY159" s="194" t="s">
        <v>126</v>
      </c>
      <c r="BK159" s="196">
        <f>SUM(BK160:BK162)</f>
        <v>0</v>
      </c>
    </row>
    <row r="160" s="2" customFormat="1" ht="21.75" customHeight="1">
      <c r="A160" s="38"/>
      <c r="B160" s="39"/>
      <c r="C160" s="197" t="s">
        <v>313</v>
      </c>
      <c r="D160" s="197" t="s">
        <v>127</v>
      </c>
      <c r="E160" s="198" t="s">
        <v>655</v>
      </c>
      <c r="F160" s="199" t="s">
        <v>656</v>
      </c>
      <c r="G160" s="200" t="s">
        <v>210</v>
      </c>
      <c r="H160" s="201">
        <v>0.25</v>
      </c>
      <c r="I160" s="202"/>
      <c r="J160" s="203">
        <f>ROUND(I160*H160,2)</f>
        <v>0</v>
      </c>
      <c r="K160" s="204"/>
      <c r="L160" s="44"/>
      <c r="M160" s="205" t="s">
        <v>19</v>
      </c>
      <c r="N160" s="206" t="s">
        <v>41</v>
      </c>
      <c r="O160" s="84"/>
      <c r="P160" s="207">
        <f>O160*H160</f>
        <v>0</v>
      </c>
      <c r="Q160" s="207">
        <v>0.039399999999999998</v>
      </c>
      <c r="R160" s="207">
        <f>Q160*H160</f>
        <v>0.0098499999999999994</v>
      </c>
      <c r="S160" s="207">
        <v>0</v>
      </c>
      <c r="T160" s="20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9" t="s">
        <v>125</v>
      </c>
      <c r="AT160" s="209" t="s">
        <v>127</v>
      </c>
      <c r="AU160" s="209" t="s">
        <v>80</v>
      </c>
      <c r="AY160" s="17" t="s">
        <v>126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7" t="s">
        <v>78</v>
      </c>
      <c r="BK160" s="210">
        <f>ROUND(I160*H160,2)</f>
        <v>0</v>
      </c>
      <c r="BL160" s="17" t="s">
        <v>125</v>
      </c>
      <c r="BM160" s="209" t="s">
        <v>898</v>
      </c>
    </row>
    <row r="161" s="2" customFormat="1" ht="21.75" customHeight="1">
      <c r="A161" s="38"/>
      <c r="B161" s="39"/>
      <c r="C161" s="197" t="s">
        <v>318</v>
      </c>
      <c r="D161" s="197" t="s">
        <v>127</v>
      </c>
      <c r="E161" s="198" t="s">
        <v>659</v>
      </c>
      <c r="F161" s="199" t="s">
        <v>660</v>
      </c>
      <c r="G161" s="200" t="s">
        <v>198</v>
      </c>
      <c r="H161" s="201">
        <v>2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41</v>
      </c>
      <c r="O161" s="84"/>
      <c r="P161" s="207">
        <f>O161*H161</f>
        <v>0</v>
      </c>
      <c r="Q161" s="207">
        <v>0.00025000000000000001</v>
      </c>
      <c r="R161" s="207">
        <f>Q161*H161</f>
        <v>0.00050000000000000001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125</v>
      </c>
      <c r="AT161" s="209" t="s">
        <v>127</v>
      </c>
      <c r="AU161" s="209" t="s">
        <v>80</v>
      </c>
      <c r="AY161" s="17" t="s">
        <v>126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78</v>
      </c>
      <c r="BK161" s="210">
        <f>ROUND(I161*H161,2)</f>
        <v>0</v>
      </c>
      <c r="BL161" s="17" t="s">
        <v>125</v>
      </c>
      <c r="BM161" s="209" t="s">
        <v>899</v>
      </c>
    </row>
    <row r="162" s="13" customFormat="1">
      <c r="A162" s="13"/>
      <c r="B162" s="235"/>
      <c r="C162" s="236"/>
      <c r="D162" s="237" t="s">
        <v>190</v>
      </c>
      <c r="E162" s="238" t="s">
        <v>19</v>
      </c>
      <c r="F162" s="239" t="s">
        <v>900</v>
      </c>
      <c r="G162" s="236"/>
      <c r="H162" s="240">
        <v>2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190</v>
      </c>
      <c r="AU162" s="246" t="s">
        <v>80</v>
      </c>
      <c r="AV162" s="13" t="s">
        <v>80</v>
      </c>
      <c r="AW162" s="13" t="s">
        <v>32</v>
      </c>
      <c r="AX162" s="13" t="s">
        <v>78</v>
      </c>
      <c r="AY162" s="246" t="s">
        <v>126</v>
      </c>
    </row>
    <row r="163" s="11" customFormat="1" ht="22.8" customHeight="1">
      <c r="A163" s="11"/>
      <c r="B163" s="183"/>
      <c r="C163" s="184"/>
      <c r="D163" s="185" t="s">
        <v>69</v>
      </c>
      <c r="E163" s="222" t="s">
        <v>425</v>
      </c>
      <c r="F163" s="222" t="s">
        <v>426</v>
      </c>
      <c r="G163" s="184"/>
      <c r="H163" s="184"/>
      <c r="I163" s="187"/>
      <c r="J163" s="223">
        <f>BK163</f>
        <v>0</v>
      </c>
      <c r="K163" s="184"/>
      <c r="L163" s="189"/>
      <c r="M163" s="190"/>
      <c r="N163" s="191"/>
      <c r="O163" s="191"/>
      <c r="P163" s="192">
        <f>P164</f>
        <v>0</v>
      </c>
      <c r="Q163" s="191"/>
      <c r="R163" s="192">
        <f>R164</f>
        <v>0</v>
      </c>
      <c r="S163" s="191"/>
      <c r="T163" s="193">
        <f>T164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4" t="s">
        <v>78</v>
      </c>
      <c r="AT163" s="195" t="s">
        <v>69</v>
      </c>
      <c r="AU163" s="195" t="s">
        <v>78</v>
      </c>
      <c r="AY163" s="194" t="s">
        <v>126</v>
      </c>
      <c r="BK163" s="196">
        <f>BK164</f>
        <v>0</v>
      </c>
    </row>
    <row r="164" s="2" customFormat="1" ht="16.5" customHeight="1">
      <c r="A164" s="38"/>
      <c r="B164" s="39"/>
      <c r="C164" s="197" t="s">
        <v>323</v>
      </c>
      <c r="D164" s="197" t="s">
        <v>127</v>
      </c>
      <c r="E164" s="198" t="s">
        <v>428</v>
      </c>
      <c r="F164" s="199" t="s">
        <v>429</v>
      </c>
      <c r="G164" s="200" t="s">
        <v>335</v>
      </c>
      <c r="H164" s="201">
        <v>4.5700000000000003</v>
      </c>
      <c r="I164" s="202"/>
      <c r="J164" s="203">
        <f>ROUND(I164*H164,2)</f>
        <v>0</v>
      </c>
      <c r="K164" s="204"/>
      <c r="L164" s="44"/>
      <c r="M164" s="205" t="s">
        <v>19</v>
      </c>
      <c r="N164" s="206" t="s">
        <v>41</v>
      </c>
      <c r="O164" s="84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9" t="s">
        <v>125</v>
      </c>
      <c r="AT164" s="209" t="s">
        <v>127</v>
      </c>
      <c r="AU164" s="209" t="s">
        <v>80</v>
      </c>
      <c r="AY164" s="17" t="s">
        <v>126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78</v>
      </c>
      <c r="BK164" s="210">
        <f>ROUND(I164*H164,2)</f>
        <v>0</v>
      </c>
      <c r="BL164" s="17" t="s">
        <v>125</v>
      </c>
      <c r="BM164" s="209" t="s">
        <v>901</v>
      </c>
    </row>
    <row r="165" s="11" customFormat="1" ht="25.92" customHeight="1">
      <c r="A165" s="11"/>
      <c r="B165" s="183"/>
      <c r="C165" s="184"/>
      <c r="D165" s="185" t="s">
        <v>69</v>
      </c>
      <c r="E165" s="186" t="s">
        <v>675</v>
      </c>
      <c r="F165" s="186" t="s">
        <v>676</v>
      </c>
      <c r="G165" s="184"/>
      <c r="H165" s="184"/>
      <c r="I165" s="187"/>
      <c r="J165" s="188">
        <f>BK165</f>
        <v>0</v>
      </c>
      <c r="K165" s="184"/>
      <c r="L165" s="189"/>
      <c r="M165" s="190"/>
      <c r="N165" s="191"/>
      <c r="O165" s="191"/>
      <c r="P165" s="192">
        <f>P166</f>
        <v>0</v>
      </c>
      <c r="Q165" s="191"/>
      <c r="R165" s="192">
        <f>R166</f>
        <v>0.072003650000000002</v>
      </c>
      <c r="S165" s="191"/>
      <c r="T165" s="193">
        <f>T166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194" t="s">
        <v>80</v>
      </c>
      <c r="AT165" s="195" t="s">
        <v>69</v>
      </c>
      <c r="AU165" s="195" t="s">
        <v>70</v>
      </c>
      <c r="AY165" s="194" t="s">
        <v>126</v>
      </c>
      <c r="BK165" s="196">
        <f>BK166</f>
        <v>0</v>
      </c>
    </row>
    <row r="166" s="11" customFormat="1" ht="22.8" customHeight="1">
      <c r="A166" s="11"/>
      <c r="B166" s="183"/>
      <c r="C166" s="184"/>
      <c r="D166" s="185" t="s">
        <v>69</v>
      </c>
      <c r="E166" s="222" t="s">
        <v>695</v>
      </c>
      <c r="F166" s="222" t="s">
        <v>696</v>
      </c>
      <c r="G166" s="184"/>
      <c r="H166" s="184"/>
      <c r="I166" s="187"/>
      <c r="J166" s="223">
        <f>BK166</f>
        <v>0</v>
      </c>
      <c r="K166" s="184"/>
      <c r="L166" s="189"/>
      <c r="M166" s="190"/>
      <c r="N166" s="191"/>
      <c r="O166" s="191"/>
      <c r="P166" s="192">
        <f>SUM(P167:P178)</f>
        <v>0</v>
      </c>
      <c r="Q166" s="191"/>
      <c r="R166" s="192">
        <f>SUM(R167:R178)</f>
        <v>0.072003650000000002</v>
      </c>
      <c r="S166" s="191"/>
      <c r="T166" s="193">
        <f>SUM(T167:T178)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4" t="s">
        <v>80</v>
      </c>
      <c r="AT166" s="195" t="s">
        <v>69</v>
      </c>
      <c r="AU166" s="195" t="s">
        <v>78</v>
      </c>
      <c r="AY166" s="194" t="s">
        <v>126</v>
      </c>
      <c r="BK166" s="196">
        <f>SUM(BK167:BK178)</f>
        <v>0</v>
      </c>
    </row>
    <row r="167" s="2" customFormat="1" ht="16.5" customHeight="1">
      <c r="A167" s="38"/>
      <c r="B167" s="39"/>
      <c r="C167" s="224" t="s">
        <v>327</v>
      </c>
      <c r="D167" s="224" t="s">
        <v>185</v>
      </c>
      <c r="E167" s="225" t="s">
        <v>902</v>
      </c>
      <c r="F167" s="226" t="s">
        <v>903</v>
      </c>
      <c r="G167" s="227" t="s">
        <v>335</v>
      </c>
      <c r="H167" s="228">
        <v>0.067000000000000004</v>
      </c>
      <c r="I167" s="229"/>
      <c r="J167" s="230">
        <f>ROUND(I167*H167,2)</f>
        <v>0</v>
      </c>
      <c r="K167" s="231"/>
      <c r="L167" s="232"/>
      <c r="M167" s="233" t="s">
        <v>19</v>
      </c>
      <c r="N167" s="234" t="s">
        <v>41</v>
      </c>
      <c r="O167" s="84"/>
      <c r="P167" s="207">
        <f>O167*H167</f>
        <v>0</v>
      </c>
      <c r="Q167" s="207">
        <v>1</v>
      </c>
      <c r="R167" s="207">
        <f>Q167*H167</f>
        <v>0.067000000000000004</v>
      </c>
      <c r="S167" s="207">
        <v>0</v>
      </c>
      <c r="T167" s="20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9" t="s">
        <v>323</v>
      </c>
      <c r="AT167" s="209" t="s">
        <v>185</v>
      </c>
      <c r="AU167" s="209" t="s">
        <v>80</v>
      </c>
      <c r="AY167" s="17" t="s">
        <v>126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7" t="s">
        <v>78</v>
      </c>
      <c r="BK167" s="210">
        <f>ROUND(I167*H167,2)</f>
        <v>0</v>
      </c>
      <c r="BL167" s="17" t="s">
        <v>250</v>
      </c>
      <c r="BM167" s="209" t="s">
        <v>904</v>
      </c>
    </row>
    <row r="168" s="2" customFormat="1">
      <c r="A168" s="38"/>
      <c r="B168" s="39"/>
      <c r="C168" s="40"/>
      <c r="D168" s="237" t="s">
        <v>700</v>
      </c>
      <c r="E168" s="40"/>
      <c r="F168" s="258" t="s">
        <v>905</v>
      </c>
      <c r="G168" s="40"/>
      <c r="H168" s="40"/>
      <c r="I168" s="259"/>
      <c r="J168" s="40"/>
      <c r="K168" s="40"/>
      <c r="L168" s="44"/>
      <c r="M168" s="260"/>
      <c r="N168" s="26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700</v>
      </c>
      <c r="AU168" s="17" t="s">
        <v>80</v>
      </c>
    </row>
    <row r="169" s="13" customFormat="1">
      <c r="A169" s="13"/>
      <c r="B169" s="235"/>
      <c r="C169" s="236"/>
      <c r="D169" s="237" t="s">
        <v>190</v>
      </c>
      <c r="E169" s="238" t="s">
        <v>19</v>
      </c>
      <c r="F169" s="239" t="s">
        <v>906</v>
      </c>
      <c r="G169" s="236"/>
      <c r="H169" s="240">
        <v>0.067000000000000004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190</v>
      </c>
      <c r="AU169" s="246" t="s">
        <v>80</v>
      </c>
      <c r="AV169" s="13" t="s">
        <v>80</v>
      </c>
      <c r="AW169" s="13" t="s">
        <v>32</v>
      </c>
      <c r="AX169" s="13" t="s">
        <v>78</v>
      </c>
      <c r="AY169" s="246" t="s">
        <v>126</v>
      </c>
    </row>
    <row r="170" s="2" customFormat="1" ht="16.5" customHeight="1">
      <c r="A170" s="38"/>
      <c r="B170" s="39"/>
      <c r="C170" s="224" t="s">
        <v>332</v>
      </c>
      <c r="D170" s="224" t="s">
        <v>185</v>
      </c>
      <c r="E170" s="225" t="s">
        <v>697</v>
      </c>
      <c r="F170" s="226" t="s">
        <v>698</v>
      </c>
      <c r="G170" s="227" t="s">
        <v>335</v>
      </c>
      <c r="H170" s="228">
        <v>0.0050000000000000001</v>
      </c>
      <c r="I170" s="229"/>
      <c r="J170" s="230">
        <f>ROUND(I170*H170,2)</f>
        <v>0</v>
      </c>
      <c r="K170" s="231"/>
      <c r="L170" s="232"/>
      <c r="M170" s="233" t="s">
        <v>19</v>
      </c>
      <c r="N170" s="234" t="s">
        <v>41</v>
      </c>
      <c r="O170" s="84"/>
      <c r="P170" s="207">
        <f>O170*H170</f>
        <v>0</v>
      </c>
      <c r="Q170" s="207">
        <v>1</v>
      </c>
      <c r="R170" s="207">
        <f>Q170*H170</f>
        <v>0.0050000000000000001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323</v>
      </c>
      <c r="AT170" s="209" t="s">
        <v>185</v>
      </c>
      <c r="AU170" s="209" t="s">
        <v>80</v>
      </c>
      <c r="AY170" s="17" t="s">
        <v>126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78</v>
      </c>
      <c r="BK170" s="210">
        <f>ROUND(I170*H170,2)</f>
        <v>0</v>
      </c>
      <c r="BL170" s="17" t="s">
        <v>250</v>
      </c>
      <c r="BM170" s="209" t="s">
        <v>907</v>
      </c>
    </row>
    <row r="171" s="2" customFormat="1">
      <c r="A171" s="38"/>
      <c r="B171" s="39"/>
      <c r="C171" s="40"/>
      <c r="D171" s="237" t="s">
        <v>700</v>
      </c>
      <c r="E171" s="40"/>
      <c r="F171" s="258" t="s">
        <v>701</v>
      </c>
      <c r="G171" s="40"/>
      <c r="H171" s="40"/>
      <c r="I171" s="259"/>
      <c r="J171" s="40"/>
      <c r="K171" s="40"/>
      <c r="L171" s="44"/>
      <c r="M171" s="260"/>
      <c r="N171" s="26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700</v>
      </c>
      <c r="AU171" s="17" t="s">
        <v>80</v>
      </c>
    </row>
    <row r="172" s="13" customFormat="1">
      <c r="A172" s="13"/>
      <c r="B172" s="235"/>
      <c r="C172" s="236"/>
      <c r="D172" s="237" t="s">
        <v>190</v>
      </c>
      <c r="E172" s="238" t="s">
        <v>19</v>
      </c>
      <c r="F172" s="239" t="s">
        <v>908</v>
      </c>
      <c r="G172" s="236"/>
      <c r="H172" s="240">
        <v>0.0050000000000000001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190</v>
      </c>
      <c r="AU172" s="246" t="s">
        <v>80</v>
      </c>
      <c r="AV172" s="13" t="s">
        <v>80</v>
      </c>
      <c r="AW172" s="13" t="s">
        <v>32</v>
      </c>
      <c r="AX172" s="13" t="s">
        <v>78</v>
      </c>
      <c r="AY172" s="246" t="s">
        <v>126</v>
      </c>
    </row>
    <row r="173" s="2" customFormat="1" ht="16.5" customHeight="1">
      <c r="A173" s="38"/>
      <c r="B173" s="39"/>
      <c r="C173" s="197" t="s">
        <v>338</v>
      </c>
      <c r="D173" s="197" t="s">
        <v>127</v>
      </c>
      <c r="E173" s="198" t="s">
        <v>722</v>
      </c>
      <c r="F173" s="199" t="s">
        <v>723</v>
      </c>
      <c r="G173" s="200" t="s">
        <v>188</v>
      </c>
      <c r="H173" s="201">
        <v>0.0050000000000000001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41</v>
      </c>
      <c r="O173" s="84"/>
      <c r="P173" s="207">
        <f>O173*H173</f>
        <v>0</v>
      </c>
      <c r="Q173" s="207">
        <v>6.0000000000000002E-05</v>
      </c>
      <c r="R173" s="207">
        <f>Q173*H173</f>
        <v>3.0000000000000004E-07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250</v>
      </c>
      <c r="AT173" s="209" t="s">
        <v>127</v>
      </c>
      <c r="AU173" s="209" t="s">
        <v>80</v>
      </c>
      <c r="AY173" s="17" t="s">
        <v>126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78</v>
      </c>
      <c r="BK173" s="210">
        <f>ROUND(I173*H173,2)</f>
        <v>0</v>
      </c>
      <c r="BL173" s="17" t="s">
        <v>250</v>
      </c>
      <c r="BM173" s="209" t="s">
        <v>909</v>
      </c>
    </row>
    <row r="174" s="13" customFormat="1">
      <c r="A174" s="13"/>
      <c r="B174" s="235"/>
      <c r="C174" s="236"/>
      <c r="D174" s="237" t="s">
        <v>190</v>
      </c>
      <c r="E174" s="238" t="s">
        <v>19</v>
      </c>
      <c r="F174" s="239" t="s">
        <v>908</v>
      </c>
      <c r="G174" s="236"/>
      <c r="H174" s="240">
        <v>0.0050000000000000001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190</v>
      </c>
      <c r="AU174" s="246" t="s">
        <v>80</v>
      </c>
      <c r="AV174" s="13" t="s">
        <v>80</v>
      </c>
      <c r="AW174" s="13" t="s">
        <v>32</v>
      </c>
      <c r="AX174" s="13" t="s">
        <v>78</v>
      </c>
      <c r="AY174" s="246" t="s">
        <v>126</v>
      </c>
    </row>
    <row r="175" s="2" customFormat="1" ht="16.5" customHeight="1">
      <c r="A175" s="38"/>
      <c r="B175" s="39"/>
      <c r="C175" s="197" t="s">
        <v>342</v>
      </c>
      <c r="D175" s="197" t="s">
        <v>127</v>
      </c>
      <c r="E175" s="198" t="s">
        <v>910</v>
      </c>
      <c r="F175" s="199" t="s">
        <v>911</v>
      </c>
      <c r="G175" s="200" t="s">
        <v>188</v>
      </c>
      <c r="H175" s="201">
        <v>0.067000000000000004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41</v>
      </c>
      <c r="O175" s="84"/>
      <c r="P175" s="207">
        <f>O175*H175</f>
        <v>0</v>
      </c>
      <c r="Q175" s="207">
        <v>5.0000000000000002E-05</v>
      </c>
      <c r="R175" s="207">
        <f>Q175*H175</f>
        <v>3.3500000000000005E-06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250</v>
      </c>
      <c r="AT175" s="209" t="s">
        <v>127</v>
      </c>
      <c r="AU175" s="209" t="s">
        <v>80</v>
      </c>
      <c r="AY175" s="17" t="s">
        <v>126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78</v>
      </c>
      <c r="BK175" s="210">
        <f>ROUND(I175*H175,2)</f>
        <v>0</v>
      </c>
      <c r="BL175" s="17" t="s">
        <v>250</v>
      </c>
      <c r="BM175" s="209" t="s">
        <v>912</v>
      </c>
    </row>
    <row r="176" s="13" customFormat="1">
      <c r="A176" s="13"/>
      <c r="B176" s="235"/>
      <c r="C176" s="236"/>
      <c r="D176" s="237" t="s">
        <v>190</v>
      </c>
      <c r="E176" s="238" t="s">
        <v>19</v>
      </c>
      <c r="F176" s="239" t="s">
        <v>906</v>
      </c>
      <c r="G176" s="236"/>
      <c r="H176" s="240">
        <v>0.067000000000000004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190</v>
      </c>
      <c r="AU176" s="246" t="s">
        <v>80</v>
      </c>
      <c r="AV176" s="13" t="s">
        <v>80</v>
      </c>
      <c r="AW176" s="13" t="s">
        <v>32</v>
      </c>
      <c r="AX176" s="13" t="s">
        <v>78</v>
      </c>
      <c r="AY176" s="246" t="s">
        <v>126</v>
      </c>
    </row>
    <row r="177" s="2" customFormat="1" ht="16.5" customHeight="1">
      <c r="A177" s="38"/>
      <c r="B177" s="39"/>
      <c r="C177" s="197" t="s">
        <v>347</v>
      </c>
      <c r="D177" s="197" t="s">
        <v>127</v>
      </c>
      <c r="E177" s="198" t="s">
        <v>743</v>
      </c>
      <c r="F177" s="199" t="s">
        <v>744</v>
      </c>
      <c r="G177" s="200" t="s">
        <v>188</v>
      </c>
      <c r="H177" s="201">
        <v>72</v>
      </c>
      <c r="I177" s="202"/>
      <c r="J177" s="203">
        <f>ROUND(I177*H177,2)</f>
        <v>0</v>
      </c>
      <c r="K177" s="204"/>
      <c r="L177" s="44"/>
      <c r="M177" s="205" t="s">
        <v>19</v>
      </c>
      <c r="N177" s="206" t="s">
        <v>41</v>
      </c>
      <c r="O177" s="84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9" t="s">
        <v>250</v>
      </c>
      <c r="AT177" s="209" t="s">
        <v>127</v>
      </c>
      <c r="AU177" s="209" t="s">
        <v>80</v>
      </c>
      <c r="AY177" s="17" t="s">
        <v>126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7" t="s">
        <v>78</v>
      </c>
      <c r="BK177" s="210">
        <f>ROUND(I177*H177,2)</f>
        <v>0</v>
      </c>
      <c r="BL177" s="17" t="s">
        <v>250</v>
      </c>
      <c r="BM177" s="209" t="s">
        <v>913</v>
      </c>
    </row>
    <row r="178" s="13" customFormat="1">
      <c r="A178" s="13"/>
      <c r="B178" s="235"/>
      <c r="C178" s="236"/>
      <c r="D178" s="237" t="s">
        <v>190</v>
      </c>
      <c r="E178" s="238" t="s">
        <v>19</v>
      </c>
      <c r="F178" s="239" t="s">
        <v>914</v>
      </c>
      <c r="G178" s="236"/>
      <c r="H178" s="240">
        <v>72</v>
      </c>
      <c r="I178" s="241"/>
      <c r="J178" s="236"/>
      <c r="K178" s="236"/>
      <c r="L178" s="242"/>
      <c r="M178" s="262"/>
      <c r="N178" s="263"/>
      <c r="O178" s="263"/>
      <c r="P178" s="263"/>
      <c r="Q178" s="263"/>
      <c r="R178" s="263"/>
      <c r="S178" s="263"/>
      <c r="T178" s="26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190</v>
      </c>
      <c r="AU178" s="246" t="s">
        <v>80</v>
      </c>
      <c r="AV178" s="13" t="s">
        <v>80</v>
      </c>
      <c r="AW178" s="13" t="s">
        <v>32</v>
      </c>
      <c r="AX178" s="13" t="s">
        <v>78</v>
      </c>
      <c r="AY178" s="246" t="s">
        <v>126</v>
      </c>
    </row>
    <row r="179" s="2" customFormat="1" ht="6.96" customHeight="1">
      <c r="A179" s="38"/>
      <c r="B179" s="59"/>
      <c r="C179" s="60"/>
      <c r="D179" s="60"/>
      <c r="E179" s="60"/>
      <c r="F179" s="60"/>
      <c r="G179" s="60"/>
      <c r="H179" s="60"/>
      <c r="I179" s="60"/>
      <c r="J179" s="60"/>
      <c r="K179" s="60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MZfz6jhKPYBwozUPFN3o6tAS1R92ZscmqhPSSQczqT8g8YNypm+4TKKKqqu53cq/eZD8PXHbljQQs36k4ZYmTg==" hashValue="N5pohGn1GVLItC/nVjWWpZORzebdGs/0db3BvCfZO2cev3VWxJNH6LcF8ISnLWcvbjXNHcnrYd1NXRy0P12yjQ==" algorithmName="SHA-512" password="CC35"/>
  <autoFilter ref="C87:K17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ROUND((SUM(BE82:BE153)),  2)</f>
        <v>0</v>
      </c>
      <c r="G33" s="38"/>
      <c r="H33" s="38"/>
      <c r="I33" s="148">
        <v>0.20999999999999999</v>
      </c>
      <c r="J33" s="147">
        <f>ROUND(((SUM(BE82:BE153))*I33),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ROUND((SUM(BF82:BF153)),  2)</f>
        <v>0</v>
      </c>
      <c r="G34" s="38"/>
      <c r="H34" s="38"/>
      <c r="I34" s="148">
        <v>0.14999999999999999</v>
      </c>
      <c r="J34" s="147">
        <f>ROUND(((SUM(BF82:BF153))*I34),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ROUND((SUM(BG82:BG153)),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ROUND((SUM(BH82:BH153)),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ROUND((SUM(BI82:BI153)),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SO-03.1 - Výsadby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J84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509</v>
      </c>
      <c r="E62" s="219"/>
      <c r="F62" s="219"/>
      <c r="G62" s="219"/>
      <c r="H62" s="219"/>
      <c r="I62" s="219"/>
      <c r="J62" s="220">
        <f>J149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110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Malá vodní nádrž VN1, VN2 a biocentrum LBC106 v k.ú. Zderaz u Kolešovic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103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SO-03.1 - Výsadby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15. 2. 2021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31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33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111</v>
      </c>
      <c r="D81" s="174" t="s">
        <v>55</v>
      </c>
      <c r="E81" s="174" t="s">
        <v>51</v>
      </c>
      <c r="F81" s="174" t="s">
        <v>52</v>
      </c>
      <c r="G81" s="174" t="s">
        <v>112</v>
      </c>
      <c r="H81" s="174" t="s">
        <v>113</v>
      </c>
      <c r="I81" s="174" t="s">
        <v>114</v>
      </c>
      <c r="J81" s="175" t="s">
        <v>107</v>
      </c>
      <c r="K81" s="176" t="s">
        <v>115</v>
      </c>
      <c r="L81" s="177"/>
      <c r="M81" s="92" t="s">
        <v>19</v>
      </c>
      <c r="N81" s="93" t="s">
        <v>40</v>
      </c>
      <c r="O81" s="93" t="s">
        <v>116</v>
      </c>
      <c r="P81" s="93" t="s">
        <v>117</v>
      </c>
      <c r="Q81" s="93" t="s">
        <v>118</v>
      </c>
      <c r="R81" s="93" t="s">
        <v>119</v>
      </c>
      <c r="S81" s="93" t="s">
        <v>120</v>
      </c>
      <c r="T81" s="94" t="s">
        <v>121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122</v>
      </c>
      <c r="D82" s="40"/>
      <c r="E82" s="40"/>
      <c r="F82" s="40"/>
      <c r="G82" s="40"/>
      <c r="H82" s="40"/>
      <c r="I82" s="40"/>
      <c r="J82" s="178">
        <f>BK82</f>
        <v>0</v>
      </c>
      <c r="K82" s="40"/>
      <c r="L82" s="44"/>
      <c r="M82" s="95"/>
      <c r="N82" s="179"/>
      <c r="O82" s="96"/>
      <c r="P82" s="180">
        <f>P83</f>
        <v>0</v>
      </c>
      <c r="Q82" s="96"/>
      <c r="R82" s="180">
        <f>R83</f>
        <v>48.91602000000001</v>
      </c>
      <c r="S82" s="96"/>
      <c r="T82" s="181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69</v>
      </c>
      <c r="AU82" s="17" t="s">
        <v>108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69</v>
      </c>
      <c r="E83" s="186" t="s">
        <v>182</v>
      </c>
      <c r="F83" s="186" t="s">
        <v>183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P84+P149</f>
        <v>0</v>
      </c>
      <c r="Q83" s="191"/>
      <c r="R83" s="192">
        <f>R84+R149</f>
        <v>48.91602000000001</v>
      </c>
      <c r="S83" s="191"/>
      <c r="T83" s="193">
        <f>T84+T149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78</v>
      </c>
      <c r="AT83" s="195" t="s">
        <v>69</v>
      </c>
      <c r="AU83" s="195" t="s">
        <v>70</v>
      </c>
      <c r="AY83" s="194" t="s">
        <v>126</v>
      </c>
      <c r="BK83" s="196">
        <f>BK84+BK149</f>
        <v>0</v>
      </c>
    </row>
    <row r="84" s="11" customFormat="1" ht="22.8" customHeight="1">
      <c r="A84" s="11"/>
      <c r="B84" s="183"/>
      <c r="C84" s="184"/>
      <c r="D84" s="185" t="s">
        <v>69</v>
      </c>
      <c r="E84" s="222" t="s">
        <v>78</v>
      </c>
      <c r="F84" s="222" t="s">
        <v>184</v>
      </c>
      <c r="G84" s="184"/>
      <c r="H84" s="184"/>
      <c r="I84" s="187"/>
      <c r="J84" s="223">
        <f>BK84</f>
        <v>0</v>
      </c>
      <c r="K84" s="184"/>
      <c r="L84" s="189"/>
      <c r="M84" s="190"/>
      <c r="N84" s="191"/>
      <c r="O84" s="191"/>
      <c r="P84" s="192">
        <f>SUM(P85:P148)</f>
        <v>0</v>
      </c>
      <c r="Q84" s="191"/>
      <c r="R84" s="192">
        <f>SUM(R85:R148)</f>
        <v>41.653530000000011</v>
      </c>
      <c r="S84" s="191"/>
      <c r="T84" s="193">
        <f>SUM(T85:T148)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78</v>
      </c>
      <c r="AT84" s="195" t="s">
        <v>69</v>
      </c>
      <c r="AU84" s="195" t="s">
        <v>78</v>
      </c>
      <c r="AY84" s="194" t="s">
        <v>126</v>
      </c>
      <c r="BK84" s="196">
        <f>SUM(BK85:BK148)</f>
        <v>0</v>
      </c>
    </row>
    <row r="85" s="2" customFormat="1" ht="16.5" customHeight="1">
      <c r="A85" s="38"/>
      <c r="B85" s="39"/>
      <c r="C85" s="224" t="s">
        <v>78</v>
      </c>
      <c r="D85" s="224" t="s">
        <v>185</v>
      </c>
      <c r="E85" s="225" t="s">
        <v>186</v>
      </c>
      <c r="F85" s="226" t="s">
        <v>187</v>
      </c>
      <c r="G85" s="227" t="s">
        <v>188</v>
      </c>
      <c r="H85" s="228">
        <v>113.75</v>
      </c>
      <c r="I85" s="229"/>
      <c r="J85" s="230">
        <f>ROUND(I85*H85,2)</f>
        <v>0</v>
      </c>
      <c r="K85" s="231"/>
      <c r="L85" s="232"/>
      <c r="M85" s="233" t="s">
        <v>19</v>
      </c>
      <c r="N85" s="234" t="s">
        <v>41</v>
      </c>
      <c r="O85" s="84"/>
      <c r="P85" s="207">
        <f>O85*H85</f>
        <v>0</v>
      </c>
      <c r="Q85" s="207">
        <v>0.001</v>
      </c>
      <c r="R85" s="207">
        <f>Q85*H85</f>
        <v>0.11375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155</v>
      </c>
      <c r="AT85" s="209" t="s">
        <v>185</v>
      </c>
      <c r="AU85" s="209" t="s">
        <v>80</v>
      </c>
      <c r="AY85" s="17" t="s">
        <v>126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78</v>
      </c>
      <c r="BK85" s="210">
        <f>ROUND(I85*H85,2)</f>
        <v>0</v>
      </c>
      <c r="BL85" s="17" t="s">
        <v>125</v>
      </c>
      <c r="BM85" s="209" t="s">
        <v>916</v>
      </c>
    </row>
    <row r="86" s="13" customFormat="1">
      <c r="A86" s="13"/>
      <c r="B86" s="235"/>
      <c r="C86" s="236"/>
      <c r="D86" s="237" t="s">
        <v>190</v>
      </c>
      <c r="E86" s="238" t="s">
        <v>19</v>
      </c>
      <c r="F86" s="239" t="s">
        <v>917</v>
      </c>
      <c r="G86" s="236"/>
      <c r="H86" s="240">
        <v>113.75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190</v>
      </c>
      <c r="AU86" s="246" t="s">
        <v>80</v>
      </c>
      <c r="AV86" s="13" t="s">
        <v>80</v>
      </c>
      <c r="AW86" s="13" t="s">
        <v>32</v>
      </c>
      <c r="AX86" s="13" t="s">
        <v>78</v>
      </c>
      <c r="AY86" s="246" t="s">
        <v>126</v>
      </c>
    </row>
    <row r="87" s="2" customFormat="1" ht="16.5" customHeight="1">
      <c r="A87" s="38"/>
      <c r="B87" s="39"/>
      <c r="C87" s="224" t="s">
        <v>80</v>
      </c>
      <c r="D87" s="224" t="s">
        <v>185</v>
      </c>
      <c r="E87" s="225" t="s">
        <v>192</v>
      </c>
      <c r="F87" s="226" t="s">
        <v>193</v>
      </c>
      <c r="G87" s="227" t="s">
        <v>188</v>
      </c>
      <c r="H87" s="228">
        <v>135.80000000000001</v>
      </c>
      <c r="I87" s="229"/>
      <c r="J87" s="230">
        <f>ROUND(I87*H87,2)</f>
        <v>0</v>
      </c>
      <c r="K87" s="231"/>
      <c r="L87" s="232"/>
      <c r="M87" s="233" t="s">
        <v>19</v>
      </c>
      <c r="N87" s="234" t="s">
        <v>41</v>
      </c>
      <c r="O87" s="84"/>
      <c r="P87" s="207">
        <f>O87*H87</f>
        <v>0</v>
      </c>
      <c r="Q87" s="207">
        <v>0.001</v>
      </c>
      <c r="R87" s="207">
        <f>Q87*H87</f>
        <v>0.1358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155</v>
      </c>
      <c r="AT87" s="209" t="s">
        <v>185</v>
      </c>
      <c r="AU87" s="209" t="s">
        <v>80</v>
      </c>
      <c r="AY87" s="17" t="s">
        <v>126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78</v>
      </c>
      <c r="BK87" s="210">
        <f>ROUND(I87*H87,2)</f>
        <v>0</v>
      </c>
      <c r="BL87" s="17" t="s">
        <v>125</v>
      </c>
      <c r="BM87" s="209" t="s">
        <v>918</v>
      </c>
    </row>
    <row r="88" s="13" customFormat="1">
      <c r="A88" s="13"/>
      <c r="B88" s="235"/>
      <c r="C88" s="236"/>
      <c r="D88" s="237" t="s">
        <v>190</v>
      </c>
      <c r="E88" s="238" t="s">
        <v>19</v>
      </c>
      <c r="F88" s="239" t="s">
        <v>919</v>
      </c>
      <c r="G88" s="236"/>
      <c r="H88" s="240">
        <v>135.80000000000001</v>
      </c>
      <c r="I88" s="241"/>
      <c r="J88" s="236"/>
      <c r="K88" s="236"/>
      <c r="L88" s="242"/>
      <c r="M88" s="243"/>
      <c r="N88" s="244"/>
      <c r="O88" s="244"/>
      <c r="P88" s="244"/>
      <c r="Q88" s="244"/>
      <c r="R88" s="244"/>
      <c r="S88" s="244"/>
      <c r="T88" s="24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6" t="s">
        <v>190</v>
      </c>
      <c r="AU88" s="246" t="s">
        <v>80</v>
      </c>
      <c r="AV88" s="13" t="s">
        <v>80</v>
      </c>
      <c r="AW88" s="13" t="s">
        <v>32</v>
      </c>
      <c r="AX88" s="13" t="s">
        <v>78</v>
      </c>
      <c r="AY88" s="246" t="s">
        <v>126</v>
      </c>
    </row>
    <row r="89" s="2" customFormat="1" ht="16.5" customHeight="1">
      <c r="A89" s="38"/>
      <c r="B89" s="39"/>
      <c r="C89" s="224" t="s">
        <v>136</v>
      </c>
      <c r="D89" s="224" t="s">
        <v>185</v>
      </c>
      <c r="E89" s="225" t="s">
        <v>920</v>
      </c>
      <c r="F89" s="226" t="s">
        <v>921</v>
      </c>
      <c r="G89" s="227" t="s">
        <v>278</v>
      </c>
      <c r="H89" s="228">
        <v>3.2599999999999998</v>
      </c>
      <c r="I89" s="229"/>
      <c r="J89" s="230">
        <f>ROUND(I89*H89,2)</f>
        <v>0</v>
      </c>
      <c r="K89" s="231"/>
      <c r="L89" s="232"/>
      <c r="M89" s="233" t="s">
        <v>19</v>
      </c>
      <c r="N89" s="234" t="s">
        <v>41</v>
      </c>
      <c r="O89" s="84"/>
      <c r="P89" s="207">
        <f>O89*H89</f>
        <v>0</v>
      </c>
      <c r="Q89" s="207">
        <v>0.20000000000000001</v>
      </c>
      <c r="R89" s="207">
        <f>Q89*H89</f>
        <v>0.65200000000000002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155</v>
      </c>
      <c r="AT89" s="209" t="s">
        <v>185</v>
      </c>
      <c r="AU89" s="209" t="s">
        <v>80</v>
      </c>
      <c r="AY89" s="17" t="s">
        <v>126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78</v>
      </c>
      <c r="BK89" s="210">
        <f>ROUND(I89*H89,2)</f>
        <v>0</v>
      </c>
      <c r="BL89" s="17" t="s">
        <v>125</v>
      </c>
      <c r="BM89" s="209" t="s">
        <v>922</v>
      </c>
    </row>
    <row r="90" s="13" customFormat="1">
      <c r="A90" s="13"/>
      <c r="B90" s="235"/>
      <c r="C90" s="236"/>
      <c r="D90" s="237" t="s">
        <v>190</v>
      </c>
      <c r="E90" s="238" t="s">
        <v>19</v>
      </c>
      <c r="F90" s="239" t="s">
        <v>923</v>
      </c>
      <c r="G90" s="236"/>
      <c r="H90" s="240">
        <v>1.5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190</v>
      </c>
      <c r="AU90" s="246" t="s">
        <v>80</v>
      </c>
      <c r="AV90" s="13" t="s">
        <v>80</v>
      </c>
      <c r="AW90" s="13" t="s">
        <v>32</v>
      </c>
      <c r="AX90" s="13" t="s">
        <v>70</v>
      </c>
      <c r="AY90" s="246" t="s">
        <v>126</v>
      </c>
    </row>
    <row r="91" s="13" customFormat="1">
      <c r="A91" s="13"/>
      <c r="B91" s="235"/>
      <c r="C91" s="236"/>
      <c r="D91" s="237" t="s">
        <v>190</v>
      </c>
      <c r="E91" s="238" t="s">
        <v>19</v>
      </c>
      <c r="F91" s="239" t="s">
        <v>924</v>
      </c>
      <c r="G91" s="236"/>
      <c r="H91" s="240">
        <v>1.76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190</v>
      </c>
      <c r="AU91" s="246" t="s">
        <v>80</v>
      </c>
      <c r="AV91" s="13" t="s">
        <v>80</v>
      </c>
      <c r="AW91" s="13" t="s">
        <v>32</v>
      </c>
      <c r="AX91" s="13" t="s">
        <v>70</v>
      </c>
      <c r="AY91" s="246" t="s">
        <v>126</v>
      </c>
    </row>
    <row r="92" s="14" customFormat="1">
      <c r="A92" s="14"/>
      <c r="B92" s="247"/>
      <c r="C92" s="248"/>
      <c r="D92" s="237" t="s">
        <v>190</v>
      </c>
      <c r="E92" s="249" t="s">
        <v>19</v>
      </c>
      <c r="F92" s="250" t="s">
        <v>202</v>
      </c>
      <c r="G92" s="248"/>
      <c r="H92" s="251">
        <v>3.2599999999999998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7" t="s">
        <v>190</v>
      </c>
      <c r="AU92" s="257" t="s">
        <v>80</v>
      </c>
      <c r="AV92" s="14" t="s">
        <v>125</v>
      </c>
      <c r="AW92" s="14" t="s">
        <v>32</v>
      </c>
      <c r="AX92" s="14" t="s">
        <v>78</v>
      </c>
      <c r="AY92" s="257" t="s">
        <v>126</v>
      </c>
    </row>
    <row r="93" s="2" customFormat="1" ht="21.75" customHeight="1">
      <c r="A93" s="38"/>
      <c r="B93" s="39"/>
      <c r="C93" s="197" t="s">
        <v>125</v>
      </c>
      <c r="D93" s="197" t="s">
        <v>127</v>
      </c>
      <c r="E93" s="198" t="s">
        <v>363</v>
      </c>
      <c r="F93" s="199" t="s">
        <v>364</v>
      </c>
      <c r="G93" s="200" t="s">
        <v>210</v>
      </c>
      <c r="H93" s="201">
        <v>3250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41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125</v>
      </c>
      <c r="AT93" s="209" t="s">
        <v>127</v>
      </c>
      <c r="AU93" s="209" t="s">
        <v>80</v>
      </c>
      <c r="AY93" s="17" t="s">
        <v>126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78</v>
      </c>
      <c r="BK93" s="210">
        <f>ROUND(I93*H93,2)</f>
        <v>0</v>
      </c>
      <c r="BL93" s="17" t="s">
        <v>125</v>
      </c>
      <c r="BM93" s="209" t="s">
        <v>925</v>
      </c>
    </row>
    <row r="94" s="13" customFormat="1">
      <c r="A94" s="13"/>
      <c r="B94" s="235"/>
      <c r="C94" s="236"/>
      <c r="D94" s="237" t="s">
        <v>190</v>
      </c>
      <c r="E94" s="238" t="s">
        <v>19</v>
      </c>
      <c r="F94" s="239" t="s">
        <v>926</v>
      </c>
      <c r="G94" s="236"/>
      <c r="H94" s="240">
        <v>3250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190</v>
      </c>
      <c r="AU94" s="246" t="s">
        <v>80</v>
      </c>
      <c r="AV94" s="13" t="s">
        <v>80</v>
      </c>
      <c r="AW94" s="13" t="s">
        <v>32</v>
      </c>
      <c r="AX94" s="13" t="s">
        <v>78</v>
      </c>
      <c r="AY94" s="246" t="s">
        <v>126</v>
      </c>
    </row>
    <row r="95" s="2" customFormat="1" ht="21.75" customHeight="1">
      <c r="A95" s="38"/>
      <c r="B95" s="39"/>
      <c r="C95" s="197" t="s">
        <v>143</v>
      </c>
      <c r="D95" s="197" t="s">
        <v>127</v>
      </c>
      <c r="E95" s="198" t="s">
        <v>367</v>
      </c>
      <c r="F95" s="199" t="s">
        <v>368</v>
      </c>
      <c r="G95" s="200" t="s">
        <v>210</v>
      </c>
      <c r="H95" s="201">
        <v>3880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41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125</v>
      </c>
      <c r="AT95" s="209" t="s">
        <v>127</v>
      </c>
      <c r="AU95" s="209" t="s">
        <v>80</v>
      </c>
      <c r="AY95" s="17" t="s">
        <v>126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125</v>
      </c>
      <c r="BM95" s="209" t="s">
        <v>927</v>
      </c>
    </row>
    <row r="96" s="13" customFormat="1">
      <c r="A96" s="13"/>
      <c r="B96" s="235"/>
      <c r="C96" s="236"/>
      <c r="D96" s="237" t="s">
        <v>190</v>
      </c>
      <c r="E96" s="238" t="s">
        <v>19</v>
      </c>
      <c r="F96" s="239" t="s">
        <v>928</v>
      </c>
      <c r="G96" s="236"/>
      <c r="H96" s="240">
        <v>3880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190</v>
      </c>
      <c r="AU96" s="246" t="s">
        <v>80</v>
      </c>
      <c r="AV96" s="13" t="s">
        <v>80</v>
      </c>
      <c r="AW96" s="13" t="s">
        <v>32</v>
      </c>
      <c r="AX96" s="13" t="s">
        <v>78</v>
      </c>
      <c r="AY96" s="246" t="s">
        <v>126</v>
      </c>
    </row>
    <row r="97" s="2" customFormat="1" ht="16.5" customHeight="1">
      <c r="A97" s="38"/>
      <c r="B97" s="39"/>
      <c r="C97" s="197" t="s">
        <v>347</v>
      </c>
      <c r="D97" s="197" t="s">
        <v>127</v>
      </c>
      <c r="E97" s="198" t="s">
        <v>929</v>
      </c>
      <c r="F97" s="199" t="s">
        <v>930</v>
      </c>
      <c r="G97" s="200" t="s">
        <v>198</v>
      </c>
      <c r="H97" s="201">
        <v>220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41</v>
      </c>
      <c r="O97" s="84"/>
      <c r="P97" s="207">
        <f>O97*H97</f>
        <v>0</v>
      </c>
      <c r="Q97" s="207">
        <v>5.0000000000000002E-05</v>
      </c>
      <c r="R97" s="207">
        <f>Q97*H97</f>
        <v>0.011000000000000001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125</v>
      </c>
      <c r="AT97" s="209" t="s">
        <v>127</v>
      </c>
      <c r="AU97" s="209" t="s">
        <v>80</v>
      </c>
      <c r="AY97" s="17" t="s">
        <v>126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78</v>
      </c>
      <c r="BK97" s="210">
        <f>ROUND(I97*H97,2)</f>
        <v>0</v>
      </c>
      <c r="BL97" s="17" t="s">
        <v>125</v>
      </c>
      <c r="BM97" s="209" t="s">
        <v>931</v>
      </c>
    </row>
    <row r="98" s="13" customFormat="1">
      <c r="A98" s="13"/>
      <c r="B98" s="235"/>
      <c r="C98" s="236"/>
      <c r="D98" s="237" t="s">
        <v>190</v>
      </c>
      <c r="E98" s="238" t="s">
        <v>19</v>
      </c>
      <c r="F98" s="239" t="s">
        <v>932</v>
      </c>
      <c r="G98" s="236"/>
      <c r="H98" s="240">
        <v>220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190</v>
      </c>
      <c r="AU98" s="246" t="s">
        <v>80</v>
      </c>
      <c r="AV98" s="13" t="s">
        <v>80</v>
      </c>
      <c r="AW98" s="13" t="s">
        <v>32</v>
      </c>
      <c r="AX98" s="13" t="s">
        <v>78</v>
      </c>
      <c r="AY98" s="246" t="s">
        <v>126</v>
      </c>
    </row>
    <row r="99" s="2" customFormat="1" ht="16.5" customHeight="1">
      <c r="A99" s="38"/>
      <c r="B99" s="39"/>
      <c r="C99" s="197" t="s">
        <v>147</v>
      </c>
      <c r="D99" s="197" t="s">
        <v>127</v>
      </c>
      <c r="E99" s="198" t="s">
        <v>933</v>
      </c>
      <c r="F99" s="199" t="s">
        <v>934</v>
      </c>
      <c r="G99" s="200" t="s">
        <v>198</v>
      </c>
      <c r="H99" s="201">
        <v>120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41</v>
      </c>
      <c r="O99" s="84"/>
      <c r="P99" s="207">
        <f>O99*H99</f>
        <v>0</v>
      </c>
      <c r="Q99" s="207">
        <v>6.0000000000000002E-05</v>
      </c>
      <c r="R99" s="207">
        <f>Q99*H99</f>
        <v>0.0071999999999999998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125</v>
      </c>
      <c r="AT99" s="209" t="s">
        <v>127</v>
      </c>
      <c r="AU99" s="209" t="s">
        <v>80</v>
      </c>
      <c r="AY99" s="17" t="s">
        <v>126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78</v>
      </c>
      <c r="BK99" s="210">
        <f>ROUND(I99*H99,2)</f>
        <v>0</v>
      </c>
      <c r="BL99" s="17" t="s">
        <v>125</v>
      </c>
      <c r="BM99" s="209" t="s">
        <v>935</v>
      </c>
    </row>
    <row r="100" s="13" customFormat="1">
      <c r="A100" s="13"/>
      <c r="B100" s="235"/>
      <c r="C100" s="236"/>
      <c r="D100" s="237" t="s">
        <v>190</v>
      </c>
      <c r="E100" s="238" t="s">
        <v>19</v>
      </c>
      <c r="F100" s="239" t="s">
        <v>387</v>
      </c>
      <c r="G100" s="236"/>
      <c r="H100" s="240">
        <v>120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190</v>
      </c>
      <c r="AU100" s="246" t="s">
        <v>80</v>
      </c>
      <c r="AV100" s="13" t="s">
        <v>80</v>
      </c>
      <c r="AW100" s="13" t="s">
        <v>32</v>
      </c>
      <c r="AX100" s="13" t="s">
        <v>78</v>
      </c>
      <c r="AY100" s="246" t="s">
        <v>126</v>
      </c>
    </row>
    <row r="101" s="2" customFormat="1" ht="21.75" customHeight="1">
      <c r="A101" s="38"/>
      <c r="B101" s="39"/>
      <c r="C101" s="197" t="s">
        <v>151</v>
      </c>
      <c r="D101" s="197" t="s">
        <v>127</v>
      </c>
      <c r="E101" s="198" t="s">
        <v>936</v>
      </c>
      <c r="F101" s="199" t="s">
        <v>937</v>
      </c>
      <c r="G101" s="200" t="s">
        <v>198</v>
      </c>
      <c r="H101" s="201">
        <v>120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41</v>
      </c>
      <c r="O101" s="84"/>
      <c r="P101" s="207">
        <f>O101*H101</f>
        <v>0</v>
      </c>
      <c r="Q101" s="207">
        <v>0.0020799999999999998</v>
      </c>
      <c r="R101" s="207">
        <f>Q101*H101</f>
        <v>0.24959999999999999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125</v>
      </c>
      <c r="AT101" s="209" t="s">
        <v>127</v>
      </c>
      <c r="AU101" s="209" t="s">
        <v>80</v>
      </c>
      <c r="AY101" s="17" t="s">
        <v>126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78</v>
      </c>
      <c r="BK101" s="210">
        <f>ROUND(I101*H101,2)</f>
        <v>0</v>
      </c>
      <c r="BL101" s="17" t="s">
        <v>125</v>
      </c>
      <c r="BM101" s="209" t="s">
        <v>938</v>
      </c>
    </row>
    <row r="102" s="13" customFormat="1">
      <c r="A102" s="13"/>
      <c r="B102" s="235"/>
      <c r="C102" s="236"/>
      <c r="D102" s="237" t="s">
        <v>190</v>
      </c>
      <c r="E102" s="238" t="s">
        <v>19</v>
      </c>
      <c r="F102" s="239" t="s">
        <v>387</v>
      </c>
      <c r="G102" s="236"/>
      <c r="H102" s="240">
        <v>120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190</v>
      </c>
      <c r="AU102" s="246" t="s">
        <v>80</v>
      </c>
      <c r="AV102" s="13" t="s">
        <v>80</v>
      </c>
      <c r="AW102" s="13" t="s">
        <v>32</v>
      </c>
      <c r="AX102" s="13" t="s">
        <v>78</v>
      </c>
      <c r="AY102" s="246" t="s">
        <v>126</v>
      </c>
    </row>
    <row r="103" s="2" customFormat="1" ht="16.5" customHeight="1">
      <c r="A103" s="38"/>
      <c r="B103" s="39"/>
      <c r="C103" s="197" t="s">
        <v>155</v>
      </c>
      <c r="D103" s="197" t="s">
        <v>127</v>
      </c>
      <c r="E103" s="198" t="s">
        <v>939</v>
      </c>
      <c r="F103" s="199" t="s">
        <v>940</v>
      </c>
      <c r="G103" s="200" t="s">
        <v>198</v>
      </c>
      <c r="H103" s="201">
        <v>340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41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125</v>
      </c>
      <c r="AT103" s="209" t="s">
        <v>127</v>
      </c>
      <c r="AU103" s="209" t="s">
        <v>80</v>
      </c>
      <c r="AY103" s="17" t="s">
        <v>126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78</v>
      </c>
      <c r="BK103" s="210">
        <f>ROUND(I103*H103,2)</f>
        <v>0</v>
      </c>
      <c r="BL103" s="17" t="s">
        <v>125</v>
      </c>
      <c r="BM103" s="209" t="s">
        <v>941</v>
      </c>
    </row>
    <row r="104" s="13" customFormat="1">
      <c r="A104" s="13"/>
      <c r="B104" s="235"/>
      <c r="C104" s="236"/>
      <c r="D104" s="237" t="s">
        <v>190</v>
      </c>
      <c r="E104" s="238" t="s">
        <v>19</v>
      </c>
      <c r="F104" s="239" t="s">
        <v>942</v>
      </c>
      <c r="G104" s="236"/>
      <c r="H104" s="240">
        <v>340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190</v>
      </c>
      <c r="AU104" s="246" t="s">
        <v>80</v>
      </c>
      <c r="AV104" s="13" t="s">
        <v>80</v>
      </c>
      <c r="AW104" s="13" t="s">
        <v>32</v>
      </c>
      <c r="AX104" s="13" t="s">
        <v>78</v>
      </c>
      <c r="AY104" s="246" t="s">
        <v>126</v>
      </c>
    </row>
    <row r="105" s="2" customFormat="1" ht="16.5" customHeight="1">
      <c r="A105" s="38"/>
      <c r="B105" s="39"/>
      <c r="C105" s="197" t="s">
        <v>159</v>
      </c>
      <c r="D105" s="197" t="s">
        <v>127</v>
      </c>
      <c r="E105" s="198" t="s">
        <v>943</v>
      </c>
      <c r="F105" s="199" t="s">
        <v>944</v>
      </c>
      <c r="G105" s="200" t="s">
        <v>210</v>
      </c>
      <c r="H105" s="201">
        <v>65.200000000000003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41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125</v>
      </c>
      <c r="AT105" s="209" t="s">
        <v>127</v>
      </c>
      <c r="AU105" s="209" t="s">
        <v>80</v>
      </c>
      <c r="AY105" s="17" t="s">
        <v>126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78</v>
      </c>
      <c r="BK105" s="210">
        <f>ROUND(I105*H105,2)</f>
        <v>0</v>
      </c>
      <c r="BL105" s="17" t="s">
        <v>125</v>
      </c>
      <c r="BM105" s="209" t="s">
        <v>945</v>
      </c>
    </row>
    <row r="106" s="13" customFormat="1">
      <c r="A106" s="13"/>
      <c r="B106" s="235"/>
      <c r="C106" s="236"/>
      <c r="D106" s="237" t="s">
        <v>190</v>
      </c>
      <c r="E106" s="238" t="s">
        <v>19</v>
      </c>
      <c r="F106" s="239" t="s">
        <v>946</v>
      </c>
      <c r="G106" s="236"/>
      <c r="H106" s="240">
        <v>30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190</v>
      </c>
      <c r="AU106" s="246" t="s">
        <v>80</v>
      </c>
      <c r="AV106" s="13" t="s">
        <v>80</v>
      </c>
      <c r="AW106" s="13" t="s">
        <v>32</v>
      </c>
      <c r="AX106" s="13" t="s">
        <v>70</v>
      </c>
      <c r="AY106" s="246" t="s">
        <v>126</v>
      </c>
    </row>
    <row r="107" s="13" customFormat="1">
      <c r="A107" s="13"/>
      <c r="B107" s="235"/>
      <c r="C107" s="236"/>
      <c r="D107" s="237" t="s">
        <v>190</v>
      </c>
      <c r="E107" s="238" t="s">
        <v>19</v>
      </c>
      <c r="F107" s="239" t="s">
        <v>947</v>
      </c>
      <c r="G107" s="236"/>
      <c r="H107" s="240">
        <v>35.200000000000003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190</v>
      </c>
      <c r="AU107" s="246" t="s">
        <v>80</v>
      </c>
      <c r="AV107" s="13" t="s">
        <v>80</v>
      </c>
      <c r="AW107" s="13" t="s">
        <v>32</v>
      </c>
      <c r="AX107" s="13" t="s">
        <v>70</v>
      </c>
      <c r="AY107" s="246" t="s">
        <v>126</v>
      </c>
    </row>
    <row r="108" s="14" customFormat="1">
      <c r="A108" s="14"/>
      <c r="B108" s="247"/>
      <c r="C108" s="248"/>
      <c r="D108" s="237" t="s">
        <v>190</v>
      </c>
      <c r="E108" s="249" t="s">
        <v>19</v>
      </c>
      <c r="F108" s="250" t="s">
        <v>202</v>
      </c>
      <c r="G108" s="248"/>
      <c r="H108" s="251">
        <v>65.200000000000003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190</v>
      </c>
      <c r="AU108" s="257" t="s">
        <v>80</v>
      </c>
      <c r="AV108" s="14" t="s">
        <v>125</v>
      </c>
      <c r="AW108" s="14" t="s">
        <v>32</v>
      </c>
      <c r="AX108" s="14" t="s">
        <v>78</v>
      </c>
      <c r="AY108" s="257" t="s">
        <v>126</v>
      </c>
    </row>
    <row r="109" s="2" customFormat="1" ht="16.5" customHeight="1">
      <c r="A109" s="38"/>
      <c r="B109" s="39"/>
      <c r="C109" s="197" t="s">
        <v>163</v>
      </c>
      <c r="D109" s="197" t="s">
        <v>127</v>
      </c>
      <c r="E109" s="198" t="s">
        <v>948</v>
      </c>
      <c r="F109" s="199" t="s">
        <v>949</v>
      </c>
      <c r="G109" s="200" t="s">
        <v>210</v>
      </c>
      <c r="H109" s="201">
        <v>3250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41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125</v>
      </c>
      <c r="AT109" s="209" t="s">
        <v>127</v>
      </c>
      <c r="AU109" s="209" t="s">
        <v>80</v>
      </c>
      <c r="AY109" s="17" t="s">
        <v>126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78</v>
      </c>
      <c r="BK109" s="210">
        <f>ROUND(I109*H109,2)</f>
        <v>0</v>
      </c>
      <c r="BL109" s="17" t="s">
        <v>125</v>
      </c>
      <c r="BM109" s="209" t="s">
        <v>950</v>
      </c>
    </row>
    <row r="110" s="13" customFormat="1">
      <c r="A110" s="13"/>
      <c r="B110" s="235"/>
      <c r="C110" s="236"/>
      <c r="D110" s="237" t="s">
        <v>190</v>
      </c>
      <c r="E110" s="238" t="s">
        <v>19</v>
      </c>
      <c r="F110" s="239" t="s">
        <v>951</v>
      </c>
      <c r="G110" s="236"/>
      <c r="H110" s="240">
        <v>3250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190</v>
      </c>
      <c r="AU110" s="246" t="s">
        <v>80</v>
      </c>
      <c r="AV110" s="13" t="s">
        <v>80</v>
      </c>
      <c r="AW110" s="13" t="s">
        <v>32</v>
      </c>
      <c r="AX110" s="13" t="s">
        <v>78</v>
      </c>
      <c r="AY110" s="246" t="s">
        <v>126</v>
      </c>
    </row>
    <row r="111" s="2" customFormat="1" ht="16.5" customHeight="1">
      <c r="A111" s="38"/>
      <c r="B111" s="39"/>
      <c r="C111" s="197" t="s">
        <v>167</v>
      </c>
      <c r="D111" s="197" t="s">
        <v>127</v>
      </c>
      <c r="E111" s="198" t="s">
        <v>952</v>
      </c>
      <c r="F111" s="199" t="s">
        <v>953</v>
      </c>
      <c r="G111" s="200" t="s">
        <v>278</v>
      </c>
      <c r="H111" s="201">
        <v>466.10000000000002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41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125</v>
      </c>
      <c r="AT111" s="209" t="s">
        <v>127</v>
      </c>
      <c r="AU111" s="209" t="s">
        <v>80</v>
      </c>
      <c r="AY111" s="17" t="s">
        <v>126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78</v>
      </c>
      <c r="BK111" s="210">
        <f>ROUND(I111*H111,2)</f>
        <v>0</v>
      </c>
      <c r="BL111" s="17" t="s">
        <v>125</v>
      </c>
      <c r="BM111" s="209" t="s">
        <v>954</v>
      </c>
    </row>
    <row r="112" s="13" customFormat="1">
      <c r="A112" s="13"/>
      <c r="B112" s="235"/>
      <c r="C112" s="236"/>
      <c r="D112" s="237" t="s">
        <v>190</v>
      </c>
      <c r="E112" s="238" t="s">
        <v>19</v>
      </c>
      <c r="F112" s="239" t="s">
        <v>955</v>
      </c>
      <c r="G112" s="236"/>
      <c r="H112" s="240">
        <v>24</v>
      </c>
      <c r="I112" s="241"/>
      <c r="J112" s="236"/>
      <c r="K112" s="236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190</v>
      </c>
      <c r="AU112" s="246" t="s">
        <v>80</v>
      </c>
      <c r="AV112" s="13" t="s">
        <v>80</v>
      </c>
      <c r="AW112" s="13" t="s">
        <v>32</v>
      </c>
      <c r="AX112" s="13" t="s">
        <v>70</v>
      </c>
      <c r="AY112" s="246" t="s">
        <v>126</v>
      </c>
    </row>
    <row r="113" s="13" customFormat="1">
      <c r="A113" s="13"/>
      <c r="B113" s="235"/>
      <c r="C113" s="236"/>
      <c r="D113" s="237" t="s">
        <v>190</v>
      </c>
      <c r="E113" s="238" t="s">
        <v>19</v>
      </c>
      <c r="F113" s="239" t="s">
        <v>956</v>
      </c>
      <c r="G113" s="236"/>
      <c r="H113" s="240">
        <v>14.300000000000001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190</v>
      </c>
      <c r="AU113" s="246" t="s">
        <v>80</v>
      </c>
      <c r="AV113" s="13" t="s">
        <v>80</v>
      </c>
      <c r="AW113" s="13" t="s">
        <v>32</v>
      </c>
      <c r="AX113" s="13" t="s">
        <v>70</v>
      </c>
      <c r="AY113" s="246" t="s">
        <v>126</v>
      </c>
    </row>
    <row r="114" s="13" customFormat="1">
      <c r="A114" s="13"/>
      <c r="B114" s="235"/>
      <c r="C114" s="236"/>
      <c r="D114" s="237" t="s">
        <v>190</v>
      </c>
      <c r="E114" s="238" t="s">
        <v>19</v>
      </c>
      <c r="F114" s="239" t="s">
        <v>957</v>
      </c>
      <c r="G114" s="236"/>
      <c r="H114" s="240">
        <v>427.80000000000001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190</v>
      </c>
      <c r="AU114" s="246" t="s">
        <v>80</v>
      </c>
      <c r="AV114" s="13" t="s">
        <v>80</v>
      </c>
      <c r="AW114" s="13" t="s">
        <v>32</v>
      </c>
      <c r="AX114" s="13" t="s">
        <v>70</v>
      </c>
      <c r="AY114" s="246" t="s">
        <v>126</v>
      </c>
    </row>
    <row r="115" s="14" customFormat="1">
      <c r="A115" s="14"/>
      <c r="B115" s="247"/>
      <c r="C115" s="248"/>
      <c r="D115" s="237" t="s">
        <v>190</v>
      </c>
      <c r="E115" s="249" t="s">
        <v>19</v>
      </c>
      <c r="F115" s="250" t="s">
        <v>202</v>
      </c>
      <c r="G115" s="248"/>
      <c r="H115" s="251">
        <v>466.10000000000002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190</v>
      </c>
      <c r="AU115" s="257" t="s">
        <v>80</v>
      </c>
      <c r="AV115" s="14" t="s">
        <v>125</v>
      </c>
      <c r="AW115" s="14" t="s">
        <v>32</v>
      </c>
      <c r="AX115" s="14" t="s">
        <v>78</v>
      </c>
      <c r="AY115" s="257" t="s">
        <v>126</v>
      </c>
    </row>
    <row r="116" s="2" customFormat="1" ht="16.5" customHeight="1">
      <c r="A116" s="38"/>
      <c r="B116" s="39"/>
      <c r="C116" s="224" t="s">
        <v>171</v>
      </c>
      <c r="D116" s="224" t="s">
        <v>185</v>
      </c>
      <c r="E116" s="225" t="s">
        <v>958</v>
      </c>
      <c r="F116" s="226" t="s">
        <v>959</v>
      </c>
      <c r="G116" s="227" t="s">
        <v>398</v>
      </c>
      <c r="H116" s="228">
        <v>67.200000000000003</v>
      </c>
      <c r="I116" s="229"/>
      <c r="J116" s="230">
        <f>ROUND(I116*H116,2)</f>
        <v>0</v>
      </c>
      <c r="K116" s="231"/>
      <c r="L116" s="232"/>
      <c r="M116" s="233" t="s">
        <v>19</v>
      </c>
      <c r="N116" s="234" t="s">
        <v>41</v>
      </c>
      <c r="O116" s="84"/>
      <c r="P116" s="207">
        <f>O116*H116</f>
        <v>0</v>
      </c>
      <c r="Q116" s="207">
        <v>0.0014</v>
      </c>
      <c r="R116" s="207">
        <f>Q116*H116</f>
        <v>0.094079999999999997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155</v>
      </c>
      <c r="AT116" s="209" t="s">
        <v>185</v>
      </c>
      <c r="AU116" s="209" t="s">
        <v>80</v>
      </c>
      <c r="AY116" s="17" t="s">
        <v>126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78</v>
      </c>
      <c r="BK116" s="210">
        <f>ROUND(I116*H116,2)</f>
        <v>0</v>
      </c>
      <c r="BL116" s="17" t="s">
        <v>125</v>
      </c>
      <c r="BM116" s="209" t="s">
        <v>960</v>
      </c>
    </row>
    <row r="117" s="13" customFormat="1">
      <c r="A117" s="13"/>
      <c r="B117" s="235"/>
      <c r="C117" s="236"/>
      <c r="D117" s="237" t="s">
        <v>190</v>
      </c>
      <c r="E117" s="238" t="s">
        <v>19</v>
      </c>
      <c r="F117" s="239" t="s">
        <v>961</v>
      </c>
      <c r="G117" s="236"/>
      <c r="H117" s="240">
        <v>57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190</v>
      </c>
      <c r="AU117" s="246" t="s">
        <v>80</v>
      </c>
      <c r="AV117" s="13" t="s">
        <v>80</v>
      </c>
      <c r="AW117" s="13" t="s">
        <v>32</v>
      </c>
      <c r="AX117" s="13" t="s">
        <v>70</v>
      </c>
      <c r="AY117" s="246" t="s">
        <v>126</v>
      </c>
    </row>
    <row r="118" s="13" customFormat="1">
      <c r="A118" s="13"/>
      <c r="B118" s="235"/>
      <c r="C118" s="236"/>
      <c r="D118" s="237" t="s">
        <v>190</v>
      </c>
      <c r="E118" s="238" t="s">
        <v>19</v>
      </c>
      <c r="F118" s="239" t="s">
        <v>962</v>
      </c>
      <c r="G118" s="236"/>
      <c r="H118" s="240">
        <v>10.199999999999999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190</v>
      </c>
      <c r="AU118" s="246" t="s">
        <v>80</v>
      </c>
      <c r="AV118" s="13" t="s">
        <v>80</v>
      </c>
      <c r="AW118" s="13" t="s">
        <v>32</v>
      </c>
      <c r="AX118" s="13" t="s">
        <v>70</v>
      </c>
      <c r="AY118" s="246" t="s">
        <v>126</v>
      </c>
    </row>
    <row r="119" s="14" customFormat="1">
      <c r="A119" s="14"/>
      <c r="B119" s="247"/>
      <c r="C119" s="248"/>
      <c r="D119" s="237" t="s">
        <v>190</v>
      </c>
      <c r="E119" s="249" t="s">
        <v>19</v>
      </c>
      <c r="F119" s="250" t="s">
        <v>202</v>
      </c>
      <c r="G119" s="248"/>
      <c r="H119" s="251">
        <v>67.200000000000003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190</v>
      </c>
      <c r="AU119" s="257" t="s">
        <v>80</v>
      </c>
      <c r="AV119" s="14" t="s">
        <v>125</v>
      </c>
      <c r="AW119" s="14" t="s">
        <v>32</v>
      </c>
      <c r="AX119" s="14" t="s">
        <v>78</v>
      </c>
      <c r="AY119" s="257" t="s">
        <v>126</v>
      </c>
    </row>
    <row r="120" s="2" customFormat="1" ht="16.5" customHeight="1">
      <c r="A120" s="38"/>
      <c r="B120" s="39"/>
      <c r="C120" s="224" t="s">
        <v>352</v>
      </c>
      <c r="D120" s="224" t="s">
        <v>185</v>
      </c>
      <c r="E120" s="225" t="s">
        <v>963</v>
      </c>
      <c r="F120" s="226" t="s">
        <v>964</v>
      </c>
      <c r="G120" s="227" t="s">
        <v>278</v>
      </c>
      <c r="H120" s="228">
        <v>0.42199999999999999</v>
      </c>
      <c r="I120" s="229"/>
      <c r="J120" s="230">
        <f>ROUND(I120*H120,2)</f>
        <v>0</v>
      </c>
      <c r="K120" s="231"/>
      <c r="L120" s="232"/>
      <c r="M120" s="233" t="s">
        <v>19</v>
      </c>
      <c r="N120" s="234" t="s">
        <v>41</v>
      </c>
      <c r="O120" s="84"/>
      <c r="P120" s="207">
        <f>O120*H120</f>
        <v>0</v>
      </c>
      <c r="Q120" s="207">
        <v>0.55000000000000004</v>
      </c>
      <c r="R120" s="207">
        <f>Q120*H120</f>
        <v>0.2321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155</v>
      </c>
      <c r="AT120" s="209" t="s">
        <v>185</v>
      </c>
      <c r="AU120" s="209" t="s">
        <v>80</v>
      </c>
      <c r="AY120" s="17" t="s">
        <v>126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78</v>
      </c>
      <c r="BK120" s="210">
        <f>ROUND(I120*H120,2)</f>
        <v>0</v>
      </c>
      <c r="BL120" s="17" t="s">
        <v>125</v>
      </c>
      <c r="BM120" s="209" t="s">
        <v>965</v>
      </c>
    </row>
    <row r="121" s="13" customFormat="1">
      <c r="A121" s="13"/>
      <c r="B121" s="235"/>
      <c r="C121" s="236"/>
      <c r="D121" s="237" t="s">
        <v>190</v>
      </c>
      <c r="E121" s="238" t="s">
        <v>19</v>
      </c>
      <c r="F121" s="239" t="s">
        <v>966</v>
      </c>
      <c r="G121" s="236"/>
      <c r="H121" s="240">
        <v>0.42199999999999999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190</v>
      </c>
      <c r="AU121" s="246" t="s">
        <v>80</v>
      </c>
      <c r="AV121" s="13" t="s">
        <v>80</v>
      </c>
      <c r="AW121" s="13" t="s">
        <v>32</v>
      </c>
      <c r="AX121" s="13" t="s">
        <v>78</v>
      </c>
      <c r="AY121" s="246" t="s">
        <v>126</v>
      </c>
    </row>
    <row r="122" s="2" customFormat="1" ht="16.5" customHeight="1">
      <c r="A122" s="38"/>
      <c r="B122" s="39"/>
      <c r="C122" s="224" t="s">
        <v>237</v>
      </c>
      <c r="D122" s="224" t="s">
        <v>185</v>
      </c>
      <c r="E122" s="225" t="s">
        <v>967</v>
      </c>
      <c r="F122" s="226" t="s">
        <v>968</v>
      </c>
      <c r="G122" s="227" t="s">
        <v>198</v>
      </c>
      <c r="H122" s="228">
        <v>360</v>
      </c>
      <c r="I122" s="229"/>
      <c r="J122" s="230">
        <f>ROUND(I122*H122,2)</f>
        <v>0</v>
      </c>
      <c r="K122" s="231"/>
      <c r="L122" s="232"/>
      <c r="M122" s="233" t="s">
        <v>19</v>
      </c>
      <c r="N122" s="234" t="s">
        <v>41</v>
      </c>
      <c r="O122" s="84"/>
      <c r="P122" s="207">
        <f>O122*H122</f>
        <v>0</v>
      </c>
      <c r="Q122" s="207">
        <v>0.0058999999999999999</v>
      </c>
      <c r="R122" s="207">
        <f>Q122*H122</f>
        <v>2.1240000000000001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155</v>
      </c>
      <c r="AT122" s="209" t="s">
        <v>185</v>
      </c>
      <c r="AU122" s="209" t="s">
        <v>80</v>
      </c>
      <c r="AY122" s="17" t="s">
        <v>126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78</v>
      </c>
      <c r="BK122" s="210">
        <f>ROUND(I122*H122,2)</f>
        <v>0</v>
      </c>
      <c r="BL122" s="17" t="s">
        <v>125</v>
      </c>
      <c r="BM122" s="209" t="s">
        <v>969</v>
      </c>
    </row>
    <row r="123" s="13" customFormat="1">
      <c r="A123" s="13"/>
      <c r="B123" s="235"/>
      <c r="C123" s="236"/>
      <c r="D123" s="237" t="s">
        <v>190</v>
      </c>
      <c r="E123" s="238" t="s">
        <v>19</v>
      </c>
      <c r="F123" s="239" t="s">
        <v>970</v>
      </c>
      <c r="G123" s="236"/>
      <c r="H123" s="240">
        <v>360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190</v>
      </c>
      <c r="AU123" s="246" t="s">
        <v>80</v>
      </c>
      <c r="AV123" s="13" t="s">
        <v>80</v>
      </c>
      <c r="AW123" s="13" t="s">
        <v>32</v>
      </c>
      <c r="AX123" s="13" t="s">
        <v>78</v>
      </c>
      <c r="AY123" s="246" t="s">
        <v>126</v>
      </c>
    </row>
    <row r="124" s="2" customFormat="1" ht="16.5" customHeight="1">
      <c r="A124" s="38"/>
      <c r="B124" s="39"/>
      <c r="C124" s="224" t="s">
        <v>241</v>
      </c>
      <c r="D124" s="224" t="s">
        <v>185</v>
      </c>
      <c r="E124" s="225" t="s">
        <v>971</v>
      </c>
      <c r="F124" s="226" t="s">
        <v>972</v>
      </c>
      <c r="G124" s="227" t="s">
        <v>398</v>
      </c>
      <c r="H124" s="228">
        <v>180</v>
      </c>
      <c r="I124" s="229"/>
      <c r="J124" s="230">
        <f>ROUND(I124*H124,2)</f>
        <v>0</v>
      </c>
      <c r="K124" s="231"/>
      <c r="L124" s="232"/>
      <c r="M124" s="233" t="s">
        <v>19</v>
      </c>
      <c r="N124" s="234" t="s">
        <v>41</v>
      </c>
      <c r="O124" s="84"/>
      <c r="P124" s="207">
        <f>O124*H124</f>
        <v>0</v>
      </c>
      <c r="Q124" s="207">
        <v>0.0038</v>
      </c>
      <c r="R124" s="207">
        <f>Q124*H124</f>
        <v>0.68400000000000005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155</v>
      </c>
      <c r="AT124" s="209" t="s">
        <v>185</v>
      </c>
      <c r="AU124" s="209" t="s">
        <v>80</v>
      </c>
      <c r="AY124" s="17" t="s">
        <v>126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78</v>
      </c>
      <c r="BK124" s="210">
        <f>ROUND(I124*H124,2)</f>
        <v>0</v>
      </c>
      <c r="BL124" s="17" t="s">
        <v>125</v>
      </c>
      <c r="BM124" s="209" t="s">
        <v>973</v>
      </c>
    </row>
    <row r="125" s="13" customFormat="1">
      <c r="A125" s="13"/>
      <c r="B125" s="235"/>
      <c r="C125" s="236"/>
      <c r="D125" s="237" t="s">
        <v>190</v>
      </c>
      <c r="E125" s="238" t="s">
        <v>19</v>
      </c>
      <c r="F125" s="239" t="s">
        <v>974</v>
      </c>
      <c r="G125" s="236"/>
      <c r="H125" s="240">
        <v>180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190</v>
      </c>
      <c r="AU125" s="246" t="s">
        <v>80</v>
      </c>
      <c r="AV125" s="13" t="s">
        <v>80</v>
      </c>
      <c r="AW125" s="13" t="s">
        <v>32</v>
      </c>
      <c r="AX125" s="13" t="s">
        <v>78</v>
      </c>
      <c r="AY125" s="246" t="s">
        <v>126</v>
      </c>
    </row>
    <row r="126" s="2" customFormat="1" ht="21.75" customHeight="1">
      <c r="A126" s="38"/>
      <c r="B126" s="39"/>
      <c r="C126" s="224" t="s">
        <v>8</v>
      </c>
      <c r="D126" s="224" t="s">
        <v>185</v>
      </c>
      <c r="E126" s="225" t="s">
        <v>975</v>
      </c>
      <c r="F126" s="226" t="s">
        <v>976</v>
      </c>
      <c r="G126" s="227" t="s">
        <v>198</v>
      </c>
      <c r="H126" s="228">
        <v>340</v>
      </c>
      <c r="I126" s="229"/>
      <c r="J126" s="230">
        <f>ROUND(I126*H126,2)</f>
        <v>0</v>
      </c>
      <c r="K126" s="231"/>
      <c r="L126" s="232"/>
      <c r="M126" s="233" t="s">
        <v>19</v>
      </c>
      <c r="N126" s="234" t="s">
        <v>41</v>
      </c>
      <c r="O126" s="84"/>
      <c r="P126" s="207">
        <f>O126*H126</f>
        <v>0</v>
      </c>
      <c r="Q126" s="207">
        <v>0.0050000000000000001</v>
      </c>
      <c r="R126" s="207">
        <f>Q126*H126</f>
        <v>1.7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155</v>
      </c>
      <c r="AT126" s="209" t="s">
        <v>185</v>
      </c>
      <c r="AU126" s="209" t="s">
        <v>80</v>
      </c>
      <c r="AY126" s="17" t="s">
        <v>126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78</v>
      </c>
      <c r="BK126" s="210">
        <f>ROUND(I126*H126,2)</f>
        <v>0</v>
      </c>
      <c r="BL126" s="17" t="s">
        <v>125</v>
      </c>
      <c r="BM126" s="209" t="s">
        <v>977</v>
      </c>
    </row>
    <row r="127" s="13" customFormat="1">
      <c r="A127" s="13"/>
      <c r="B127" s="235"/>
      <c r="C127" s="236"/>
      <c r="D127" s="237" t="s">
        <v>190</v>
      </c>
      <c r="E127" s="238" t="s">
        <v>19</v>
      </c>
      <c r="F127" s="239" t="s">
        <v>942</v>
      </c>
      <c r="G127" s="236"/>
      <c r="H127" s="240">
        <v>340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190</v>
      </c>
      <c r="AU127" s="246" t="s">
        <v>80</v>
      </c>
      <c r="AV127" s="13" t="s">
        <v>80</v>
      </c>
      <c r="AW127" s="13" t="s">
        <v>32</v>
      </c>
      <c r="AX127" s="13" t="s">
        <v>78</v>
      </c>
      <c r="AY127" s="246" t="s">
        <v>126</v>
      </c>
    </row>
    <row r="128" s="2" customFormat="1" ht="21.75" customHeight="1">
      <c r="A128" s="38"/>
      <c r="B128" s="39"/>
      <c r="C128" s="224" t="s">
        <v>250</v>
      </c>
      <c r="D128" s="224" t="s">
        <v>185</v>
      </c>
      <c r="E128" s="225" t="s">
        <v>978</v>
      </c>
      <c r="F128" s="226" t="s">
        <v>979</v>
      </c>
      <c r="G128" s="227" t="s">
        <v>210</v>
      </c>
      <c r="H128" s="228">
        <v>7130</v>
      </c>
      <c r="I128" s="229"/>
      <c r="J128" s="230">
        <f>ROUND(I128*H128,2)</f>
        <v>0</v>
      </c>
      <c r="K128" s="231"/>
      <c r="L128" s="232"/>
      <c r="M128" s="233" t="s">
        <v>19</v>
      </c>
      <c r="N128" s="234" t="s">
        <v>41</v>
      </c>
      <c r="O128" s="84"/>
      <c r="P128" s="207">
        <f>O128*H128</f>
        <v>0</v>
      </c>
      <c r="Q128" s="207">
        <v>0.0050000000000000001</v>
      </c>
      <c r="R128" s="207">
        <f>Q128*H128</f>
        <v>35.649999999999999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155</v>
      </c>
      <c r="AT128" s="209" t="s">
        <v>185</v>
      </c>
      <c r="AU128" s="209" t="s">
        <v>80</v>
      </c>
      <c r="AY128" s="17" t="s">
        <v>126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78</v>
      </c>
      <c r="BK128" s="210">
        <f>ROUND(I128*H128,2)</f>
        <v>0</v>
      </c>
      <c r="BL128" s="17" t="s">
        <v>125</v>
      </c>
      <c r="BM128" s="209" t="s">
        <v>980</v>
      </c>
    </row>
    <row r="129" s="13" customFormat="1">
      <c r="A129" s="13"/>
      <c r="B129" s="235"/>
      <c r="C129" s="236"/>
      <c r="D129" s="237" t="s">
        <v>190</v>
      </c>
      <c r="E129" s="238" t="s">
        <v>19</v>
      </c>
      <c r="F129" s="239" t="s">
        <v>981</v>
      </c>
      <c r="G129" s="236"/>
      <c r="H129" s="240">
        <v>7130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190</v>
      </c>
      <c r="AU129" s="246" t="s">
        <v>80</v>
      </c>
      <c r="AV129" s="13" t="s">
        <v>80</v>
      </c>
      <c r="AW129" s="13" t="s">
        <v>32</v>
      </c>
      <c r="AX129" s="13" t="s">
        <v>78</v>
      </c>
      <c r="AY129" s="246" t="s">
        <v>126</v>
      </c>
    </row>
    <row r="130" s="2" customFormat="1" ht="21.75" customHeight="1">
      <c r="A130" s="38"/>
      <c r="B130" s="39"/>
      <c r="C130" s="197" t="s">
        <v>254</v>
      </c>
      <c r="D130" s="197" t="s">
        <v>127</v>
      </c>
      <c r="E130" s="198" t="s">
        <v>982</v>
      </c>
      <c r="F130" s="199" t="s">
        <v>983</v>
      </c>
      <c r="G130" s="200" t="s">
        <v>198</v>
      </c>
      <c r="H130" s="201">
        <v>220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41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125</v>
      </c>
      <c r="AT130" s="209" t="s">
        <v>127</v>
      </c>
      <c r="AU130" s="209" t="s">
        <v>80</v>
      </c>
      <c r="AY130" s="17" t="s">
        <v>126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78</v>
      </c>
      <c r="BK130" s="210">
        <f>ROUND(I130*H130,2)</f>
        <v>0</v>
      </c>
      <c r="BL130" s="17" t="s">
        <v>125</v>
      </c>
      <c r="BM130" s="209" t="s">
        <v>984</v>
      </c>
    </row>
    <row r="131" s="2" customFormat="1" ht="21.75" customHeight="1">
      <c r="A131" s="38"/>
      <c r="B131" s="39"/>
      <c r="C131" s="197" t="s">
        <v>258</v>
      </c>
      <c r="D131" s="197" t="s">
        <v>127</v>
      </c>
      <c r="E131" s="198" t="s">
        <v>985</v>
      </c>
      <c r="F131" s="199" t="s">
        <v>986</v>
      </c>
      <c r="G131" s="200" t="s">
        <v>198</v>
      </c>
      <c r="H131" s="201">
        <v>120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41</v>
      </c>
      <c r="O131" s="8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125</v>
      </c>
      <c r="AT131" s="209" t="s">
        <v>127</v>
      </c>
      <c r="AU131" s="209" t="s">
        <v>80</v>
      </c>
      <c r="AY131" s="17" t="s">
        <v>126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78</v>
      </c>
      <c r="BK131" s="210">
        <f>ROUND(I131*H131,2)</f>
        <v>0</v>
      </c>
      <c r="BL131" s="17" t="s">
        <v>125</v>
      </c>
      <c r="BM131" s="209" t="s">
        <v>987</v>
      </c>
    </row>
    <row r="132" s="2" customFormat="1" ht="21.75" customHeight="1">
      <c r="A132" s="38"/>
      <c r="B132" s="39"/>
      <c r="C132" s="197" t="s">
        <v>262</v>
      </c>
      <c r="D132" s="197" t="s">
        <v>127</v>
      </c>
      <c r="E132" s="198" t="s">
        <v>988</v>
      </c>
      <c r="F132" s="199" t="s">
        <v>989</v>
      </c>
      <c r="G132" s="200" t="s">
        <v>198</v>
      </c>
      <c r="H132" s="201">
        <v>120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41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125</v>
      </c>
      <c r="AT132" s="209" t="s">
        <v>127</v>
      </c>
      <c r="AU132" s="209" t="s">
        <v>80</v>
      </c>
      <c r="AY132" s="17" t="s">
        <v>126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78</v>
      </c>
      <c r="BK132" s="210">
        <f>ROUND(I132*H132,2)</f>
        <v>0</v>
      </c>
      <c r="BL132" s="17" t="s">
        <v>125</v>
      </c>
      <c r="BM132" s="209" t="s">
        <v>990</v>
      </c>
    </row>
    <row r="133" s="2" customFormat="1" ht="21.75" customHeight="1">
      <c r="A133" s="38"/>
      <c r="B133" s="39"/>
      <c r="C133" s="197" t="s">
        <v>266</v>
      </c>
      <c r="D133" s="197" t="s">
        <v>127</v>
      </c>
      <c r="E133" s="198" t="s">
        <v>991</v>
      </c>
      <c r="F133" s="199" t="s">
        <v>992</v>
      </c>
      <c r="G133" s="200" t="s">
        <v>198</v>
      </c>
      <c r="H133" s="201">
        <v>220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41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125</v>
      </c>
      <c r="AT133" s="209" t="s">
        <v>127</v>
      </c>
      <c r="AU133" s="209" t="s">
        <v>80</v>
      </c>
      <c r="AY133" s="17" t="s">
        <v>126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78</v>
      </c>
      <c r="BK133" s="210">
        <f>ROUND(I133*H133,2)</f>
        <v>0</v>
      </c>
      <c r="BL133" s="17" t="s">
        <v>125</v>
      </c>
      <c r="BM133" s="209" t="s">
        <v>993</v>
      </c>
    </row>
    <row r="134" s="2" customFormat="1" ht="21.75" customHeight="1">
      <c r="A134" s="38"/>
      <c r="B134" s="39"/>
      <c r="C134" s="197" t="s">
        <v>7</v>
      </c>
      <c r="D134" s="197" t="s">
        <v>127</v>
      </c>
      <c r="E134" s="198" t="s">
        <v>994</v>
      </c>
      <c r="F134" s="199" t="s">
        <v>995</v>
      </c>
      <c r="G134" s="200" t="s">
        <v>996</v>
      </c>
      <c r="H134" s="201">
        <v>340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41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125</v>
      </c>
      <c r="AT134" s="209" t="s">
        <v>127</v>
      </c>
      <c r="AU134" s="209" t="s">
        <v>80</v>
      </c>
      <c r="AY134" s="17" t="s">
        <v>126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78</v>
      </c>
      <c r="BK134" s="210">
        <f>ROUND(I134*H134,2)</f>
        <v>0</v>
      </c>
      <c r="BL134" s="17" t="s">
        <v>125</v>
      </c>
      <c r="BM134" s="209" t="s">
        <v>997</v>
      </c>
    </row>
    <row r="135" s="13" customFormat="1">
      <c r="A135" s="13"/>
      <c r="B135" s="235"/>
      <c r="C135" s="236"/>
      <c r="D135" s="237" t="s">
        <v>190</v>
      </c>
      <c r="E135" s="238" t="s">
        <v>19</v>
      </c>
      <c r="F135" s="239" t="s">
        <v>942</v>
      </c>
      <c r="G135" s="236"/>
      <c r="H135" s="240">
        <v>340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190</v>
      </c>
      <c r="AU135" s="246" t="s">
        <v>80</v>
      </c>
      <c r="AV135" s="13" t="s">
        <v>80</v>
      </c>
      <c r="AW135" s="13" t="s">
        <v>32</v>
      </c>
      <c r="AX135" s="13" t="s">
        <v>78</v>
      </c>
      <c r="AY135" s="246" t="s">
        <v>126</v>
      </c>
    </row>
    <row r="136" s="2" customFormat="1" ht="16.5" customHeight="1">
      <c r="A136" s="38"/>
      <c r="B136" s="39"/>
      <c r="C136" s="224" t="s">
        <v>275</v>
      </c>
      <c r="D136" s="224" t="s">
        <v>185</v>
      </c>
      <c r="E136" s="225" t="s">
        <v>998</v>
      </c>
      <c r="F136" s="226" t="s">
        <v>999</v>
      </c>
      <c r="G136" s="227" t="s">
        <v>198</v>
      </c>
      <c r="H136" s="228">
        <v>28</v>
      </c>
      <c r="I136" s="229"/>
      <c r="J136" s="230">
        <f>ROUND(I136*H136,2)</f>
        <v>0</v>
      </c>
      <c r="K136" s="231"/>
      <c r="L136" s="232"/>
      <c r="M136" s="233" t="s">
        <v>19</v>
      </c>
      <c r="N136" s="234" t="s">
        <v>41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155</v>
      </c>
      <c r="AT136" s="209" t="s">
        <v>185</v>
      </c>
      <c r="AU136" s="209" t="s">
        <v>80</v>
      </c>
      <c r="AY136" s="17" t="s">
        <v>126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78</v>
      </c>
      <c r="BK136" s="210">
        <f>ROUND(I136*H136,2)</f>
        <v>0</v>
      </c>
      <c r="BL136" s="17" t="s">
        <v>125</v>
      </c>
      <c r="BM136" s="209" t="s">
        <v>1000</v>
      </c>
    </row>
    <row r="137" s="2" customFormat="1" ht="16.5" customHeight="1">
      <c r="A137" s="38"/>
      <c r="B137" s="39"/>
      <c r="C137" s="224" t="s">
        <v>280</v>
      </c>
      <c r="D137" s="224" t="s">
        <v>185</v>
      </c>
      <c r="E137" s="225" t="s">
        <v>1001</v>
      </c>
      <c r="F137" s="226" t="s">
        <v>1002</v>
      </c>
      <c r="G137" s="227" t="s">
        <v>198</v>
      </c>
      <c r="H137" s="228">
        <v>51</v>
      </c>
      <c r="I137" s="229"/>
      <c r="J137" s="230">
        <f>ROUND(I137*H137,2)</f>
        <v>0</v>
      </c>
      <c r="K137" s="231"/>
      <c r="L137" s="232"/>
      <c r="M137" s="233" t="s">
        <v>19</v>
      </c>
      <c r="N137" s="234" t="s">
        <v>41</v>
      </c>
      <c r="O137" s="8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155</v>
      </c>
      <c r="AT137" s="209" t="s">
        <v>185</v>
      </c>
      <c r="AU137" s="209" t="s">
        <v>80</v>
      </c>
      <c r="AY137" s="17" t="s">
        <v>126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78</v>
      </c>
      <c r="BK137" s="210">
        <f>ROUND(I137*H137,2)</f>
        <v>0</v>
      </c>
      <c r="BL137" s="17" t="s">
        <v>125</v>
      </c>
      <c r="BM137" s="209" t="s">
        <v>1003</v>
      </c>
    </row>
    <row r="138" s="2" customFormat="1" ht="16.5" customHeight="1">
      <c r="A138" s="38"/>
      <c r="B138" s="39"/>
      <c r="C138" s="224" t="s">
        <v>284</v>
      </c>
      <c r="D138" s="224" t="s">
        <v>185</v>
      </c>
      <c r="E138" s="225" t="s">
        <v>1004</v>
      </c>
      <c r="F138" s="226" t="s">
        <v>1005</v>
      </c>
      <c r="G138" s="227" t="s">
        <v>198</v>
      </c>
      <c r="H138" s="228">
        <v>12</v>
      </c>
      <c r="I138" s="229"/>
      <c r="J138" s="230">
        <f>ROUND(I138*H138,2)</f>
        <v>0</v>
      </c>
      <c r="K138" s="231"/>
      <c r="L138" s="232"/>
      <c r="M138" s="233" t="s">
        <v>19</v>
      </c>
      <c r="N138" s="234" t="s">
        <v>41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155</v>
      </c>
      <c r="AT138" s="209" t="s">
        <v>185</v>
      </c>
      <c r="AU138" s="209" t="s">
        <v>80</v>
      </c>
      <c r="AY138" s="17" t="s">
        <v>126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78</v>
      </c>
      <c r="BK138" s="210">
        <f>ROUND(I138*H138,2)</f>
        <v>0</v>
      </c>
      <c r="BL138" s="17" t="s">
        <v>125</v>
      </c>
      <c r="BM138" s="209" t="s">
        <v>1006</v>
      </c>
    </row>
    <row r="139" s="2" customFormat="1" ht="16.5" customHeight="1">
      <c r="A139" s="38"/>
      <c r="B139" s="39"/>
      <c r="C139" s="224" t="s">
        <v>288</v>
      </c>
      <c r="D139" s="224" t="s">
        <v>185</v>
      </c>
      <c r="E139" s="225" t="s">
        <v>1007</v>
      </c>
      <c r="F139" s="226" t="s">
        <v>1008</v>
      </c>
      <c r="G139" s="227" t="s">
        <v>198</v>
      </c>
      <c r="H139" s="228">
        <v>11</v>
      </c>
      <c r="I139" s="229"/>
      <c r="J139" s="230">
        <f>ROUND(I139*H139,2)</f>
        <v>0</v>
      </c>
      <c r="K139" s="231"/>
      <c r="L139" s="232"/>
      <c r="M139" s="233" t="s">
        <v>19</v>
      </c>
      <c r="N139" s="234" t="s">
        <v>41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155</v>
      </c>
      <c r="AT139" s="209" t="s">
        <v>185</v>
      </c>
      <c r="AU139" s="209" t="s">
        <v>80</v>
      </c>
      <c r="AY139" s="17" t="s">
        <v>126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78</v>
      </c>
      <c r="BK139" s="210">
        <f>ROUND(I139*H139,2)</f>
        <v>0</v>
      </c>
      <c r="BL139" s="17" t="s">
        <v>125</v>
      </c>
      <c r="BM139" s="209" t="s">
        <v>1009</v>
      </c>
    </row>
    <row r="140" s="2" customFormat="1" ht="16.5" customHeight="1">
      <c r="A140" s="38"/>
      <c r="B140" s="39"/>
      <c r="C140" s="224" t="s">
        <v>293</v>
      </c>
      <c r="D140" s="224" t="s">
        <v>185</v>
      </c>
      <c r="E140" s="225" t="s">
        <v>1010</v>
      </c>
      <c r="F140" s="226" t="s">
        <v>1011</v>
      </c>
      <c r="G140" s="227" t="s">
        <v>198</v>
      </c>
      <c r="H140" s="228">
        <v>7</v>
      </c>
      <c r="I140" s="229"/>
      <c r="J140" s="230">
        <f>ROUND(I140*H140,2)</f>
        <v>0</v>
      </c>
      <c r="K140" s="231"/>
      <c r="L140" s="232"/>
      <c r="M140" s="233" t="s">
        <v>19</v>
      </c>
      <c r="N140" s="234" t="s">
        <v>41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155</v>
      </c>
      <c r="AT140" s="209" t="s">
        <v>185</v>
      </c>
      <c r="AU140" s="209" t="s">
        <v>80</v>
      </c>
      <c r="AY140" s="17" t="s">
        <v>126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78</v>
      </c>
      <c r="BK140" s="210">
        <f>ROUND(I140*H140,2)</f>
        <v>0</v>
      </c>
      <c r="BL140" s="17" t="s">
        <v>125</v>
      </c>
      <c r="BM140" s="209" t="s">
        <v>1012</v>
      </c>
    </row>
    <row r="141" s="2" customFormat="1" ht="16.5" customHeight="1">
      <c r="A141" s="38"/>
      <c r="B141" s="39"/>
      <c r="C141" s="224" t="s">
        <v>298</v>
      </c>
      <c r="D141" s="224" t="s">
        <v>185</v>
      </c>
      <c r="E141" s="225" t="s">
        <v>1013</v>
      </c>
      <c r="F141" s="226" t="s">
        <v>1014</v>
      </c>
      <c r="G141" s="227" t="s">
        <v>198</v>
      </c>
      <c r="H141" s="228">
        <v>2</v>
      </c>
      <c r="I141" s="229"/>
      <c r="J141" s="230">
        <f>ROUND(I141*H141,2)</f>
        <v>0</v>
      </c>
      <c r="K141" s="231"/>
      <c r="L141" s="232"/>
      <c r="M141" s="233" t="s">
        <v>19</v>
      </c>
      <c r="N141" s="234" t="s">
        <v>41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155</v>
      </c>
      <c r="AT141" s="209" t="s">
        <v>185</v>
      </c>
      <c r="AU141" s="209" t="s">
        <v>80</v>
      </c>
      <c r="AY141" s="17" t="s">
        <v>126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78</v>
      </c>
      <c r="BK141" s="210">
        <f>ROUND(I141*H141,2)</f>
        <v>0</v>
      </c>
      <c r="BL141" s="17" t="s">
        <v>125</v>
      </c>
      <c r="BM141" s="209" t="s">
        <v>1015</v>
      </c>
    </row>
    <row r="142" s="2" customFormat="1" ht="16.5" customHeight="1">
      <c r="A142" s="38"/>
      <c r="B142" s="39"/>
      <c r="C142" s="224" t="s">
        <v>303</v>
      </c>
      <c r="D142" s="224" t="s">
        <v>185</v>
      </c>
      <c r="E142" s="225" t="s">
        <v>1016</v>
      </c>
      <c r="F142" s="226" t="s">
        <v>1017</v>
      </c>
      <c r="G142" s="227" t="s">
        <v>198</v>
      </c>
      <c r="H142" s="228">
        <v>2</v>
      </c>
      <c r="I142" s="229"/>
      <c r="J142" s="230">
        <f>ROUND(I142*H142,2)</f>
        <v>0</v>
      </c>
      <c r="K142" s="231"/>
      <c r="L142" s="232"/>
      <c r="M142" s="233" t="s">
        <v>19</v>
      </c>
      <c r="N142" s="234" t="s">
        <v>41</v>
      </c>
      <c r="O142" s="8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155</v>
      </c>
      <c r="AT142" s="209" t="s">
        <v>185</v>
      </c>
      <c r="AU142" s="209" t="s">
        <v>80</v>
      </c>
      <c r="AY142" s="17" t="s">
        <v>126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78</v>
      </c>
      <c r="BK142" s="210">
        <f>ROUND(I142*H142,2)</f>
        <v>0</v>
      </c>
      <c r="BL142" s="17" t="s">
        <v>125</v>
      </c>
      <c r="BM142" s="209" t="s">
        <v>1018</v>
      </c>
    </row>
    <row r="143" s="2" customFormat="1" ht="16.5" customHeight="1">
      <c r="A143" s="38"/>
      <c r="B143" s="39"/>
      <c r="C143" s="224" t="s">
        <v>308</v>
      </c>
      <c r="D143" s="224" t="s">
        <v>185</v>
      </c>
      <c r="E143" s="225" t="s">
        <v>1019</v>
      </c>
      <c r="F143" s="226" t="s">
        <v>1020</v>
      </c>
      <c r="G143" s="227" t="s">
        <v>198</v>
      </c>
      <c r="H143" s="228">
        <v>7</v>
      </c>
      <c r="I143" s="229"/>
      <c r="J143" s="230">
        <f>ROUND(I143*H143,2)</f>
        <v>0</v>
      </c>
      <c r="K143" s="231"/>
      <c r="L143" s="232"/>
      <c r="M143" s="233" t="s">
        <v>19</v>
      </c>
      <c r="N143" s="234" t="s">
        <v>41</v>
      </c>
      <c r="O143" s="8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155</v>
      </c>
      <c r="AT143" s="209" t="s">
        <v>185</v>
      </c>
      <c r="AU143" s="209" t="s">
        <v>80</v>
      </c>
      <c r="AY143" s="17" t="s">
        <v>126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78</v>
      </c>
      <c r="BK143" s="210">
        <f>ROUND(I143*H143,2)</f>
        <v>0</v>
      </c>
      <c r="BL143" s="17" t="s">
        <v>125</v>
      </c>
      <c r="BM143" s="209" t="s">
        <v>1021</v>
      </c>
    </row>
    <row r="144" s="2" customFormat="1" ht="16.5" customHeight="1">
      <c r="A144" s="38"/>
      <c r="B144" s="39"/>
      <c r="C144" s="224" t="s">
        <v>313</v>
      </c>
      <c r="D144" s="224" t="s">
        <v>185</v>
      </c>
      <c r="E144" s="225" t="s">
        <v>1022</v>
      </c>
      <c r="F144" s="226" t="s">
        <v>1023</v>
      </c>
      <c r="G144" s="227" t="s">
        <v>198</v>
      </c>
      <c r="H144" s="228">
        <v>93</v>
      </c>
      <c r="I144" s="229"/>
      <c r="J144" s="230">
        <f>ROUND(I144*H144,2)</f>
        <v>0</v>
      </c>
      <c r="K144" s="231"/>
      <c r="L144" s="232"/>
      <c r="M144" s="233" t="s">
        <v>19</v>
      </c>
      <c r="N144" s="234" t="s">
        <v>41</v>
      </c>
      <c r="O144" s="8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155</v>
      </c>
      <c r="AT144" s="209" t="s">
        <v>185</v>
      </c>
      <c r="AU144" s="209" t="s">
        <v>80</v>
      </c>
      <c r="AY144" s="17" t="s">
        <v>126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78</v>
      </c>
      <c r="BK144" s="210">
        <f>ROUND(I144*H144,2)</f>
        <v>0</v>
      </c>
      <c r="BL144" s="17" t="s">
        <v>125</v>
      </c>
      <c r="BM144" s="209" t="s">
        <v>1024</v>
      </c>
    </row>
    <row r="145" s="2" customFormat="1" ht="16.5" customHeight="1">
      <c r="A145" s="38"/>
      <c r="B145" s="39"/>
      <c r="C145" s="224" t="s">
        <v>318</v>
      </c>
      <c r="D145" s="224" t="s">
        <v>185</v>
      </c>
      <c r="E145" s="225" t="s">
        <v>1025</v>
      </c>
      <c r="F145" s="226" t="s">
        <v>1026</v>
      </c>
      <c r="G145" s="227" t="s">
        <v>198</v>
      </c>
      <c r="H145" s="228">
        <v>44</v>
      </c>
      <c r="I145" s="229"/>
      <c r="J145" s="230">
        <f>ROUND(I145*H145,2)</f>
        <v>0</v>
      </c>
      <c r="K145" s="231"/>
      <c r="L145" s="232"/>
      <c r="M145" s="233" t="s">
        <v>19</v>
      </c>
      <c r="N145" s="234" t="s">
        <v>41</v>
      </c>
      <c r="O145" s="8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155</v>
      </c>
      <c r="AT145" s="209" t="s">
        <v>185</v>
      </c>
      <c r="AU145" s="209" t="s">
        <v>80</v>
      </c>
      <c r="AY145" s="17" t="s">
        <v>126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78</v>
      </c>
      <c r="BK145" s="210">
        <f>ROUND(I145*H145,2)</f>
        <v>0</v>
      </c>
      <c r="BL145" s="17" t="s">
        <v>125</v>
      </c>
      <c r="BM145" s="209" t="s">
        <v>1027</v>
      </c>
    </row>
    <row r="146" s="2" customFormat="1" ht="16.5" customHeight="1">
      <c r="A146" s="38"/>
      <c r="B146" s="39"/>
      <c r="C146" s="224" t="s">
        <v>323</v>
      </c>
      <c r="D146" s="224" t="s">
        <v>185</v>
      </c>
      <c r="E146" s="225" t="s">
        <v>1028</v>
      </c>
      <c r="F146" s="226" t="s">
        <v>1029</v>
      </c>
      <c r="G146" s="227" t="s">
        <v>198</v>
      </c>
      <c r="H146" s="228">
        <v>35</v>
      </c>
      <c r="I146" s="229"/>
      <c r="J146" s="230">
        <f>ROUND(I146*H146,2)</f>
        <v>0</v>
      </c>
      <c r="K146" s="231"/>
      <c r="L146" s="232"/>
      <c r="M146" s="233" t="s">
        <v>19</v>
      </c>
      <c r="N146" s="234" t="s">
        <v>41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155</v>
      </c>
      <c r="AT146" s="209" t="s">
        <v>185</v>
      </c>
      <c r="AU146" s="209" t="s">
        <v>80</v>
      </c>
      <c r="AY146" s="17" t="s">
        <v>126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78</v>
      </c>
      <c r="BK146" s="210">
        <f>ROUND(I146*H146,2)</f>
        <v>0</v>
      </c>
      <c r="BL146" s="17" t="s">
        <v>125</v>
      </c>
      <c r="BM146" s="209" t="s">
        <v>1030</v>
      </c>
    </row>
    <row r="147" s="2" customFormat="1" ht="16.5" customHeight="1">
      <c r="A147" s="38"/>
      <c r="B147" s="39"/>
      <c r="C147" s="224" t="s">
        <v>327</v>
      </c>
      <c r="D147" s="224" t="s">
        <v>185</v>
      </c>
      <c r="E147" s="225" t="s">
        <v>1031</v>
      </c>
      <c r="F147" s="226" t="s">
        <v>1032</v>
      </c>
      <c r="G147" s="227" t="s">
        <v>198</v>
      </c>
      <c r="H147" s="228">
        <v>34</v>
      </c>
      <c r="I147" s="229"/>
      <c r="J147" s="230">
        <f>ROUND(I147*H147,2)</f>
        <v>0</v>
      </c>
      <c r="K147" s="231"/>
      <c r="L147" s="232"/>
      <c r="M147" s="233" t="s">
        <v>19</v>
      </c>
      <c r="N147" s="234" t="s">
        <v>41</v>
      </c>
      <c r="O147" s="84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155</v>
      </c>
      <c r="AT147" s="209" t="s">
        <v>185</v>
      </c>
      <c r="AU147" s="209" t="s">
        <v>80</v>
      </c>
      <c r="AY147" s="17" t="s">
        <v>126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78</v>
      </c>
      <c r="BK147" s="210">
        <f>ROUND(I147*H147,2)</f>
        <v>0</v>
      </c>
      <c r="BL147" s="17" t="s">
        <v>125</v>
      </c>
      <c r="BM147" s="209" t="s">
        <v>1033</v>
      </c>
    </row>
    <row r="148" s="2" customFormat="1" ht="16.5" customHeight="1">
      <c r="A148" s="38"/>
      <c r="B148" s="39"/>
      <c r="C148" s="224" t="s">
        <v>332</v>
      </c>
      <c r="D148" s="224" t="s">
        <v>185</v>
      </c>
      <c r="E148" s="225" t="s">
        <v>1034</v>
      </c>
      <c r="F148" s="226" t="s">
        <v>1035</v>
      </c>
      <c r="G148" s="227" t="s">
        <v>198</v>
      </c>
      <c r="H148" s="228">
        <v>14</v>
      </c>
      <c r="I148" s="229"/>
      <c r="J148" s="230">
        <f>ROUND(I148*H148,2)</f>
        <v>0</v>
      </c>
      <c r="K148" s="231"/>
      <c r="L148" s="232"/>
      <c r="M148" s="233" t="s">
        <v>19</v>
      </c>
      <c r="N148" s="234" t="s">
        <v>41</v>
      </c>
      <c r="O148" s="84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155</v>
      </c>
      <c r="AT148" s="209" t="s">
        <v>185</v>
      </c>
      <c r="AU148" s="209" t="s">
        <v>80</v>
      </c>
      <c r="AY148" s="17" t="s">
        <v>126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78</v>
      </c>
      <c r="BK148" s="210">
        <f>ROUND(I148*H148,2)</f>
        <v>0</v>
      </c>
      <c r="BL148" s="17" t="s">
        <v>125</v>
      </c>
      <c r="BM148" s="209" t="s">
        <v>1036</v>
      </c>
    </row>
    <row r="149" s="11" customFormat="1" ht="22.8" customHeight="1">
      <c r="A149" s="11"/>
      <c r="B149" s="183"/>
      <c r="C149" s="184"/>
      <c r="D149" s="185" t="s">
        <v>69</v>
      </c>
      <c r="E149" s="222" t="s">
        <v>136</v>
      </c>
      <c r="F149" s="222" t="s">
        <v>569</v>
      </c>
      <c r="G149" s="184"/>
      <c r="H149" s="184"/>
      <c r="I149" s="187"/>
      <c r="J149" s="223">
        <f>BK149</f>
        <v>0</v>
      </c>
      <c r="K149" s="184"/>
      <c r="L149" s="189"/>
      <c r="M149" s="190"/>
      <c r="N149" s="191"/>
      <c r="O149" s="191"/>
      <c r="P149" s="192">
        <f>SUM(P150:P153)</f>
        <v>0</v>
      </c>
      <c r="Q149" s="191"/>
      <c r="R149" s="192">
        <f>SUM(R150:R153)</f>
        <v>7.2624899999999997</v>
      </c>
      <c r="S149" s="191"/>
      <c r="T149" s="193">
        <f>SUM(T150:T153)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94" t="s">
        <v>78</v>
      </c>
      <c r="AT149" s="195" t="s">
        <v>69</v>
      </c>
      <c r="AU149" s="195" t="s">
        <v>78</v>
      </c>
      <c r="AY149" s="194" t="s">
        <v>126</v>
      </c>
      <c r="BK149" s="196">
        <f>SUM(BK150:BK153)</f>
        <v>0</v>
      </c>
    </row>
    <row r="150" s="2" customFormat="1" ht="33" customHeight="1">
      <c r="A150" s="38"/>
      <c r="B150" s="39"/>
      <c r="C150" s="197" t="s">
        <v>338</v>
      </c>
      <c r="D150" s="197" t="s">
        <v>127</v>
      </c>
      <c r="E150" s="198" t="s">
        <v>1037</v>
      </c>
      <c r="F150" s="199" t="s">
        <v>1038</v>
      </c>
      <c r="G150" s="200" t="s">
        <v>398</v>
      </c>
      <c r="H150" s="201">
        <v>1036.5</v>
      </c>
      <c r="I150" s="202"/>
      <c r="J150" s="203">
        <f>ROUND(I150*H150,2)</f>
        <v>0</v>
      </c>
      <c r="K150" s="204"/>
      <c r="L150" s="44"/>
      <c r="M150" s="205" t="s">
        <v>19</v>
      </c>
      <c r="N150" s="206" t="s">
        <v>41</v>
      </c>
      <c r="O150" s="84"/>
      <c r="P150" s="207">
        <f>O150*H150</f>
        <v>0</v>
      </c>
      <c r="Q150" s="207">
        <v>0.0068199999999999997</v>
      </c>
      <c r="R150" s="207">
        <f>Q150*H150</f>
        <v>7.0689299999999999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125</v>
      </c>
      <c r="AT150" s="209" t="s">
        <v>127</v>
      </c>
      <c r="AU150" s="209" t="s">
        <v>80</v>
      </c>
      <c r="AY150" s="17" t="s">
        <v>126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78</v>
      </c>
      <c r="BK150" s="210">
        <f>ROUND(I150*H150,2)</f>
        <v>0</v>
      </c>
      <c r="BL150" s="17" t="s">
        <v>125</v>
      </c>
      <c r="BM150" s="209" t="s">
        <v>1039</v>
      </c>
    </row>
    <row r="151" s="13" customFormat="1">
      <c r="A151" s="13"/>
      <c r="B151" s="235"/>
      <c r="C151" s="236"/>
      <c r="D151" s="237" t="s">
        <v>190</v>
      </c>
      <c r="E151" s="238" t="s">
        <v>19</v>
      </c>
      <c r="F151" s="239" t="s">
        <v>1040</v>
      </c>
      <c r="G151" s="236"/>
      <c r="H151" s="240">
        <v>1036.5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190</v>
      </c>
      <c r="AU151" s="246" t="s">
        <v>80</v>
      </c>
      <c r="AV151" s="13" t="s">
        <v>80</v>
      </c>
      <c r="AW151" s="13" t="s">
        <v>32</v>
      </c>
      <c r="AX151" s="13" t="s">
        <v>78</v>
      </c>
      <c r="AY151" s="246" t="s">
        <v>126</v>
      </c>
    </row>
    <row r="152" s="2" customFormat="1" ht="16.5" customHeight="1">
      <c r="A152" s="38"/>
      <c r="B152" s="39"/>
      <c r="C152" s="197" t="s">
        <v>342</v>
      </c>
      <c r="D152" s="197" t="s">
        <v>127</v>
      </c>
      <c r="E152" s="198" t="s">
        <v>1041</v>
      </c>
      <c r="F152" s="199" t="s">
        <v>1042</v>
      </c>
      <c r="G152" s="200" t="s">
        <v>398</v>
      </c>
      <c r="H152" s="201">
        <v>3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41</v>
      </c>
      <c r="O152" s="84"/>
      <c r="P152" s="207">
        <f>O152*H152</f>
        <v>0</v>
      </c>
      <c r="Q152" s="207">
        <v>0.064519999999999994</v>
      </c>
      <c r="R152" s="207">
        <f>Q152*H152</f>
        <v>0.19355999999999998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125</v>
      </c>
      <c r="AT152" s="209" t="s">
        <v>127</v>
      </c>
      <c r="AU152" s="209" t="s">
        <v>80</v>
      </c>
      <c r="AY152" s="17" t="s">
        <v>126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78</v>
      </c>
      <c r="BK152" s="210">
        <f>ROUND(I152*H152,2)</f>
        <v>0</v>
      </c>
      <c r="BL152" s="17" t="s">
        <v>125</v>
      </c>
      <c r="BM152" s="209" t="s">
        <v>1043</v>
      </c>
    </row>
    <row r="153" s="13" customFormat="1">
      <c r="A153" s="13"/>
      <c r="B153" s="235"/>
      <c r="C153" s="236"/>
      <c r="D153" s="237" t="s">
        <v>190</v>
      </c>
      <c r="E153" s="238" t="s">
        <v>19</v>
      </c>
      <c r="F153" s="239" t="s">
        <v>1044</v>
      </c>
      <c r="G153" s="236"/>
      <c r="H153" s="240">
        <v>3</v>
      </c>
      <c r="I153" s="241"/>
      <c r="J153" s="236"/>
      <c r="K153" s="236"/>
      <c r="L153" s="242"/>
      <c r="M153" s="262"/>
      <c r="N153" s="263"/>
      <c r="O153" s="263"/>
      <c r="P153" s="263"/>
      <c r="Q153" s="263"/>
      <c r="R153" s="263"/>
      <c r="S153" s="263"/>
      <c r="T153" s="26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190</v>
      </c>
      <c r="AU153" s="246" t="s">
        <v>80</v>
      </c>
      <c r="AV153" s="13" t="s">
        <v>80</v>
      </c>
      <c r="AW153" s="13" t="s">
        <v>32</v>
      </c>
      <c r="AX153" s="13" t="s">
        <v>78</v>
      </c>
      <c r="AY153" s="246" t="s">
        <v>126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38Pw3+tyM7AS65Uoi/thGDInfGtf7/1qfkUPajRwHR4Znk/8Z50D2HbgJfoFLrO7aczjRByQrm5buPfXJvCQig==" hashValue="KtVJveEQoukkJnSff55WpIXP6yIFFkfEKCjz/f2JoC7xSndk5Jr4smpoKj28G5JSelY64TBGZl5HOfsh4Cbruw==" algorithmName="SHA-512" password="CC35"/>
  <autoFilter ref="C81:K15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102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Malá vodní nádrž VN1, VN2 a biocentrum LBC106 v k.ú. Zderaz u Kolešovic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103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1045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27</v>
      </c>
      <c r="G12" s="38"/>
      <c r="H12" s="38"/>
      <c r="I12" s="132" t="s">
        <v>23</v>
      </c>
      <c r="J12" s="137" t="str">
        <f>'Rekapitulace stavby'!AN8</f>
        <v>15. 2. 2021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ROUND((SUM(BE81:BE95)),  2)</f>
        <v>0</v>
      </c>
      <c r="G33" s="38"/>
      <c r="H33" s="38"/>
      <c r="I33" s="148">
        <v>0.20999999999999999</v>
      </c>
      <c r="J33" s="147">
        <f>ROUND(((SUM(BE81:BE95))*I33),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ROUND((SUM(BF81:BF95)),  2)</f>
        <v>0</v>
      </c>
      <c r="G34" s="38"/>
      <c r="H34" s="38"/>
      <c r="I34" s="148">
        <v>0.14999999999999999</v>
      </c>
      <c r="J34" s="147">
        <f>ROUND(((SUM(BF81:BF95))*I34),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ROUND((SUM(BH81:BH95)),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Malá vodní nádrž VN1, VN2 a biocentrum LBC106 v k.ú. Zderaz u Kolešovic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SO-03.2 - Terénní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15. 2. 2021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106</v>
      </c>
      <c r="D57" s="162"/>
      <c r="E57" s="162"/>
      <c r="F57" s="162"/>
      <c r="G57" s="162"/>
      <c r="H57" s="162"/>
      <c r="I57" s="162"/>
      <c r="J57" s="163" t="s">
        <v>107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108</v>
      </c>
    </row>
    <row r="60" s="9" customFormat="1" ht="24.96" customHeight="1">
      <c r="A60" s="9"/>
      <c r="B60" s="165"/>
      <c r="C60" s="166"/>
      <c r="D60" s="167" t="s">
        <v>176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177</v>
      </c>
      <c r="E61" s="219"/>
      <c r="F61" s="219"/>
      <c r="G61" s="219"/>
      <c r="H61" s="219"/>
      <c r="I61" s="219"/>
      <c r="J61" s="220">
        <f>J83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110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Malá vodní nádrž VN1, VN2 a biocentrum LBC106 v k.ú. Zderaz u Kolešovic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SO-03.2 - Terénní úpravy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15. 2. 2021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111</v>
      </c>
      <c r="D80" s="174" t="s">
        <v>55</v>
      </c>
      <c r="E80" s="174" t="s">
        <v>51</v>
      </c>
      <c r="F80" s="174" t="s">
        <v>52</v>
      </c>
      <c r="G80" s="174" t="s">
        <v>112</v>
      </c>
      <c r="H80" s="174" t="s">
        <v>113</v>
      </c>
      <c r="I80" s="174" t="s">
        <v>114</v>
      </c>
      <c r="J80" s="175" t="s">
        <v>107</v>
      </c>
      <c r="K80" s="176" t="s">
        <v>115</v>
      </c>
      <c r="L80" s="177"/>
      <c r="M80" s="92" t="s">
        <v>19</v>
      </c>
      <c r="N80" s="93" t="s">
        <v>40</v>
      </c>
      <c r="O80" s="93" t="s">
        <v>116</v>
      </c>
      <c r="P80" s="93" t="s">
        <v>117</v>
      </c>
      <c r="Q80" s="93" t="s">
        <v>118</v>
      </c>
      <c r="R80" s="93" t="s">
        <v>119</v>
      </c>
      <c r="S80" s="93" t="s">
        <v>120</v>
      </c>
      <c r="T80" s="94" t="s">
        <v>121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122</v>
      </c>
      <c r="D81" s="40"/>
      <c r="E81" s="40"/>
      <c r="F81" s="40"/>
      <c r="G81" s="40"/>
      <c r="H81" s="40"/>
      <c r="I81" s="40"/>
      <c r="J81" s="178">
        <f>BK81</f>
        <v>0</v>
      </c>
      <c r="K81" s="40"/>
      <c r="L81" s="44"/>
      <c r="M81" s="95"/>
      <c r="N81" s="179"/>
      <c r="O81" s="96"/>
      <c r="P81" s="180">
        <f>P82</f>
        <v>0</v>
      </c>
      <c r="Q81" s="96"/>
      <c r="R81" s="180">
        <f>R82</f>
        <v>0</v>
      </c>
      <c r="S81" s="96"/>
      <c r="T81" s="181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108</v>
      </c>
      <c r="BK81" s="182">
        <f>BK82</f>
        <v>0</v>
      </c>
    </row>
    <row r="82" s="11" customFormat="1" ht="25.92" customHeight="1">
      <c r="A82" s="11"/>
      <c r="B82" s="183"/>
      <c r="C82" s="184"/>
      <c r="D82" s="185" t="s">
        <v>69</v>
      </c>
      <c r="E82" s="186" t="s">
        <v>182</v>
      </c>
      <c r="F82" s="186" t="s">
        <v>183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</v>
      </c>
      <c r="S82" s="191"/>
      <c r="T82" s="193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78</v>
      </c>
      <c r="AT82" s="195" t="s">
        <v>69</v>
      </c>
      <c r="AU82" s="195" t="s">
        <v>70</v>
      </c>
      <c r="AY82" s="194" t="s">
        <v>126</v>
      </c>
      <c r="BK82" s="196">
        <f>BK83</f>
        <v>0</v>
      </c>
    </row>
    <row r="83" s="11" customFormat="1" ht="22.8" customHeight="1">
      <c r="A83" s="11"/>
      <c r="B83" s="183"/>
      <c r="C83" s="184"/>
      <c r="D83" s="185" t="s">
        <v>69</v>
      </c>
      <c r="E83" s="222" t="s">
        <v>78</v>
      </c>
      <c r="F83" s="222" t="s">
        <v>184</v>
      </c>
      <c r="G83" s="184"/>
      <c r="H83" s="184"/>
      <c r="I83" s="187"/>
      <c r="J83" s="223">
        <f>BK83</f>
        <v>0</v>
      </c>
      <c r="K83" s="184"/>
      <c r="L83" s="189"/>
      <c r="M83" s="190"/>
      <c r="N83" s="191"/>
      <c r="O83" s="191"/>
      <c r="P83" s="192">
        <f>SUM(P84:P95)</f>
        <v>0</v>
      </c>
      <c r="Q83" s="191"/>
      <c r="R83" s="192">
        <f>SUM(R84:R95)</f>
        <v>0</v>
      </c>
      <c r="S83" s="191"/>
      <c r="T83" s="193">
        <f>SUM(T84:T95)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78</v>
      </c>
      <c r="AT83" s="195" t="s">
        <v>69</v>
      </c>
      <c r="AU83" s="195" t="s">
        <v>78</v>
      </c>
      <c r="AY83" s="194" t="s">
        <v>126</v>
      </c>
      <c r="BK83" s="196">
        <f>SUM(BK84:BK95)</f>
        <v>0</v>
      </c>
    </row>
    <row r="84" s="2" customFormat="1" ht="16.5" customHeight="1">
      <c r="A84" s="38"/>
      <c r="B84" s="39"/>
      <c r="C84" s="197" t="s">
        <v>78</v>
      </c>
      <c r="D84" s="197" t="s">
        <v>127</v>
      </c>
      <c r="E84" s="198" t="s">
        <v>1046</v>
      </c>
      <c r="F84" s="199" t="s">
        <v>1047</v>
      </c>
      <c r="G84" s="200" t="s">
        <v>210</v>
      </c>
      <c r="H84" s="201">
        <v>6567</v>
      </c>
      <c r="I84" s="202"/>
      <c r="J84" s="203">
        <f>ROUND(I84*H84,2)</f>
        <v>0</v>
      </c>
      <c r="K84" s="204"/>
      <c r="L84" s="44"/>
      <c r="M84" s="205" t="s">
        <v>19</v>
      </c>
      <c r="N84" s="206" t="s">
        <v>41</v>
      </c>
      <c r="O84" s="84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9" t="s">
        <v>125</v>
      </c>
      <c r="AT84" s="209" t="s">
        <v>127</v>
      </c>
      <c r="AU84" s="209" t="s">
        <v>80</v>
      </c>
      <c r="AY84" s="17" t="s">
        <v>126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7" t="s">
        <v>78</v>
      </c>
      <c r="BK84" s="210">
        <f>ROUND(I84*H84,2)</f>
        <v>0</v>
      </c>
      <c r="BL84" s="17" t="s">
        <v>125</v>
      </c>
      <c r="BM84" s="209" t="s">
        <v>1048</v>
      </c>
    </row>
    <row r="85" s="13" customFormat="1">
      <c r="A85" s="13"/>
      <c r="B85" s="235"/>
      <c r="C85" s="236"/>
      <c r="D85" s="237" t="s">
        <v>190</v>
      </c>
      <c r="E85" s="238" t="s">
        <v>19</v>
      </c>
      <c r="F85" s="239" t="s">
        <v>1049</v>
      </c>
      <c r="G85" s="236"/>
      <c r="H85" s="240">
        <v>6567</v>
      </c>
      <c r="I85" s="241"/>
      <c r="J85" s="236"/>
      <c r="K85" s="236"/>
      <c r="L85" s="242"/>
      <c r="M85" s="243"/>
      <c r="N85" s="244"/>
      <c r="O85" s="244"/>
      <c r="P85" s="244"/>
      <c r="Q85" s="244"/>
      <c r="R85" s="244"/>
      <c r="S85" s="244"/>
      <c r="T85" s="245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6" t="s">
        <v>190</v>
      </c>
      <c r="AU85" s="246" t="s">
        <v>80</v>
      </c>
      <c r="AV85" s="13" t="s">
        <v>80</v>
      </c>
      <c r="AW85" s="13" t="s">
        <v>32</v>
      </c>
      <c r="AX85" s="13" t="s">
        <v>78</v>
      </c>
      <c r="AY85" s="246" t="s">
        <v>126</v>
      </c>
    </row>
    <row r="86" s="2" customFormat="1" ht="21.75" customHeight="1">
      <c r="A86" s="38"/>
      <c r="B86" s="39"/>
      <c r="C86" s="197" t="s">
        <v>80</v>
      </c>
      <c r="D86" s="197" t="s">
        <v>127</v>
      </c>
      <c r="E86" s="198" t="s">
        <v>294</v>
      </c>
      <c r="F86" s="199" t="s">
        <v>295</v>
      </c>
      <c r="G86" s="200" t="s">
        <v>278</v>
      </c>
      <c r="H86" s="201">
        <v>1069.5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41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125</v>
      </c>
      <c r="AT86" s="209" t="s">
        <v>127</v>
      </c>
      <c r="AU86" s="209" t="s">
        <v>80</v>
      </c>
      <c r="AY86" s="17" t="s">
        <v>126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78</v>
      </c>
      <c r="BK86" s="210">
        <f>ROUND(I86*H86,2)</f>
        <v>0</v>
      </c>
      <c r="BL86" s="17" t="s">
        <v>125</v>
      </c>
      <c r="BM86" s="209" t="s">
        <v>1050</v>
      </c>
    </row>
    <row r="87" s="13" customFormat="1">
      <c r="A87" s="13"/>
      <c r="B87" s="235"/>
      <c r="C87" s="236"/>
      <c r="D87" s="237" t="s">
        <v>190</v>
      </c>
      <c r="E87" s="238" t="s">
        <v>19</v>
      </c>
      <c r="F87" s="239" t="s">
        <v>1051</v>
      </c>
      <c r="G87" s="236"/>
      <c r="H87" s="240">
        <v>1069.5</v>
      </c>
      <c r="I87" s="241"/>
      <c r="J87" s="236"/>
      <c r="K87" s="236"/>
      <c r="L87" s="242"/>
      <c r="M87" s="243"/>
      <c r="N87" s="244"/>
      <c r="O87" s="244"/>
      <c r="P87" s="244"/>
      <c r="Q87" s="244"/>
      <c r="R87" s="244"/>
      <c r="S87" s="244"/>
      <c r="T87" s="24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6" t="s">
        <v>190</v>
      </c>
      <c r="AU87" s="246" t="s">
        <v>80</v>
      </c>
      <c r="AV87" s="13" t="s">
        <v>80</v>
      </c>
      <c r="AW87" s="13" t="s">
        <v>32</v>
      </c>
      <c r="AX87" s="13" t="s">
        <v>78</v>
      </c>
      <c r="AY87" s="246" t="s">
        <v>126</v>
      </c>
    </row>
    <row r="88" s="2" customFormat="1" ht="16.5" customHeight="1">
      <c r="A88" s="38"/>
      <c r="B88" s="39"/>
      <c r="C88" s="197" t="s">
        <v>136</v>
      </c>
      <c r="D88" s="197" t="s">
        <v>127</v>
      </c>
      <c r="E88" s="198" t="s">
        <v>324</v>
      </c>
      <c r="F88" s="199" t="s">
        <v>325</v>
      </c>
      <c r="G88" s="200" t="s">
        <v>278</v>
      </c>
      <c r="H88" s="201">
        <v>1069.5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41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125</v>
      </c>
      <c r="AT88" s="209" t="s">
        <v>127</v>
      </c>
      <c r="AU88" s="209" t="s">
        <v>80</v>
      </c>
      <c r="AY88" s="17" t="s">
        <v>126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78</v>
      </c>
      <c r="BK88" s="210">
        <f>ROUND(I88*H88,2)</f>
        <v>0</v>
      </c>
      <c r="BL88" s="17" t="s">
        <v>125</v>
      </c>
      <c r="BM88" s="209" t="s">
        <v>1052</v>
      </c>
    </row>
    <row r="89" s="13" customFormat="1">
      <c r="A89" s="13"/>
      <c r="B89" s="235"/>
      <c r="C89" s="236"/>
      <c r="D89" s="237" t="s">
        <v>190</v>
      </c>
      <c r="E89" s="238" t="s">
        <v>19</v>
      </c>
      <c r="F89" s="239" t="s">
        <v>1051</v>
      </c>
      <c r="G89" s="236"/>
      <c r="H89" s="240">
        <v>1069.5</v>
      </c>
      <c r="I89" s="241"/>
      <c r="J89" s="236"/>
      <c r="K89" s="236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190</v>
      </c>
      <c r="AU89" s="246" t="s">
        <v>80</v>
      </c>
      <c r="AV89" s="13" t="s">
        <v>80</v>
      </c>
      <c r="AW89" s="13" t="s">
        <v>32</v>
      </c>
      <c r="AX89" s="13" t="s">
        <v>78</v>
      </c>
      <c r="AY89" s="246" t="s">
        <v>126</v>
      </c>
    </row>
    <row r="90" s="2" customFormat="1" ht="21.75" customHeight="1">
      <c r="A90" s="38"/>
      <c r="B90" s="39"/>
      <c r="C90" s="197" t="s">
        <v>125</v>
      </c>
      <c r="D90" s="197" t="s">
        <v>127</v>
      </c>
      <c r="E90" s="198" t="s">
        <v>1053</v>
      </c>
      <c r="F90" s="199" t="s">
        <v>1054</v>
      </c>
      <c r="G90" s="200" t="s">
        <v>278</v>
      </c>
      <c r="H90" s="201">
        <v>5530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41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125</v>
      </c>
      <c r="AT90" s="209" t="s">
        <v>127</v>
      </c>
      <c r="AU90" s="209" t="s">
        <v>80</v>
      </c>
      <c r="AY90" s="17" t="s">
        <v>126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78</v>
      </c>
      <c r="BK90" s="210">
        <f>ROUND(I90*H90,2)</f>
        <v>0</v>
      </c>
      <c r="BL90" s="17" t="s">
        <v>125</v>
      </c>
      <c r="BM90" s="209" t="s">
        <v>1055</v>
      </c>
    </row>
    <row r="91" s="2" customFormat="1" ht="21.75" customHeight="1">
      <c r="A91" s="38"/>
      <c r="B91" s="39"/>
      <c r="C91" s="197" t="s">
        <v>143</v>
      </c>
      <c r="D91" s="197" t="s">
        <v>127</v>
      </c>
      <c r="E91" s="198" t="s">
        <v>358</v>
      </c>
      <c r="F91" s="199" t="s">
        <v>359</v>
      </c>
      <c r="G91" s="200" t="s">
        <v>210</v>
      </c>
      <c r="H91" s="201">
        <v>3250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41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125</v>
      </c>
      <c r="AT91" s="209" t="s">
        <v>127</v>
      </c>
      <c r="AU91" s="209" t="s">
        <v>80</v>
      </c>
      <c r="AY91" s="17" t="s">
        <v>126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78</v>
      </c>
      <c r="BK91" s="210">
        <f>ROUND(I91*H91,2)</f>
        <v>0</v>
      </c>
      <c r="BL91" s="17" t="s">
        <v>125</v>
      </c>
      <c r="BM91" s="209" t="s">
        <v>1056</v>
      </c>
    </row>
    <row r="92" s="2" customFormat="1" ht="21.75" customHeight="1">
      <c r="A92" s="38"/>
      <c r="B92" s="39"/>
      <c r="C92" s="197" t="s">
        <v>147</v>
      </c>
      <c r="D92" s="197" t="s">
        <v>127</v>
      </c>
      <c r="E92" s="198" t="s">
        <v>371</v>
      </c>
      <c r="F92" s="199" t="s">
        <v>372</v>
      </c>
      <c r="G92" s="200" t="s">
        <v>210</v>
      </c>
      <c r="H92" s="201">
        <v>3250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41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125</v>
      </c>
      <c r="AT92" s="209" t="s">
        <v>127</v>
      </c>
      <c r="AU92" s="209" t="s">
        <v>80</v>
      </c>
      <c r="AY92" s="17" t="s">
        <v>126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78</v>
      </c>
      <c r="BK92" s="210">
        <f>ROUND(I92*H92,2)</f>
        <v>0</v>
      </c>
      <c r="BL92" s="17" t="s">
        <v>125</v>
      </c>
      <c r="BM92" s="209" t="s">
        <v>1057</v>
      </c>
    </row>
    <row r="93" s="13" customFormat="1">
      <c r="A93" s="13"/>
      <c r="B93" s="235"/>
      <c r="C93" s="236"/>
      <c r="D93" s="237" t="s">
        <v>190</v>
      </c>
      <c r="E93" s="238" t="s">
        <v>19</v>
      </c>
      <c r="F93" s="239" t="s">
        <v>951</v>
      </c>
      <c r="G93" s="236"/>
      <c r="H93" s="240">
        <v>3250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190</v>
      </c>
      <c r="AU93" s="246" t="s">
        <v>80</v>
      </c>
      <c r="AV93" s="13" t="s">
        <v>80</v>
      </c>
      <c r="AW93" s="13" t="s">
        <v>32</v>
      </c>
      <c r="AX93" s="13" t="s">
        <v>78</v>
      </c>
      <c r="AY93" s="246" t="s">
        <v>126</v>
      </c>
    </row>
    <row r="94" s="2" customFormat="1" ht="21.75" customHeight="1">
      <c r="A94" s="38"/>
      <c r="B94" s="39"/>
      <c r="C94" s="197" t="s">
        <v>151</v>
      </c>
      <c r="D94" s="197" t="s">
        <v>127</v>
      </c>
      <c r="E94" s="198" t="s">
        <v>472</v>
      </c>
      <c r="F94" s="199" t="s">
        <v>473</v>
      </c>
      <c r="G94" s="200" t="s">
        <v>210</v>
      </c>
      <c r="H94" s="201">
        <v>3880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41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125</v>
      </c>
      <c r="AT94" s="209" t="s">
        <v>127</v>
      </c>
      <c r="AU94" s="209" t="s">
        <v>80</v>
      </c>
      <c r="AY94" s="17" t="s">
        <v>126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78</v>
      </c>
      <c r="BK94" s="210">
        <f>ROUND(I94*H94,2)</f>
        <v>0</v>
      </c>
      <c r="BL94" s="17" t="s">
        <v>125</v>
      </c>
      <c r="BM94" s="209" t="s">
        <v>1058</v>
      </c>
    </row>
    <row r="95" s="2" customFormat="1" ht="21.75" customHeight="1">
      <c r="A95" s="38"/>
      <c r="B95" s="39"/>
      <c r="C95" s="197" t="s">
        <v>155</v>
      </c>
      <c r="D95" s="197" t="s">
        <v>127</v>
      </c>
      <c r="E95" s="198" t="s">
        <v>476</v>
      </c>
      <c r="F95" s="199" t="s">
        <v>381</v>
      </c>
      <c r="G95" s="200" t="s">
        <v>210</v>
      </c>
      <c r="H95" s="201">
        <v>3880</v>
      </c>
      <c r="I95" s="202"/>
      <c r="J95" s="203">
        <f>ROUND(I95*H95,2)</f>
        <v>0</v>
      </c>
      <c r="K95" s="204"/>
      <c r="L95" s="44"/>
      <c r="M95" s="211" t="s">
        <v>19</v>
      </c>
      <c r="N95" s="212" t="s">
        <v>41</v>
      </c>
      <c r="O95" s="21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125</v>
      </c>
      <c r="AT95" s="209" t="s">
        <v>127</v>
      </c>
      <c r="AU95" s="209" t="s">
        <v>80</v>
      </c>
      <c r="AY95" s="17" t="s">
        <v>126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78</v>
      </c>
      <c r="BK95" s="210">
        <f>ROUND(I95*H95,2)</f>
        <v>0</v>
      </c>
      <c r="BL95" s="17" t="s">
        <v>125</v>
      </c>
      <c r="BM95" s="209" t="s">
        <v>1059</v>
      </c>
    </row>
    <row r="96" s="2" customFormat="1" ht="6.96" customHeight="1">
      <c r="A96" s="38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44"/>
      <c r="M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</sheetData>
  <sheetProtection sheet="1" autoFilter="0" formatColumns="0" formatRows="0" objects="1" scenarios="1" spinCount="100000" saltValue="7VUHgXvdmgGwxviEcsUyAxQVpfSm8N7pJOx6zhRY2HF+a0TiEJ7HGyvUx/U+0v1l5xP1TiUSVG28qrSwhOs09A==" hashValue="muRWekfUUB4kZNCdJRvLeyv8pm95H3Y4eiy9Gonq4z+1v4irdgEDLKbBu9gh4i6I2H2J2TzA+EDu1FVoz9Lqyw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2021-02-26T09:42:50Z</dcterms:created>
  <dcterms:modified xsi:type="dcterms:W3CDTF">2021-02-26T09:42:58Z</dcterms:modified>
</cp:coreProperties>
</file>