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Odbahnění" sheetId="2" r:id="rId2"/>
    <sheet name="SO 02 - VON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01 - Odbahnění'!$C$118:$K$173</definedName>
    <definedName name="_xlnm.Print_Area" localSheetId="1">'SO 01 - Odbahnění'!$C$4:$J$76,'SO 01 - Odbahnění'!$C$82:$J$100,'SO 01 - Odbahnění'!$C$106:$K$173</definedName>
    <definedName name="_xlnm.Print_Titles" localSheetId="1">'SO 01 - Odbahnění'!$118:$118</definedName>
    <definedName name="_xlnm._FilterDatabase" localSheetId="2" hidden="1">'SO 02 - VON'!$C$117:$K$140</definedName>
    <definedName name="_xlnm.Print_Area" localSheetId="2">'SO 02 - VON'!$C$4:$J$76,'SO 02 - VON'!$C$82:$J$99,'SO 02 - VON'!$C$105:$K$140</definedName>
    <definedName name="_xlnm.Print_Titles" localSheetId="2">'SO 02 - VON'!$117:$117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8"/>
  <c r="BH138"/>
  <c r="BG138"/>
  <c r="BF138"/>
  <c r="T138"/>
  <c r="R138"/>
  <c r="P138"/>
  <c r="BI136"/>
  <c r="BH136"/>
  <c r="BG136"/>
  <c r="BF136"/>
  <c r="T136"/>
  <c r="R136"/>
  <c r="P136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F112"/>
  <c r="E110"/>
  <c r="F89"/>
  <c r="E87"/>
  <c r="J24"/>
  <c r="E24"/>
  <c r="J92"/>
  <c r="J23"/>
  <c r="J21"/>
  <c r="E21"/>
  <c r="J91"/>
  <c r="J20"/>
  <c r="J18"/>
  <c r="E18"/>
  <c r="F115"/>
  <c r="J17"/>
  <c r="J15"/>
  <c r="E15"/>
  <c r="F114"/>
  <c r="J14"/>
  <c r="J12"/>
  <c r="J112"/>
  <c r="E7"/>
  <c r="E85"/>
  <c i="2" r="J37"/>
  <c r="J36"/>
  <c i="1" r="AY95"/>
  <c i="2" r="J35"/>
  <c i="1" r="AX95"/>
  <c i="2" r="BI172"/>
  <c r="BH172"/>
  <c r="BG172"/>
  <c r="BF172"/>
  <c r="T172"/>
  <c r="R172"/>
  <c r="P172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5"/>
  <c r="BH155"/>
  <c r="BG155"/>
  <c r="BF155"/>
  <c r="T155"/>
  <c r="R155"/>
  <c r="P155"/>
  <c r="BI150"/>
  <c r="BH150"/>
  <c r="BG150"/>
  <c r="BF150"/>
  <c r="T150"/>
  <c r="R150"/>
  <c r="P150"/>
  <c r="BI149"/>
  <c r="BH149"/>
  <c r="BG149"/>
  <c r="BF149"/>
  <c r="T149"/>
  <c r="R149"/>
  <c r="P149"/>
  <c r="BI144"/>
  <c r="BH144"/>
  <c r="BG144"/>
  <c r="BF144"/>
  <c r="T144"/>
  <c r="R144"/>
  <c r="P144"/>
  <c r="BI139"/>
  <c r="BH139"/>
  <c r="BG139"/>
  <c r="BF139"/>
  <c r="T139"/>
  <c r="R139"/>
  <c r="P139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5"/>
  <c r="BH125"/>
  <c r="BG125"/>
  <c r="BF125"/>
  <c r="T125"/>
  <c r="R125"/>
  <c r="P125"/>
  <c r="BI122"/>
  <c r="BH122"/>
  <c r="BG122"/>
  <c r="BF122"/>
  <c r="T122"/>
  <c r="R122"/>
  <c r="P122"/>
  <c r="F113"/>
  <c r="E111"/>
  <c r="F89"/>
  <c r="E87"/>
  <c r="J24"/>
  <c r="E24"/>
  <c r="J116"/>
  <c r="J23"/>
  <c r="J21"/>
  <c r="E21"/>
  <c r="J115"/>
  <c r="J20"/>
  <c r="J18"/>
  <c r="E18"/>
  <c r="F116"/>
  <c r="J17"/>
  <c r="J15"/>
  <c r="E15"/>
  <c r="F91"/>
  <c r="J14"/>
  <c r="J12"/>
  <c r="J113"/>
  <c r="E7"/>
  <c r="E109"/>
  <c i="1" r="L90"/>
  <c r="AM90"/>
  <c r="AM89"/>
  <c r="L89"/>
  <c r="AM87"/>
  <c r="L87"/>
  <c r="L85"/>
  <c r="L84"/>
  <c i="3" r="BK136"/>
  <c r="BK133"/>
  <c r="BK131"/>
  <c r="BK129"/>
  <c r="J129"/>
  <c i="2" r="J165"/>
  <c r="J134"/>
  <c r="J131"/>
  <c r="J130"/>
  <c i="3" r="BK128"/>
  <c r="BK127"/>
  <c r="J125"/>
  <c r="BK123"/>
  <c r="J121"/>
  <c r="BK120"/>
  <c i="2" r="J172"/>
  <c r="J162"/>
  <c r="BK160"/>
  <c r="J155"/>
  <c r="J144"/>
  <c r="J139"/>
  <c r="J133"/>
  <c r="BK131"/>
  <c r="BK129"/>
  <c i="3" r="J127"/>
  <c r="BK125"/>
  <c r="J123"/>
  <c r="BK121"/>
  <c r="J120"/>
  <c i="2" r="BK172"/>
  <c r="BK171"/>
  <c r="J168"/>
  <c r="BK165"/>
  <c r="BK162"/>
  <c r="J150"/>
  <c r="BK144"/>
  <c r="J132"/>
  <c r="BK125"/>
  <c i="3" r="BK138"/>
  <c r="J138"/>
  <c i="2" r="BK166"/>
  <c r="BK155"/>
  <c r="BK150"/>
  <c r="J149"/>
  <c r="BK132"/>
  <c r="J129"/>
  <c r="J125"/>
  <c r="BK122"/>
  <c i="1" r="AS94"/>
  <c i="3" r="J136"/>
  <c r="J133"/>
  <c r="J131"/>
  <c r="J128"/>
  <c i="2" r="J171"/>
  <c r="BK168"/>
  <c r="J166"/>
  <c r="J160"/>
  <c r="BK149"/>
  <c r="BK139"/>
  <c r="BK134"/>
  <c r="BK133"/>
  <c r="BK130"/>
  <c r="J122"/>
  <c i="3" l="1" r="R119"/>
  <c r="R118"/>
  <c i="2" r="P121"/>
  <c r="P120"/>
  <c r="P119"/>
  <c i="1" r="AU95"/>
  <c i="2" r="BK170"/>
  <c r="J170"/>
  <c r="J99"/>
  <c r="T170"/>
  <c r="BK121"/>
  <c r="J121"/>
  <c r="J98"/>
  <c i="3" r="BK130"/>
  <c r="J130"/>
  <c r="J98"/>
  <c i="2" r="R121"/>
  <c r="R120"/>
  <c r="R119"/>
  <c r="P170"/>
  <c r="R170"/>
  <c r="T121"/>
  <c r="T120"/>
  <c r="T119"/>
  <c i="3" r="R130"/>
  <c r="T130"/>
  <c r="T119"/>
  <c r="T118"/>
  <c r="P130"/>
  <c r="P119"/>
  <c r="P118"/>
  <c i="1" r="AU96"/>
  <c i="2" r="J89"/>
  <c r="J92"/>
  <c r="F115"/>
  <c r="BE132"/>
  <c r="BE165"/>
  <c i="3" r="BE129"/>
  <c r="BK119"/>
  <c r="J119"/>
  <c r="J97"/>
  <c r="BE138"/>
  <c i="2" r="F92"/>
  <c r="BE125"/>
  <c r="BE130"/>
  <c r="BE144"/>
  <c r="BE160"/>
  <c r="J91"/>
  <c r="BE122"/>
  <c r="BE131"/>
  <c r="BE139"/>
  <c r="BE149"/>
  <c r="BE166"/>
  <c i="3" r="J89"/>
  <c r="F91"/>
  <c r="F92"/>
  <c r="E108"/>
  <c r="J114"/>
  <c r="J115"/>
  <c r="BE120"/>
  <c r="BE123"/>
  <c r="BE125"/>
  <c r="BE136"/>
  <c i="2" r="E85"/>
  <c r="BE134"/>
  <c r="BE150"/>
  <c i="3" r="BE121"/>
  <c r="BE127"/>
  <c r="BE128"/>
  <c i="2" r="BE129"/>
  <c r="BE133"/>
  <c r="BE155"/>
  <c r="BE162"/>
  <c r="BE168"/>
  <c r="BE171"/>
  <c r="BE172"/>
  <c i="3" r="BE131"/>
  <c r="BE133"/>
  <c r="F37"/>
  <c i="1" r="BD96"/>
  <c i="2" r="F35"/>
  <c i="1" r="BB95"/>
  <c i="2" r="F37"/>
  <c i="1" r="BD95"/>
  <c i="3" r="F34"/>
  <c i="1" r="BA96"/>
  <c i="2" r="F36"/>
  <c i="1" r="BC95"/>
  <c i="3" r="J34"/>
  <c i="1" r="AW96"/>
  <c i="2" r="F34"/>
  <c i="1" r="BA95"/>
  <c i="3" r="F35"/>
  <c i="1" r="BB96"/>
  <c i="3" r="F36"/>
  <c i="1" r="BC96"/>
  <c i="2" r="J34"/>
  <c i="1" r="AW95"/>
  <c i="3" l="1" r="BK118"/>
  <c r="J118"/>
  <c i="2" r="BK120"/>
  <c r="J120"/>
  <c r="J97"/>
  <c i="3" r="J30"/>
  <c i="1" r="AG96"/>
  <c r="BD94"/>
  <c r="W33"/>
  <c i="3" r="F33"/>
  <c i="1" r="AZ96"/>
  <c r="BA94"/>
  <c r="AW94"/>
  <c r="AK30"/>
  <c i="2" r="F33"/>
  <c i="1" r="AZ95"/>
  <c i="2" r="J33"/>
  <c i="1" r="AV95"/>
  <c r="AT95"/>
  <c i="3" r="J33"/>
  <c i="1" r="AV96"/>
  <c r="AT96"/>
  <c r="BC94"/>
  <c r="W32"/>
  <c r="AU94"/>
  <c r="BB94"/>
  <c r="AX94"/>
  <c i="3" l="1" r="J39"/>
  <c r="J96"/>
  <c i="2" r="BK119"/>
  <c r="J119"/>
  <c i="1" r="AN96"/>
  <c r="AZ94"/>
  <c r="W29"/>
  <c r="AY94"/>
  <c r="W30"/>
  <c i="2" r="J30"/>
  <c i="1" r="AG95"/>
  <c r="AN95"/>
  <c r="W31"/>
  <c i="2" l="1" r="J39"/>
  <c r="J96"/>
  <c i="1" r="AG94"/>
  <c r="AK26"/>
  <c r="AV94"/>
  <c r="AK29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<sst xmlns="http://schemas.openxmlformats.org/spreadsheetml/2006/main">
  <si>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</si>
  <si>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</si>
  <si>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</si>
  <si>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</si>
  <si>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</si>
  <si>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{44402204-6d43-4c83-97e4-e82610e3b028}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</si>
  <si>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</si>
  <si>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</si>
  <si>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</si>
  <si>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</si>
  <si>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</si>
  <si>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</si>
  <si>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</si>
  <si>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</si>
  <si>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20200113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</si>
  <si>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</si>
  <si>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</si>
  <si>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Odstranění sedimentů z rybníku na p. p.č. 2330</t>
  </si>
  <si>
    <t>KSO:</t>
  </si>
  <si>
    <t>CC-CZ:</t>
  </si>
  <si>
    <t>Místo:</t>
  </si>
  <si>
    <t>Česká Kamenice</t>
  </si>
  <si>
    <t>Datum:</t>
  </si>
  <si>
    <t>4. 3. 2021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</si>
  <si>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</si>
  <si>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</si>
  <si>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</si>
  <si>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</si>
  <si>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</si>
  <si>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</si>
  <si>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</si>
  <si>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</si>
  <si>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</si>
  <si>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</si>
  <si>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</si>
  <si>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</si>
  <si>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</si>
  <si>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</si>
  <si>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</si>
  <si>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</si>
  <si>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</si>
  <si>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</si>
  <si>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</si>
  <si>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</si>
  <si>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</si>
  <si>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</si>
  <si>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</si>
  <si>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</si>
  <si>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</si>
  <si>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</si>
  <si>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</si>
  <si>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</si>
  <si>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</si>
  <si>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</si>
  <si>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</si>
  <si>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</si>
  <si>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</si>
  <si>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</si>
  <si>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</si>
  <si>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</si>
  <si>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</si>
  <si>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</si>
  <si>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</si>
  <si>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</si>
  <si>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</si>
  <si>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</si>
  <si>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</si>
  <si>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</si>
  <si>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</si>
  <si>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</si>
  <si>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</si>
  <si>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</si>
  <si>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</si>
  <si>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</si>
  <si>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</si>
  <si>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</si>
  <si>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</si>
  <si>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</si>
  <si>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</si>
  <si>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</si>
  <si>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Odbahnění</t>
  </si>
  <si>
    <t>STA</t>
  </si>
  <si>
    <t>1</t>
  </si>
  <si>
    <t>{6eff6414-1d8d-4423-8635-cfa6dfb216ba}</t>
  </si>
  <si>
    <t>2</t>
  </si>
  <si>
    <t>SO 02</t>
  </si>
  <si>
    <t>VON</t>
  </si>
  <si>
    <t>{24ded008-dee6-4d6d-bde0-1085aea88d1b}</t>
  </si>
  <si>
    <t>KRYCÍ LIST SOUPISU PRACÍ</t>
  </si>
  <si>
    <t>Objekt:</t>
  </si>
  <si>
    <t>SO 01 - Odbahnění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</si>
  <si>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</si>
  <si>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</si>
  <si>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</si>
  <si>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</si>
  <si>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</si>
  <si>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</si>
  <si>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</si>
  <si>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práce-bourání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</si>
  <si>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</si>
  <si>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</si>
  <si>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</si>
  <si>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</si>
  <si>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</si>
  <si>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</si>
  <si>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</si>
  <si>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</si>
  <si>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</si>
  <si>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</si>
  <si>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</si>
  <si>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</si>
  <si>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</si>
  <si>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</si>
  <si>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</si>
  <si>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</si>
  <si>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</si>
  <si>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</si>
  <si>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111103401</t>
  </si>
  <si>
    <t>Vyřezání rákosu a orobince</t>
  </si>
  <si>
    <t>ha</t>
  </si>
  <si>
    <t>CS ÚRS 2021 01</t>
  </si>
  <si>
    <t>4</t>
  </si>
  <si>
    <t>384900456</t>
  </si>
  <si>
    <t>P</t>
  </si>
  <si>
    <t>Poznámka k položce:_x000d_
Odstranění orobince včetně spálení po vyschnutí.</t>
  </si>
  <si>
    <t>VV</t>
  </si>
  <si>
    <t>4050/2/10000</t>
  </si>
  <si>
    <t>111151103</t>
  </si>
  <si>
    <t>Odstranění travin z celkové plochy přes 500 m2 strojně</t>
  </si>
  <si>
    <t>m2</t>
  </si>
  <si>
    <t>391622756</t>
  </si>
  <si>
    <t>PP</t>
  </si>
  <si>
    <t>Odstranění travin a rákosu strojně travin, při celkové ploše přes 500 m2</t>
  </si>
  <si>
    <t>PSC</t>
  </si>
  <si>
    <t xml:space="preserve">Poznámka k souboru cen:_x000d_
1. Ceny nelze použít pro plochy, pro něž se oceňuje odstranění křovin cenami souboru 111 2 Odstranění křovin a stromů s odstraněním kořenů. 2. Travinami se rozumějí také všechny zemědělské plodiny kromě vinné révy, chmele, maliní apod., tyto se považují za křoviny. 3. V cenách jsou započteny i náklady na případné nutné přemístění a uložení porostu na hromady na vzdálenost do 50 m nebo naložení na dopravní prostředek. 4. Množství jednotek se určí samostatně za každý objekt v m2 půdorysné plochy, z níž má být porost odstraněn. </t>
  </si>
  <si>
    <t>4050/2</t>
  </si>
  <si>
    <t>3</t>
  </si>
  <si>
    <t>122703601</t>
  </si>
  <si>
    <t>Odstranění nánosů při únosnosti dna přes 0,15 do 40 kPa</t>
  </si>
  <si>
    <t>m3</t>
  </si>
  <si>
    <t>310414208</t>
  </si>
  <si>
    <t>122703602</t>
  </si>
  <si>
    <t>Odstranění nánosů při únosnosti dna přes 40 do 60 kPa</t>
  </si>
  <si>
    <t>-1269116842</t>
  </si>
  <si>
    <t>5</t>
  </si>
  <si>
    <t>122703603</t>
  </si>
  <si>
    <t>Odstranění nánosů při únosnosti dna přes 60 kPa</t>
  </si>
  <si>
    <t>-353711124</t>
  </si>
  <si>
    <t>6</t>
  </si>
  <si>
    <t>162253101</t>
  </si>
  <si>
    <t>Vodorovné přemístění nánosu z nádrží do 60 m při únosnosti dna přes 40 kPa</t>
  </si>
  <si>
    <t>376872432</t>
  </si>
  <si>
    <t>7</t>
  </si>
  <si>
    <t>162253102</t>
  </si>
  <si>
    <t>Vodorovné přemístění nánosu z nádrží do 40 m při únosnost dna do 40 kPa</t>
  </si>
  <si>
    <t>-371853432</t>
  </si>
  <si>
    <t>8</t>
  </si>
  <si>
    <t>162451106</t>
  </si>
  <si>
    <t>Vodorovné přemístění do 2000 m výkopku/sypaniny z horniny třídy těžitelnosti I, skupiny 1 až 3</t>
  </si>
  <si>
    <t>1531392211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</si>
  <si>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</si>
  <si>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</si>
  <si>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Poznámka k položce:_x000d_
Sediment se bude vozit na pozemek p.č. 287/1</t>
  </si>
  <si>
    <t>740</t>
  </si>
  <si>
    <t>9</t>
  </si>
  <si>
    <t>162751117</t>
  </si>
  <si>
    <t>Vodorovné přemístění do 10000 m výkopku/sypaniny z horniny třídy těžitelnosti I, skupiny 1 až 3</t>
  </si>
  <si>
    <t>-937921228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</si>
  <si>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</si>
  <si>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 xml:space="preserve">Poznámka k položce:_x000d_
Sediment se bude vozit na skládku OO. </t>
  </si>
  <si>
    <t>1200</t>
  </si>
  <si>
    <t>10</t>
  </si>
  <si>
    <t>167151111</t>
  </si>
  <si>
    <t>Nakládání výkopku z hornin třídy těžitelnosti I, skupiny 1 až 3 přes 100 m3</t>
  </si>
  <si>
    <t>-2001566176</t>
  </si>
  <si>
    <t>Nakládání, skládání a překládání neulehlého výkopku nebo sypaniny strojně nakládání, množství přes 100 m3, z hornin třídy těžitelnosti I, skupiny 1 až 3</t>
  </si>
  <si>
    <t xml:space="preserve">Poznámka k souboru cen:_x000d_
1. Ceny -1131 až -1133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2. Množství měrných jednotek se určí v rostlém stavu horniny. </t>
  </si>
  <si>
    <t>Poznámka k položce:_x000d_
Naložení přehozeného výkopku.</t>
  </si>
  <si>
    <t>2131</t>
  </si>
  <si>
    <t>11</t>
  </si>
  <si>
    <t>171103211</t>
  </si>
  <si>
    <t>Uložení sypanin z horniny třídy těžitelnosti I a II, skupiny 1 až 4 do hrází kanálů se zhutněním 100 % PS C s příměsí jílu do 20 %</t>
  </si>
  <si>
    <t>-398129185</t>
  </si>
  <si>
    <t>12</t>
  </si>
  <si>
    <t>171201221</t>
  </si>
  <si>
    <t>Poplatek za uložení na skládce (skládkovné) zeminy a kamení kód odpadu 17 05 04</t>
  </si>
  <si>
    <t>t</t>
  </si>
  <si>
    <t>1421650480</t>
  </si>
  <si>
    <t>Poplatek za uložení stavebního odpadu na skládce (skládkovné) zeminy a kamení zatříděného do Katalogu odpadů pod kódem 17 05 04</t>
  </si>
  <si>
    <t xml:space="preserve">Poznámka k souboru cen:_x000d_
1. Ceny uvedené v souboru cen je doporučeno upravit podle aktuálních cen místně příslušné skládky. 2. V cenách je započítán poplatek za ukládání odpadu dle zákona 185/2001 Sb. </t>
  </si>
  <si>
    <t>Poznámka k položce:_x000d_
Část objemu sedimentu, který se bude ukládat na skládku.</t>
  </si>
  <si>
    <t>1200*1,8 "přepočítáno koeficinetem"</t>
  </si>
  <si>
    <t>13</t>
  </si>
  <si>
    <t>181951112</t>
  </si>
  <si>
    <t>Úprava pláně v hornině třídy těžitelnosti I, skupiny 1 až 3 se zhutněním strojně</t>
  </si>
  <si>
    <t>1977663416</t>
  </si>
  <si>
    <t>Úprava pláně vyrovnáním výškových rozdílů strojně v hornině třídy těžitelnosti I, skupiny 1 až 3 se zhutněním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</si>
  <si>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šířky do 3 m přerušujících svahy, pro urovnání dna silničních a železničních příkopů pro jakoukoliv šířku dna; toto urovnání se oceňuje cenami souboru cen 182 Svahování. 3. Urovnání ploch ve sklonu přes 1 : 5 se oceňuje cenami souboru cen 182 Svahování trvalých svahů do projektovaných profilů strojně. 4. Ceny se zhutněním jsou určeny pro jakoukoliv míru zhutnění. </t>
  </si>
  <si>
    <t>Poznámka k položce:_x000d_
Úprava terénu pod dosypanou částí břehu.</t>
  </si>
  <si>
    <t>550</t>
  </si>
  <si>
    <t>14</t>
  </si>
  <si>
    <t>182201101</t>
  </si>
  <si>
    <t>Svahování násypů</t>
  </si>
  <si>
    <t>1154129247</t>
  </si>
  <si>
    <t>Poznámka k položce:_x000d_
Svahování dosypané části břehu.</t>
  </si>
  <si>
    <t>R 1</t>
  </si>
  <si>
    <t>Uložení sedimentu</t>
  </si>
  <si>
    <t>-44739771</t>
  </si>
  <si>
    <t>Poznámka k položce:_x000d_
Uložení sedimentu na deponii, p.č. 287/1, odstranění napadaných dřevin, urovnání materiálu do figury. Osetí travou 1100 m2.</t>
  </si>
  <si>
    <t>16</t>
  </si>
  <si>
    <t>R 2</t>
  </si>
  <si>
    <t>Odstranění organických částí ze dna malé vodní nádrže</t>
  </si>
  <si>
    <t>-963512293</t>
  </si>
  <si>
    <t>17</t>
  </si>
  <si>
    <t>R 3</t>
  </si>
  <si>
    <t>Provizorní komunikace</t>
  </si>
  <si>
    <t>soubor</t>
  </si>
  <si>
    <t>1362641143</t>
  </si>
  <si>
    <t>Poznámka k položce:_x000d_
Zřízení provizorní komunikace na staveniště, ošetření křížení jiných komunikací a vodních toků, čištění komunikací, odstranění provizorní komunikace, uvedení pozemku do původního stavu.</t>
  </si>
  <si>
    <t>18</t>
  </si>
  <si>
    <t>R 4</t>
  </si>
  <si>
    <t>Uvedení dotčených pozemků do původního stavu</t>
  </si>
  <si>
    <t>-1806127113</t>
  </si>
  <si>
    <t>Poznámka k položce:_x000d_
Uvedení dotčených ploch po skončení stavby do původního stavu, protokolární předání.</t>
  </si>
  <si>
    <t>Ostatní konstrukce a práce-bourání</t>
  </si>
  <si>
    <t>19</t>
  </si>
  <si>
    <t>35000001r</t>
  </si>
  <si>
    <t>dodávka a montáž vodočetné latě, včetně zaměření</t>
  </si>
  <si>
    <t>kus</t>
  </si>
  <si>
    <t>-236338913</t>
  </si>
  <si>
    <t>20</t>
  </si>
  <si>
    <t>934956123</t>
  </si>
  <si>
    <t>Hradítka z dubového dřeva tl 40 mm</t>
  </si>
  <si>
    <t>39984652</t>
  </si>
  <si>
    <t>2,2*2*0,5</t>
  </si>
  <si>
    <t>SO 02 - VON</t>
  </si>
  <si>
    <t>VRN - Vedlejší rozpočtové náklady</t>
  </si>
  <si>
    <t xml:space="preserve">    0 - Vedlejší a ostatní náklady</t>
  </si>
  <si>
    <t>VRN</t>
  </si>
  <si>
    <t>Vedlejší rozpočtové náklady</t>
  </si>
  <si>
    <t>R01</t>
  </si>
  <si>
    <t>vytyčení inženýrských sítí a zařízení, včetně zajištění případné aktualizace vyjádření správců sítí</t>
  </si>
  <si>
    <t>1024</t>
  </si>
  <si>
    <t>2062163947</t>
  </si>
  <si>
    <t>R02</t>
  </si>
  <si>
    <t>vytýčení stavby a pozemků odborně způsobilou osobou v oboru zeměměřičství</t>
  </si>
  <si>
    <t>1210598900</t>
  </si>
  <si>
    <t>Poznámka k položce:_x000d_
Včetně pozemku deponie.</t>
  </si>
  <si>
    <t>R03</t>
  </si>
  <si>
    <t>zajištění a zabezpečení staveniště, zřízení a likvidace zařízení staveniště, včetně případných přípojek, přístupů a skládek, deponií apod. a splnění požadavků dotčených orgánů</t>
  </si>
  <si>
    <t>-752312695</t>
  </si>
  <si>
    <t>Poznámka k položce:_x000d_
Včetně zabezpečení prostoru stavby, např. výstražnými páskami, zábranami.</t>
  </si>
  <si>
    <t>R04</t>
  </si>
  <si>
    <t>Povodňový a havarijní plán</t>
  </si>
  <si>
    <t>1345888947</t>
  </si>
  <si>
    <t>Poznámka k položce:_x000d_
Vypracování povodňového a havarijního plánu pro stavbu, včetně schválení HP a PP.</t>
  </si>
  <si>
    <t>R06</t>
  </si>
  <si>
    <t>projednání a zajištění zvláštního užívání komunikací a veřejných ploch, včetně zajištění dopravního značení, a to v rozsahu nezbytném pro řádné a bezpečné provádění stavby</t>
  </si>
  <si>
    <t>1965654944</t>
  </si>
  <si>
    <t>R07</t>
  </si>
  <si>
    <t>protokolární předání stavbou dotčených pozemků a komunikací, uvedených do původního stavu, zpět jejich vlastníkům</t>
  </si>
  <si>
    <t>-1095542779</t>
  </si>
  <si>
    <t>R08</t>
  </si>
  <si>
    <t>Zpracování a předání dokumentace skutečného provedení stavby (4 paré + 1 v elektronické formě) objednateli a zaměření skutečného provedení stavby - geodetická část dokumentace (4 paré + 1 v elektronické formě) v rozsahu odpovídajícím příslušným předpisům</t>
  </si>
  <si>
    <t>295306098</t>
  </si>
  <si>
    <t>Vedlejší a ostatní náklady</t>
  </si>
  <si>
    <t>R09</t>
  </si>
  <si>
    <t xml:space="preserve">Čištění a úklid dotčených komunikací a veřejných prostranství, čištění kol veškeré stavební techniky před výjezdem ze staveniště po celou dobu stavby, včetně všech souvisejících činností._x000d_
</t>
  </si>
  <si>
    <t>Kč</t>
  </si>
  <si>
    <t>-1244766169</t>
  </si>
  <si>
    <t>R10</t>
  </si>
  <si>
    <t>Aktualizace Manipulačního a provozního řádu</t>
  </si>
  <si>
    <t>523648630</t>
  </si>
  <si>
    <t xml:space="preserve">Poznámka k položce:_x000d_
Aktualizace Manipulačního a provozního řádu po dokončení stavby se zahrnutím skutečných parametrů nádrže. </t>
  </si>
  <si>
    <t>R11</t>
  </si>
  <si>
    <t xml:space="preserve">Zajištění umístění štítku o povolení stavby na viditelném místě u vstupu na staveniště._x000d_
</t>
  </si>
  <si>
    <t>-20131355</t>
  </si>
  <si>
    <t>R12</t>
  </si>
  <si>
    <t>Vypracování plánu bezpečnosti a ochrany zdraví při práci, včetně opatření vyplývající z něj.</t>
  </si>
  <si>
    <t>-1974587785</t>
  </si>
  <si>
    <t>Aktualizace, přizpůsobení a doplnění plánu bezpečnosti a ochrany zdraví při práci, včetně opatření vyplývající z něj.</t>
  </si>
  <si>
    <t>Poznámka k položce:_x000d_
Vypracování Plánu BOZP odborně způsobilou osobou.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</si>
</sst>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38</v>
      </c>
      <c r="E29" s="45"/>
      <c r="F29" s="30" t="s">
        <v>39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40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41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42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47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48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49</v>
      </c>
      <c r="AI60" s="40"/>
      <c r="AJ60" s="40"/>
      <c r="AK60" s="40"/>
      <c r="AL60" s="40"/>
      <c r="AM60" s="62" t="s">
        <v>50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52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49</v>
      </c>
      <c r="AI75" s="40"/>
      <c r="AJ75" s="40"/>
      <c r="AK75" s="40"/>
      <c r="AL75" s="40"/>
      <c r="AM75" s="62" t="s">
        <v>50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20200113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Odstranění sedimentů z rybníku na p. p.č. 2330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Česká Kamenice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 "","",AN8)</f>
        <v>4. 3. 2021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54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55</v>
      </c>
      <c r="D92" s="92"/>
      <c r="E92" s="92"/>
      <c r="F92" s="92"/>
      <c r="G92" s="92"/>
      <c r="H92" s="93"/>
      <c r="I92" s="94" t="s">
        <v>56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57</v>
      </c>
      <c r="AH92" s="92"/>
      <c r="AI92" s="92"/>
      <c r="AJ92" s="92"/>
      <c r="AK92" s="92"/>
      <c r="AL92" s="92"/>
      <c r="AM92" s="92"/>
      <c r="AN92" s="94" t="s">
        <v>58</v>
      </c>
      <c r="AO92" s="92"/>
      <c r="AP92" s="96"/>
      <c r="AQ92" s="97" t="s">
        <v>59</v>
      </c>
      <c r="AR92" s="42"/>
      <c r="AS92" s="98" t="s">
        <v>60</v>
      </c>
      <c r="AT92" s="99" t="s">
        <v>61</v>
      </c>
      <c r="AU92" s="99" t="s">
        <v>62</v>
      </c>
      <c r="AV92" s="99" t="s">
        <v>63</v>
      </c>
      <c r="AW92" s="99" t="s">
        <v>64</v>
      </c>
      <c r="AX92" s="99" t="s">
        <v>65</v>
      </c>
      <c r="AY92" s="99" t="s">
        <v>66</v>
      </c>
      <c r="AZ92" s="99" t="s">
        <v>67</v>
      </c>
      <c r="BA92" s="99" t="s">
        <v>68</v>
      </c>
      <c r="BB92" s="99" t="s">
        <v>69</v>
      </c>
      <c r="BC92" s="99" t="s">
        <v>70</v>
      </c>
      <c r="BD92" s="100" t="s">
        <v>71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72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73</v>
      </c>
      <c r="BT94" s="115" t="s">
        <v>74</v>
      </c>
      <c r="BU94" s="116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="7" customFormat="1" ht="16.5" customHeight="1">
      <c r="A95" s="117" t="s">
        <v>78</v>
      </c>
      <c r="B95" s="118"/>
      <c r="C95" s="119"/>
      <c r="D95" s="120" t="s">
        <v>79</v>
      </c>
      <c r="E95" s="120"/>
      <c r="F95" s="120"/>
      <c r="G95" s="120"/>
      <c r="H95" s="120"/>
      <c r="I95" s="121"/>
      <c r="J95" s="120" t="s">
        <v>80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 01 - Odbahnění'!J30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'SO 01 - Odbahnění'!P119</f>
        <v>0</v>
      </c>
      <c r="AV95" s="126">
        <f>'SO 01 - Odbahnění'!J33</f>
        <v>0</v>
      </c>
      <c r="AW95" s="126">
        <f>'SO 01 - Odbahnění'!J34</f>
        <v>0</v>
      </c>
      <c r="AX95" s="126">
        <f>'SO 01 - Odbahnění'!J35</f>
        <v>0</v>
      </c>
      <c r="AY95" s="126">
        <f>'SO 01 - Odbahnění'!J36</f>
        <v>0</v>
      </c>
      <c r="AZ95" s="126">
        <f>'SO 01 - Odbahnění'!F33</f>
        <v>0</v>
      </c>
      <c r="BA95" s="126">
        <f>'SO 01 - Odbahnění'!F34</f>
        <v>0</v>
      </c>
      <c r="BB95" s="126">
        <f>'SO 01 - Odbahnění'!F35</f>
        <v>0</v>
      </c>
      <c r="BC95" s="126">
        <f>'SO 01 - Odbahnění'!F36</f>
        <v>0</v>
      </c>
      <c r="BD95" s="128">
        <f>'SO 01 - Odbahnění'!F37</f>
        <v>0</v>
      </c>
      <c r="BE95" s="7"/>
      <c r="BT95" s="129" t="s">
        <v>82</v>
      </c>
      <c r="BV95" s="129" t="s">
        <v>76</v>
      </c>
      <c r="BW95" s="129" t="s">
        <v>83</v>
      </c>
      <c r="BX95" s="129" t="s">
        <v>5</v>
      </c>
      <c r="CL95" s="129" t="s">
        <v>1</v>
      </c>
      <c r="CM95" s="129" t="s">
        <v>84</v>
      </c>
    </row>
    <row r="96" s="7" customFormat="1" ht="16.5" customHeight="1">
      <c r="A96" s="117" t="s">
        <v>78</v>
      </c>
      <c r="B96" s="118"/>
      <c r="C96" s="119"/>
      <c r="D96" s="120" t="s">
        <v>85</v>
      </c>
      <c r="E96" s="120"/>
      <c r="F96" s="120"/>
      <c r="G96" s="120"/>
      <c r="H96" s="120"/>
      <c r="I96" s="121"/>
      <c r="J96" s="120" t="s">
        <v>86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 02 - VON'!J30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81</v>
      </c>
      <c r="AR96" s="124"/>
      <c r="AS96" s="130">
        <v>0</v>
      </c>
      <c r="AT96" s="131">
        <f>ROUND(SUM(AV96:AW96),2)</f>
        <v>0</v>
      </c>
      <c r="AU96" s="132">
        <f>'SO 02 - VON'!P118</f>
        <v>0</v>
      </c>
      <c r="AV96" s="131">
        <f>'SO 02 - VON'!J33</f>
        <v>0</v>
      </c>
      <c r="AW96" s="131">
        <f>'SO 02 - VON'!J34</f>
        <v>0</v>
      </c>
      <c r="AX96" s="131">
        <f>'SO 02 - VON'!J35</f>
        <v>0</v>
      </c>
      <c r="AY96" s="131">
        <f>'SO 02 - VON'!J36</f>
        <v>0</v>
      </c>
      <c r="AZ96" s="131">
        <f>'SO 02 - VON'!F33</f>
        <v>0</v>
      </c>
      <c r="BA96" s="131">
        <f>'SO 02 - VON'!F34</f>
        <v>0</v>
      </c>
      <c r="BB96" s="131">
        <f>'SO 02 - VON'!F35</f>
        <v>0</v>
      </c>
      <c r="BC96" s="131">
        <f>'SO 02 - VON'!F36</f>
        <v>0</v>
      </c>
      <c r="BD96" s="133">
        <f>'SO 02 - VON'!F37</f>
        <v>0</v>
      </c>
      <c r="BE96" s="7"/>
      <c r="BT96" s="129" t="s">
        <v>82</v>
      </c>
      <c r="BV96" s="129" t="s">
        <v>76</v>
      </c>
      <c r="BW96" s="129" t="s">
        <v>87</v>
      </c>
      <c r="BX96" s="129" t="s">
        <v>5</v>
      </c>
      <c r="CL96" s="129" t="s">
        <v>1</v>
      </c>
      <c r="CM96" s="129" t="s">
        <v>84</v>
      </c>
    </row>
    <row r="9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="2" customFormat="1" ht="6.96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sheet="1" formatColumns="0" formatRows="0" objects="1" scenarios="1" spinCount="100000" saltValue="CfVjarw5FttNtevcONTJ/uvb2V2lDKYCd6SBf3GmZyt5HbQmHOx+YB+NFKFxZETw8i83yi43RNJpA2Nio01Rxw==" hashValue="k3hqjhfQ/dW7siVWUtfESbnBdp9damEBRIvO4+/Rz4VlCqORo0IRsJ4/gp6w+SQGA4uvuuv/GmnkhNlikVurgw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Odbahnění'!C2" display="/"/>
    <hyperlink ref="A96" location="'SO 02 - VO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="1" customFormat="1" ht="24.96" customHeight="1">
      <c r="B4" s="18"/>
      <c r="D4" s="136" t="s">
        <v>88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Odstranění sedimentů z rybníku na p. p.č. 2330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89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90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4. 3. 2021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32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33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34</v>
      </c>
      <c r="E30" s="36"/>
      <c r="F30" s="36"/>
      <c r="G30" s="36"/>
      <c r="H30" s="36"/>
      <c r="I30" s="36"/>
      <c r="J30" s="149">
        <f>ROUND(J119,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36</v>
      </c>
      <c r="G32" s="36"/>
      <c r="H32" s="36"/>
      <c r="I32" s="150" t="s">
        <v>35</v>
      </c>
      <c r="J32" s="150" t="s">
        <v>37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38</v>
      </c>
      <c r="E33" s="138" t="s">
        <v>39</v>
      </c>
      <c r="F33" s="152">
        <f>ROUND((SUM(BE119:BE173)),  2)</f>
        <v>0</v>
      </c>
      <c r="G33" s="36"/>
      <c r="H33" s="36"/>
      <c r="I33" s="153">
        <v>0.20999999999999999</v>
      </c>
      <c r="J33" s="152">
        <f>ROUND(((SUM(BE119:BE173))*I33),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40</v>
      </c>
      <c r="F34" s="152">
        <f>ROUND((SUM(BF119:BF173)),  2)</f>
        <v>0</v>
      </c>
      <c r="G34" s="36"/>
      <c r="H34" s="36"/>
      <c r="I34" s="153">
        <v>0.14999999999999999</v>
      </c>
      <c r="J34" s="152">
        <f>ROUND(((SUM(BF119:BF173))*I34),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41</v>
      </c>
      <c r="F35" s="152">
        <f>ROUND((SUM(BG119:BG173)),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42</v>
      </c>
      <c r="F36" s="152">
        <f>ROUND((SUM(BH119:BH173)),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43</v>
      </c>
      <c r="F37" s="152">
        <f>ROUND((SUM(BI119:BI173)),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44</v>
      </c>
      <c r="E39" s="156"/>
      <c r="F39" s="156"/>
      <c r="G39" s="157" t="s">
        <v>45</v>
      </c>
      <c r="H39" s="158" t="s">
        <v>46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47</v>
      </c>
      <c r="E50" s="162"/>
      <c r="F50" s="162"/>
      <c r="G50" s="161" t="s">
        <v>48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49</v>
      </c>
      <c r="E61" s="164"/>
      <c r="F61" s="165" t="s">
        <v>50</v>
      </c>
      <c r="G61" s="163" t="s">
        <v>49</v>
      </c>
      <c r="H61" s="164"/>
      <c r="I61" s="164"/>
      <c r="J61" s="166" t="s">
        <v>50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51</v>
      </c>
      <c r="E65" s="167"/>
      <c r="F65" s="167"/>
      <c r="G65" s="161" t="s">
        <v>52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49</v>
      </c>
      <c r="E76" s="164"/>
      <c r="F76" s="165" t="s">
        <v>50</v>
      </c>
      <c r="G76" s="163" t="s">
        <v>49</v>
      </c>
      <c r="H76" s="164"/>
      <c r="I76" s="164"/>
      <c r="J76" s="166" t="s">
        <v>50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91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Odstranění sedimentů z rybníku na p. p.č. 2330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SO 01 - Odbahnění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Česká Kamenice</v>
      </c>
      <c r="G89" s="38"/>
      <c r="H89" s="38"/>
      <c r="I89" s="30" t="s">
        <v>22</v>
      </c>
      <c r="J89" s="77" t="str">
        <f>IF(J12="","",J12)</f>
        <v>4. 3. 2021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32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92</v>
      </c>
      <c r="D94" s="174"/>
      <c r="E94" s="174"/>
      <c r="F94" s="174"/>
      <c r="G94" s="174"/>
      <c r="H94" s="174"/>
      <c r="I94" s="174"/>
      <c r="J94" s="175" t="s">
        <v>93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94</v>
      </c>
      <c r="D96" s="38"/>
      <c r="E96" s="38"/>
      <c r="F96" s="38"/>
      <c r="G96" s="38"/>
      <c r="H96" s="38"/>
      <c r="I96" s="38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95</v>
      </c>
    </row>
    <row r="97" s="9" customFormat="1" ht="24.96" customHeight="1">
      <c r="A97" s="9"/>
      <c r="B97" s="177"/>
      <c r="C97" s="178"/>
      <c r="D97" s="179" t="s">
        <v>96</v>
      </c>
      <c r="E97" s="180"/>
      <c r="F97" s="180"/>
      <c r="G97" s="180"/>
      <c r="H97" s="180"/>
      <c r="I97" s="180"/>
      <c r="J97" s="181">
        <f>J120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3"/>
      <c r="C98" s="184"/>
      <c r="D98" s="185" t="s">
        <v>97</v>
      </c>
      <c r="E98" s="186"/>
      <c r="F98" s="186"/>
      <c r="G98" s="186"/>
      <c r="H98" s="186"/>
      <c r="I98" s="186"/>
      <c r="J98" s="187">
        <f>J121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3"/>
      <c r="C99" s="184"/>
      <c r="D99" s="185" t="s">
        <v>98</v>
      </c>
      <c r="E99" s="186"/>
      <c r="F99" s="186"/>
      <c r="G99" s="186"/>
      <c r="H99" s="186"/>
      <c r="I99" s="186"/>
      <c r="J99" s="187">
        <f>J170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="2" customFormat="1" ht="6.96" customHeight="1">
      <c r="A101" s="36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="2" customFormat="1" ht="6.96" customHeight="1">
      <c r="A105" s="36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24.96" customHeight="1">
      <c r="A106" s="36"/>
      <c r="B106" s="37"/>
      <c r="C106" s="21" t="s">
        <v>99</v>
      </c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6.96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6.5" customHeight="1">
      <c r="A109" s="36"/>
      <c r="B109" s="37"/>
      <c r="C109" s="38"/>
      <c r="D109" s="38"/>
      <c r="E109" s="172" t="str">
        <f>E7</f>
        <v>Odstranění sedimentů z rybníku na p. p.č. 2330</v>
      </c>
      <c r="F109" s="30"/>
      <c r="G109" s="30"/>
      <c r="H109" s="30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2" customHeight="1">
      <c r="A110" s="36"/>
      <c r="B110" s="37"/>
      <c r="C110" s="30" t="s">
        <v>89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16.5" customHeight="1">
      <c r="A111" s="36"/>
      <c r="B111" s="37"/>
      <c r="C111" s="38"/>
      <c r="D111" s="38"/>
      <c r="E111" s="74" t="str">
        <f>E9</f>
        <v>SO 01 - Odbahnění</v>
      </c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Česká Kamenice</v>
      </c>
      <c r="G113" s="38"/>
      <c r="H113" s="38"/>
      <c r="I113" s="30" t="s">
        <v>22</v>
      </c>
      <c r="J113" s="77" t="str">
        <f>IF(J12="","",J12)</f>
        <v>4. 3. 2021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5.15" customHeight="1">
      <c r="A115" s="36"/>
      <c r="B115" s="37"/>
      <c r="C115" s="30" t="s">
        <v>24</v>
      </c>
      <c r="D115" s="38"/>
      <c r="E115" s="38"/>
      <c r="F115" s="25" t="str">
        <f>E15</f>
        <v xml:space="preserve"> </v>
      </c>
      <c r="G115" s="38"/>
      <c r="H115" s="38"/>
      <c r="I115" s="30" t="s">
        <v>30</v>
      </c>
      <c r="J115" s="34" t="str">
        <f>E21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5.15" customHeight="1">
      <c r="A116" s="36"/>
      <c r="B116" s="37"/>
      <c r="C116" s="30" t="s">
        <v>28</v>
      </c>
      <c r="D116" s="38"/>
      <c r="E116" s="38"/>
      <c r="F116" s="25" t="str">
        <f>IF(E18="","",E18)</f>
        <v>Vyplň údaj</v>
      </c>
      <c r="G116" s="38"/>
      <c r="H116" s="38"/>
      <c r="I116" s="30" t="s">
        <v>32</v>
      </c>
      <c r="J116" s="34" t="str">
        <f>E24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0.32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11" customFormat="1" ht="29.28" customHeight="1">
      <c r="A118" s="189"/>
      <c r="B118" s="190"/>
      <c r="C118" s="191" t="s">
        <v>100</v>
      </c>
      <c r="D118" s="192" t="s">
        <v>59</v>
      </c>
      <c r="E118" s="192" t="s">
        <v>55</v>
      </c>
      <c r="F118" s="192" t="s">
        <v>56</v>
      </c>
      <c r="G118" s="192" t="s">
        <v>101</v>
      </c>
      <c r="H118" s="192" t="s">
        <v>102</v>
      </c>
      <c r="I118" s="192" t="s">
        <v>103</v>
      </c>
      <c r="J118" s="192" t="s">
        <v>93</v>
      </c>
      <c r="K118" s="193" t="s">
        <v>104</v>
      </c>
      <c r="L118" s="194"/>
      <c r="M118" s="98" t="s">
        <v>1</v>
      </c>
      <c r="N118" s="99" t="s">
        <v>38</v>
      </c>
      <c r="O118" s="99" t="s">
        <v>105</v>
      </c>
      <c r="P118" s="99" t="s">
        <v>106</v>
      </c>
      <c r="Q118" s="99" t="s">
        <v>107</v>
      </c>
      <c r="R118" s="99" t="s">
        <v>108</v>
      </c>
      <c r="S118" s="99" t="s">
        <v>109</v>
      </c>
      <c r="T118" s="100" t="s">
        <v>110</v>
      </c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</row>
    <row r="119" s="2" customFormat="1" ht="22.8" customHeight="1">
      <c r="A119" s="36"/>
      <c r="B119" s="37"/>
      <c r="C119" s="105" t="s">
        <v>111</v>
      </c>
      <c r="D119" s="38"/>
      <c r="E119" s="38"/>
      <c r="F119" s="38"/>
      <c r="G119" s="38"/>
      <c r="H119" s="38"/>
      <c r="I119" s="38"/>
      <c r="J119" s="195">
        <f>BK119</f>
        <v>0</v>
      </c>
      <c r="K119" s="38"/>
      <c r="L119" s="42"/>
      <c r="M119" s="101"/>
      <c r="N119" s="196"/>
      <c r="O119" s="102"/>
      <c r="P119" s="197">
        <f>P120</f>
        <v>0</v>
      </c>
      <c r="Q119" s="102"/>
      <c r="R119" s="197">
        <f>R120</f>
        <v>0.13682100000000003</v>
      </c>
      <c r="S119" s="102"/>
      <c r="T119" s="198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73</v>
      </c>
      <c r="AU119" s="15" t="s">
        <v>95</v>
      </c>
      <c r="BK119" s="199">
        <f>BK120</f>
        <v>0</v>
      </c>
    </row>
    <row r="120" s="12" customFormat="1" ht="25.92" customHeight="1">
      <c r="A120" s="12"/>
      <c r="B120" s="200"/>
      <c r="C120" s="201"/>
      <c r="D120" s="202" t="s">
        <v>73</v>
      </c>
      <c r="E120" s="203" t="s">
        <v>112</v>
      </c>
      <c r="F120" s="203" t="s">
        <v>113</v>
      </c>
      <c r="G120" s="201"/>
      <c r="H120" s="201"/>
      <c r="I120" s="204"/>
      <c r="J120" s="205">
        <f>BK120</f>
        <v>0</v>
      </c>
      <c r="K120" s="201"/>
      <c r="L120" s="206"/>
      <c r="M120" s="207"/>
      <c r="N120" s="208"/>
      <c r="O120" s="208"/>
      <c r="P120" s="209">
        <f>P121+P170</f>
        <v>0</v>
      </c>
      <c r="Q120" s="208"/>
      <c r="R120" s="209">
        <f>R121+R170</f>
        <v>0.13682100000000003</v>
      </c>
      <c r="S120" s="208"/>
      <c r="T120" s="210">
        <f>T121+T170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82</v>
      </c>
      <c r="AT120" s="212" t="s">
        <v>73</v>
      </c>
      <c r="AU120" s="212" t="s">
        <v>74</v>
      </c>
      <c r="AY120" s="211" t="s">
        <v>114</v>
      </c>
      <c r="BK120" s="213">
        <f>BK121+BK170</f>
        <v>0</v>
      </c>
    </row>
    <row r="121" s="12" customFormat="1" ht="22.8" customHeight="1">
      <c r="A121" s="12"/>
      <c r="B121" s="200"/>
      <c r="C121" s="201"/>
      <c r="D121" s="202" t="s">
        <v>73</v>
      </c>
      <c r="E121" s="214" t="s">
        <v>82</v>
      </c>
      <c r="F121" s="214" t="s">
        <v>115</v>
      </c>
      <c r="G121" s="201"/>
      <c r="H121" s="201"/>
      <c r="I121" s="204"/>
      <c r="J121" s="215">
        <f>BK121</f>
        <v>0</v>
      </c>
      <c r="K121" s="201"/>
      <c r="L121" s="206"/>
      <c r="M121" s="207"/>
      <c r="N121" s="208"/>
      <c r="O121" s="208"/>
      <c r="P121" s="209">
        <f>SUM(P122:P169)</f>
        <v>0</v>
      </c>
      <c r="Q121" s="208"/>
      <c r="R121" s="209">
        <f>SUM(R122:R169)</f>
        <v>0.050141000000000005</v>
      </c>
      <c r="S121" s="208"/>
      <c r="T121" s="210">
        <f>SUM(T122:T169)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1" t="s">
        <v>82</v>
      </c>
      <c r="AT121" s="212" t="s">
        <v>73</v>
      </c>
      <c r="AU121" s="212" t="s">
        <v>82</v>
      </c>
      <c r="AY121" s="211" t="s">
        <v>114</v>
      </c>
      <c r="BK121" s="213">
        <f>SUM(BK122:BK169)</f>
        <v>0</v>
      </c>
    </row>
    <row r="122" s="2" customFormat="1" ht="16.5" customHeight="1">
      <c r="A122" s="36"/>
      <c r="B122" s="37"/>
      <c r="C122" s="216" t="s">
        <v>82</v>
      </c>
      <c r="D122" s="216" t="s">
        <v>116</v>
      </c>
      <c r="E122" s="217" t="s">
        <v>117</v>
      </c>
      <c r="F122" s="218" t="s">
        <v>118</v>
      </c>
      <c r="G122" s="219" t="s">
        <v>119</v>
      </c>
      <c r="H122" s="220">
        <v>0.20300000000000001</v>
      </c>
      <c r="I122" s="221"/>
      <c r="J122" s="222">
        <f>ROUND(I122*H122,2)</f>
        <v>0</v>
      </c>
      <c r="K122" s="218" t="s">
        <v>120</v>
      </c>
      <c r="L122" s="42"/>
      <c r="M122" s="223" t="s">
        <v>1</v>
      </c>
      <c r="N122" s="224" t="s">
        <v>39</v>
      </c>
      <c r="O122" s="89"/>
      <c r="P122" s="225">
        <f>O122*H122</f>
        <v>0</v>
      </c>
      <c r="Q122" s="225">
        <v>0.247</v>
      </c>
      <c r="R122" s="225">
        <f>Q122*H122</f>
        <v>0.050141000000000005</v>
      </c>
      <c r="S122" s="225">
        <v>0</v>
      </c>
      <c r="T122" s="22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7" t="s">
        <v>121</v>
      </c>
      <c r="AT122" s="227" t="s">
        <v>116</v>
      </c>
      <c r="AU122" s="227" t="s">
        <v>84</v>
      </c>
      <c r="AY122" s="15" t="s">
        <v>114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5" t="s">
        <v>82</v>
      </c>
      <c r="BK122" s="228">
        <f>ROUND(I122*H122,2)</f>
        <v>0</v>
      </c>
      <c r="BL122" s="15" t="s">
        <v>121</v>
      </c>
      <c r="BM122" s="227" t="s">
        <v>122</v>
      </c>
    </row>
    <row r="123" s="2" customFormat="1">
      <c r="A123" s="36"/>
      <c r="B123" s="37"/>
      <c r="C123" s="38"/>
      <c r="D123" s="229" t="s">
        <v>123</v>
      </c>
      <c r="E123" s="38"/>
      <c r="F123" s="230" t="s">
        <v>124</v>
      </c>
      <c r="G123" s="38"/>
      <c r="H123" s="38"/>
      <c r="I123" s="231"/>
      <c r="J123" s="38"/>
      <c r="K123" s="38"/>
      <c r="L123" s="42"/>
      <c r="M123" s="232"/>
      <c r="N123" s="233"/>
      <c r="O123" s="89"/>
      <c r="P123" s="89"/>
      <c r="Q123" s="89"/>
      <c r="R123" s="89"/>
      <c r="S123" s="89"/>
      <c r="T123" s="90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123</v>
      </c>
      <c r="AU123" s="15" t="s">
        <v>84</v>
      </c>
    </row>
    <row r="124" s="13" customFormat="1">
      <c r="A124" s="13"/>
      <c r="B124" s="234"/>
      <c r="C124" s="235"/>
      <c r="D124" s="229" t="s">
        <v>125</v>
      </c>
      <c r="E124" s="236" t="s">
        <v>1</v>
      </c>
      <c r="F124" s="237" t="s">
        <v>126</v>
      </c>
      <c r="G124" s="235"/>
      <c r="H124" s="238">
        <v>0.20300000000000001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125</v>
      </c>
      <c r="AU124" s="244" t="s">
        <v>84</v>
      </c>
      <c r="AV124" s="13" t="s">
        <v>84</v>
      </c>
      <c r="AW124" s="13" t="s">
        <v>31</v>
      </c>
      <c r="AX124" s="13" t="s">
        <v>82</v>
      </c>
      <c r="AY124" s="244" t="s">
        <v>114</v>
      </c>
    </row>
    <row r="125" s="2" customFormat="1" ht="21.75" customHeight="1">
      <c r="A125" s="36"/>
      <c r="B125" s="37"/>
      <c r="C125" s="216" t="s">
        <v>84</v>
      </c>
      <c r="D125" s="216" t="s">
        <v>116</v>
      </c>
      <c r="E125" s="217" t="s">
        <v>127</v>
      </c>
      <c r="F125" s="218" t="s">
        <v>128</v>
      </c>
      <c r="G125" s="219" t="s">
        <v>129</v>
      </c>
      <c r="H125" s="220">
        <v>2025</v>
      </c>
      <c r="I125" s="221"/>
      <c r="J125" s="222">
        <f>ROUND(I125*H125,2)</f>
        <v>0</v>
      </c>
      <c r="K125" s="218" t="s">
        <v>120</v>
      </c>
      <c r="L125" s="42"/>
      <c r="M125" s="223" t="s">
        <v>1</v>
      </c>
      <c r="N125" s="224" t="s">
        <v>39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121</v>
      </c>
      <c r="AT125" s="227" t="s">
        <v>116</v>
      </c>
      <c r="AU125" s="227" t="s">
        <v>84</v>
      </c>
      <c r="AY125" s="15" t="s">
        <v>114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82</v>
      </c>
      <c r="BK125" s="228">
        <f>ROUND(I125*H125,2)</f>
        <v>0</v>
      </c>
      <c r="BL125" s="15" t="s">
        <v>121</v>
      </c>
      <c r="BM125" s="227" t="s">
        <v>130</v>
      </c>
    </row>
    <row r="126" s="2" customFormat="1">
      <c r="A126" s="36"/>
      <c r="B126" s="37"/>
      <c r="C126" s="38"/>
      <c r="D126" s="229" t="s">
        <v>131</v>
      </c>
      <c r="E126" s="38"/>
      <c r="F126" s="245" t="s">
        <v>132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131</v>
      </c>
      <c r="AU126" s="15" t="s">
        <v>84</v>
      </c>
    </row>
    <row r="127" s="2" customFormat="1">
      <c r="A127" s="36"/>
      <c r="B127" s="37"/>
      <c r="C127" s="38"/>
      <c r="D127" s="229" t="s">
        <v>133</v>
      </c>
      <c r="E127" s="38"/>
      <c r="F127" s="230" t="s">
        <v>134</v>
      </c>
      <c r="G127" s="38"/>
      <c r="H127" s="38"/>
      <c r="I127" s="231"/>
      <c r="J127" s="38"/>
      <c r="K127" s="38"/>
      <c r="L127" s="42"/>
      <c r="M127" s="232"/>
      <c r="N127" s="233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133</v>
      </c>
      <c r="AU127" s="15" t="s">
        <v>84</v>
      </c>
    </row>
    <row r="128" s="13" customFormat="1">
      <c r="A128" s="13"/>
      <c r="B128" s="234"/>
      <c r="C128" s="235"/>
      <c r="D128" s="229" t="s">
        <v>125</v>
      </c>
      <c r="E128" s="236" t="s">
        <v>1</v>
      </c>
      <c r="F128" s="237" t="s">
        <v>135</v>
      </c>
      <c r="G128" s="235"/>
      <c r="H128" s="238">
        <v>2025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125</v>
      </c>
      <c r="AU128" s="244" t="s">
        <v>84</v>
      </c>
      <c r="AV128" s="13" t="s">
        <v>84</v>
      </c>
      <c r="AW128" s="13" t="s">
        <v>31</v>
      </c>
      <c r="AX128" s="13" t="s">
        <v>82</v>
      </c>
      <c r="AY128" s="244" t="s">
        <v>114</v>
      </c>
    </row>
    <row r="129" s="2" customFormat="1">
      <c r="A129" s="36"/>
      <c r="B129" s="37"/>
      <c r="C129" s="216" t="s">
        <v>136</v>
      </c>
      <c r="D129" s="216" t="s">
        <v>116</v>
      </c>
      <c r="E129" s="217" t="s">
        <v>137</v>
      </c>
      <c r="F129" s="218" t="s">
        <v>138</v>
      </c>
      <c r="G129" s="219" t="s">
        <v>139</v>
      </c>
      <c r="H129" s="220">
        <v>331</v>
      </c>
      <c r="I129" s="221"/>
      <c r="J129" s="222">
        <f>ROUND(I129*H129,2)</f>
        <v>0</v>
      </c>
      <c r="K129" s="218" t="s">
        <v>120</v>
      </c>
      <c r="L129" s="42"/>
      <c r="M129" s="223" t="s">
        <v>1</v>
      </c>
      <c r="N129" s="224" t="s">
        <v>39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121</v>
      </c>
      <c r="AT129" s="227" t="s">
        <v>116</v>
      </c>
      <c r="AU129" s="227" t="s">
        <v>84</v>
      </c>
      <c r="AY129" s="15" t="s">
        <v>114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82</v>
      </c>
      <c r="BK129" s="228">
        <f>ROUND(I129*H129,2)</f>
        <v>0</v>
      </c>
      <c r="BL129" s="15" t="s">
        <v>121</v>
      </c>
      <c r="BM129" s="227" t="s">
        <v>140</v>
      </c>
    </row>
    <row r="130" s="2" customFormat="1">
      <c r="A130" s="36"/>
      <c r="B130" s="37"/>
      <c r="C130" s="216" t="s">
        <v>121</v>
      </c>
      <c r="D130" s="216" t="s">
        <v>116</v>
      </c>
      <c r="E130" s="217" t="s">
        <v>141</v>
      </c>
      <c r="F130" s="218" t="s">
        <v>142</v>
      </c>
      <c r="G130" s="219" t="s">
        <v>139</v>
      </c>
      <c r="H130" s="220">
        <v>900</v>
      </c>
      <c r="I130" s="221"/>
      <c r="J130" s="222">
        <f>ROUND(I130*H130,2)</f>
        <v>0</v>
      </c>
      <c r="K130" s="218" t="s">
        <v>120</v>
      </c>
      <c r="L130" s="42"/>
      <c r="M130" s="223" t="s">
        <v>1</v>
      </c>
      <c r="N130" s="224" t="s">
        <v>39</v>
      </c>
      <c r="O130" s="89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7" t="s">
        <v>121</v>
      </c>
      <c r="AT130" s="227" t="s">
        <v>116</v>
      </c>
      <c r="AU130" s="227" t="s">
        <v>84</v>
      </c>
      <c r="AY130" s="15" t="s">
        <v>114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5" t="s">
        <v>82</v>
      </c>
      <c r="BK130" s="228">
        <f>ROUND(I130*H130,2)</f>
        <v>0</v>
      </c>
      <c r="BL130" s="15" t="s">
        <v>121</v>
      </c>
      <c r="BM130" s="227" t="s">
        <v>143</v>
      </c>
    </row>
    <row r="131" s="2" customFormat="1" ht="21.75" customHeight="1">
      <c r="A131" s="36"/>
      <c r="B131" s="37"/>
      <c r="C131" s="216" t="s">
        <v>144</v>
      </c>
      <c r="D131" s="216" t="s">
        <v>116</v>
      </c>
      <c r="E131" s="217" t="s">
        <v>145</v>
      </c>
      <c r="F131" s="218" t="s">
        <v>146</v>
      </c>
      <c r="G131" s="219" t="s">
        <v>139</v>
      </c>
      <c r="H131" s="220">
        <v>900</v>
      </c>
      <c r="I131" s="221"/>
      <c r="J131" s="222">
        <f>ROUND(I131*H131,2)</f>
        <v>0</v>
      </c>
      <c r="K131" s="218" t="s">
        <v>120</v>
      </c>
      <c r="L131" s="42"/>
      <c r="M131" s="223" t="s">
        <v>1</v>
      </c>
      <c r="N131" s="224" t="s">
        <v>39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121</v>
      </c>
      <c r="AT131" s="227" t="s">
        <v>116</v>
      </c>
      <c r="AU131" s="227" t="s">
        <v>84</v>
      </c>
      <c r="AY131" s="15" t="s">
        <v>114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82</v>
      </c>
      <c r="BK131" s="228">
        <f>ROUND(I131*H131,2)</f>
        <v>0</v>
      </c>
      <c r="BL131" s="15" t="s">
        <v>121</v>
      </c>
      <c r="BM131" s="227" t="s">
        <v>147</v>
      </c>
    </row>
    <row r="132" s="2" customFormat="1">
      <c r="A132" s="36"/>
      <c r="B132" s="37"/>
      <c r="C132" s="216" t="s">
        <v>148</v>
      </c>
      <c r="D132" s="216" t="s">
        <v>116</v>
      </c>
      <c r="E132" s="217" t="s">
        <v>149</v>
      </c>
      <c r="F132" s="218" t="s">
        <v>150</v>
      </c>
      <c r="G132" s="219" t="s">
        <v>139</v>
      </c>
      <c r="H132" s="220">
        <v>900</v>
      </c>
      <c r="I132" s="221"/>
      <c r="J132" s="222">
        <f>ROUND(I132*H132,2)</f>
        <v>0</v>
      </c>
      <c r="K132" s="218" t="s">
        <v>120</v>
      </c>
      <c r="L132" s="42"/>
      <c r="M132" s="223" t="s">
        <v>1</v>
      </c>
      <c r="N132" s="224" t="s">
        <v>39</v>
      </c>
      <c r="O132" s="8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121</v>
      </c>
      <c r="AT132" s="227" t="s">
        <v>116</v>
      </c>
      <c r="AU132" s="227" t="s">
        <v>84</v>
      </c>
      <c r="AY132" s="15" t="s">
        <v>114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5" t="s">
        <v>82</v>
      </c>
      <c r="BK132" s="228">
        <f>ROUND(I132*H132,2)</f>
        <v>0</v>
      </c>
      <c r="BL132" s="15" t="s">
        <v>121</v>
      </c>
      <c r="BM132" s="227" t="s">
        <v>151</v>
      </c>
    </row>
    <row r="133" s="2" customFormat="1">
      <c r="A133" s="36"/>
      <c r="B133" s="37"/>
      <c r="C133" s="216" t="s">
        <v>152</v>
      </c>
      <c r="D133" s="216" t="s">
        <v>116</v>
      </c>
      <c r="E133" s="217" t="s">
        <v>153</v>
      </c>
      <c r="F133" s="218" t="s">
        <v>154</v>
      </c>
      <c r="G133" s="219" t="s">
        <v>139</v>
      </c>
      <c r="H133" s="220">
        <v>1231</v>
      </c>
      <c r="I133" s="221"/>
      <c r="J133" s="222">
        <f>ROUND(I133*H133,2)</f>
        <v>0</v>
      </c>
      <c r="K133" s="218" t="s">
        <v>120</v>
      </c>
      <c r="L133" s="42"/>
      <c r="M133" s="223" t="s">
        <v>1</v>
      </c>
      <c r="N133" s="224" t="s">
        <v>39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121</v>
      </c>
      <c r="AT133" s="227" t="s">
        <v>116</v>
      </c>
      <c r="AU133" s="227" t="s">
        <v>84</v>
      </c>
      <c r="AY133" s="15" t="s">
        <v>114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82</v>
      </c>
      <c r="BK133" s="228">
        <f>ROUND(I133*H133,2)</f>
        <v>0</v>
      </c>
      <c r="BL133" s="15" t="s">
        <v>121</v>
      </c>
      <c r="BM133" s="227" t="s">
        <v>155</v>
      </c>
    </row>
    <row r="134" s="2" customFormat="1" ht="33" customHeight="1">
      <c r="A134" s="36"/>
      <c r="B134" s="37"/>
      <c r="C134" s="216" t="s">
        <v>156</v>
      </c>
      <c r="D134" s="216" t="s">
        <v>116</v>
      </c>
      <c r="E134" s="217" t="s">
        <v>157</v>
      </c>
      <c r="F134" s="218" t="s">
        <v>158</v>
      </c>
      <c r="G134" s="219" t="s">
        <v>139</v>
      </c>
      <c r="H134" s="220">
        <v>740</v>
      </c>
      <c r="I134" s="221"/>
      <c r="J134" s="222">
        <f>ROUND(I134*H134,2)</f>
        <v>0</v>
      </c>
      <c r="K134" s="218" t="s">
        <v>120</v>
      </c>
      <c r="L134" s="42"/>
      <c r="M134" s="223" t="s">
        <v>1</v>
      </c>
      <c r="N134" s="224" t="s">
        <v>39</v>
      </c>
      <c r="O134" s="89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121</v>
      </c>
      <c r="AT134" s="227" t="s">
        <v>116</v>
      </c>
      <c r="AU134" s="227" t="s">
        <v>84</v>
      </c>
      <c r="AY134" s="15" t="s">
        <v>114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5" t="s">
        <v>82</v>
      </c>
      <c r="BK134" s="228">
        <f>ROUND(I134*H134,2)</f>
        <v>0</v>
      </c>
      <c r="BL134" s="15" t="s">
        <v>121</v>
      </c>
      <c r="BM134" s="227" t="s">
        <v>159</v>
      </c>
    </row>
    <row r="135" s="2" customFormat="1">
      <c r="A135" s="36"/>
      <c r="B135" s="37"/>
      <c r="C135" s="38"/>
      <c r="D135" s="229" t="s">
        <v>131</v>
      </c>
      <c r="E135" s="38"/>
      <c r="F135" s="245" t="s">
        <v>160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131</v>
      </c>
      <c r="AU135" s="15" t="s">
        <v>84</v>
      </c>
    </row>
    <row r="136" s="2" customFormat="1">
      <c r="A136" s="36"/>
      <c r="B136" s="37"/>
      <c r="C136" s="38"/>
      <c r="D136" s="229" t="s">
        <v>133</v>
      </c>
      <c r="E136" s="38"/>
      <c r="F136" s="230" t="s">
        <v>161</v>
      </c>
      <c r="G136" s="38"/>
      <c r="H136" s="38"/>
      <c r="I136" s="231"/>
      <c r="J136" s="38"/>
      <c r="K136" s="38"/>
      <c r="L136" s="42"/>
      <c r="M136" s="232"/>
      <c r="N136" s="233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133</v>
      </c>
      <c r="AU136" s="15" t="s">
        <v>84</v>
      </c>
    </row>
    <row r="137" s="2" customFormat="1">
      <c r="A137" s="36"/>
      <c r="B137" s="37"/>
      <c r="C137" s="38"/>
      <c r="D137" s="229" t="s">
        <v>123</v>
      </c>
      <c r="E137" s="38"/>
      <c r="F137" s="230" t="s">
        <v>162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123</v>
      </c>
      <c r="AU137" s="15" t="s">
        <v>84</v>
      </c>
    </row>
    <row r="138" s="13" customFormat="1">
      <c r="A138" s="13"/>
      <c r="B138" s="234"/>
      <c r="C138" s="235"/>
      <c r="D138" s="229" t="s">
        <v>125</v>
      </c>
      <c r="E138" s="236" t="s">
        <v>1</v>
      </c>
      <c r="F138" s="237" t="s">
        <v>163</v>
      </c>
      <c r="G138" s="235"/>
      <c r="H138" s="238">
        <v>740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125</v>
      </c>
      <c r="AU138" s="244" t="s">
        <v>84</v>
      </c>
      <c r="AV138" s="13" t="s">
        <v>84</v>
      </c>
      <c r="AW138" s="13" t="s">
        <v>31</v>
      </c>
      <c r="AX138" s="13" t="s">
        <v>82</v>
      </c>
      <c r="AY138" s="244" t="s">
        <v>114</v>
      </c>
    </row>
    <row r="139" s="2" customFormat="1" ht="33" customHeight="1">
      <c r="A139" s="36"/>
      <c r="B139" s="37"/>
      <c r="C139" s="216" t="s">
        <v>164</v>
      </c>
      <c r="D139" s="216" t="s">
        <v>116</v>
      </c>
      <c r="E139" s="217" t="s">
        <v>165</v>
      </c>
      <c r="F139" s="218" t="s">
        <v>166</v>
      </c>
      <c r="G139" s="219" t="s">
        <v>139</v>
      </c>
      <c r="H139" s="220">
        <v>1200</v>
      </c>
      <c r="I139" s="221"/>
      <c r="J139" s="222">
        <f>ROUND(I139*H139,2)</f>
        <v>0</v>
      </c>
      <c r="K139" s="218" t="s">
        <v>120</v>
      </c>
      <c r="L139" s="42"/>
      <c r="M139" s="223" t="s">
        <v>1</v>
      </c>
      <c r="N139" s="224" t="s">
        <v>39</v>
      </c>
      <c r="O139" s="89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7" t="s">
        <v>121</v>
      </c>
      <c r="AT139" s="227" t="s">
        <v>116</v>
      </c>
      <c r="AU139" s="227" t="s">
        <v>84</v>
      </c>
      <c r="AY139" s="15" t="s">
        <v>114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82</v>
      </c>
      <c r="BK139" s="228">
        <f>ROUND(I139*H139,2)</f>
        <v>0</v>
      </c>
      <c r="BL139" s="15" t="s">
        <v>121</v>
      </c>
      <c r="BM139" s="227" t="s">
        <v>167</v>
      </c>
    </row>
    <row r="140" s="2" customFormat="1">
      <c r="A140" s="36"/>
      <c r="B140" s="37"/>
      <c r="C140" s="38"/>
      <c r="D140" s="229" t="s">
        <v>131</v>
      </c>
      <c r="E140" s="38"/>
      <c r="F140" s="245" t="s">
        <v>168</v>
      </c>
      <c r="G140" s="38"/>
      <c r="H140" s="38"/>
      <c r="I140" s="231"/>
      <c r="J140" s="38"/>
      <c r="K140" s="38"/>
      <c r="L140" s="42"/>
      <c r="M140" s="232"/>
      <c r="N140" s="233"/>
      <c r="O140" s="89"/>
      <c r="P140" s="89"/>
      <c r="Q140" s="89"/>
      <c r="R140" s="89"/>
      <c r="S140" s="89"/>
      <c r="T140" s="90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131</v>
      </c>
      <c r="AU140" s="15" t="s">
        <v>84</v>
      </c>
    </row>
    <row r="141" s="2" customFormat="1">
      <c r="A141" s="36"/>
      <c r="B141" s="37"/>
      <c r="C141" s="38"/>
      <c r="D141" s="229" t="s">
        <v>133</v>
      </c>
      <c r="E141" s="38"/>
      <c r="F141" s="230" t="s">
        <v>161</v>
      </c>
      <c r="G141" s="38"/>
      <c r="H141" s="38"/>
      <c r="I141" s="231"/>
      <c r="J141" s="38"/>
      <c r="K141" s="38"/>
      <c r="L141" s="42"/>
      <c r="M141" s="232"/>
      <c r="N141" s="233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133</v>
      </c>
      <c r="AU141" s="15" t="s">
        <v>84</v>
      </c>
    </row>
    <row r="142" s="2" customFormat="1">
      <c r="A142" s="36"/>
      <c r="B142" s="37"/>
      <c r="C142" s="38"/>
      <c r="D142" s="229" t="s">
        <v>123</v>
      </c>
      <c r="E142" s="38"/>
      <c r="F142" s="230" t="s">
        <v>169</v>
      </c>
      <c r="G142" s="38"/>
      <c r="H142" s="38"/>
      <c r="I142" s="231"/>
      <c r="J142" s="38"/>
      <c r="K142" s="38"/>
      <c r="L142" s="42"/>
      <c r="M142" s="232"/>
      <c r="N142" s="233"/>
      <c r="O142" s="89"/>
      <c r="P142" s="89"/>
      <c r="Q142" s="89"/>
      <c r="R142" s="89"/>
      <c r="S142" s="89"/>
      <c r="T142" s="90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5" t="s">
        <v>123</v>
      </c>
      <c r="AU142" s="15" t="s">
        <v>84</v>
      </c>
    </row>
    <row r="143" s="13" customFormat="1">
      <c r="A143" s="13"/>
      <c r="B143" s="234"/>
      <c r="C143" s="235"/>
      <c r="D143" s="229" t="s">
        <v>125</v>
      </c>
      <c r="E143" s="236" t="s">
        <v>1</v>
      </c>
      <c r="F143" s="237" t="s">
        <v>170</v>
      </c>
      <c r="G143" s="235"/>
      <c r="H143" s="238">
        <v>1200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125</v>
      </c>
      <c r="AU143" s="244" t="s">
        <v>84</v>
      </c>
      <c r="AV143" s="13" t="s">
        <v>84</v>
      </c>
      <c r="AW143" s="13" t="s">
        <v>31</v>
      </c>
      <c r="AX143" s="13" t="s">
        <v>82</v>
      </c>
      <c r="AY143" s="244" t="s">
        <v>114</v>
      </c>
    </row>
    <row r="144" s="2" customFormat="1">
      <c r="A144" s="36"/>
      <c r="B144" s="37"/>
      <c r="C144" s="216" t="s">
        <v>171</v>
      </c>
      <c r="D144" s="216" t="s">
        <v>116</v>
      </c>
      <c r="E144" s="217" t="s">
        <v>172</v>
      </c>
      <c r="F144" s="218" t="s">
        <v>173</v>
      </c>
      <c r="G144" s="219" t="s">
        <v>139</v>
      </c>
      <c r="H144" s="220">
        <v>2131</v>
      </c>
      <c r="I144" s="221"/>
      <c r="J144" s="222">
        <f>ROUND(I144*H144,2)</f>
        <v>0</v>
      </c>
      <c r="K144" s="218" t="s">
        <v>120</v>
      </c>
      <c r="L144" s="42"/>
      <c r="M144" s="223" t="s">
        <v>1</v>
      </c>
      <c r="N144" s="224" t="s">
        <v>39</v>
      </c>
      <c r="O144" s="89"/>
      <c r="P144" s="225">
        <f>O144*H144</f>
        <v>0</v>
      </c>
      <c r="Q144" s="225">
        <v>0</v>
      </c>
      <c r="R144" s="225">
        <f>Q144*H144</f>
        <v>0</v>
      </c>
      <c r="S144" s="225">
        <v>0</v>
      </c>
      <c r="T144" s="22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7" t="s">
        <v>121</v>
      </c>
      <c r="AT144" s="227" t="s">
        <v>116</v>
      </c>
      <c r="AU144" s="227" t="s">
        <v>84</v>
      </c>
      <c r="AY144" s="15" t="s">
        <v>114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5" t="s">
        <v>82</v>
      </c>
      <c r="BK144" s="228">
        <f>ROUND(I144*H144,2)</f>
        <v>0</v>
      </c>
      <c r="BL144" s="15" t="s">
        <v>121</v>
      </c>
      <c r="BM144" s="227" t="s">
        <v>174</v>
      </c>
    </row>
    <row r="145" s="2" customFormat="1">
      <c r="A145" s="36"/>
      <c r="B145" s="37"/>
      <c r="C145" s="38"/>
      <c r="D145" s="229" t="s">
        <v>131</v>
      </c>
      <c r="E145" s="38"/>
      <c r="F145" s="245" t="s">
        <v>175</v>
      </c>
      <c r="G145" s="38"/>
      <c r="H145" s="38"/>
      <c r="I145" s="231"/>
      <c r="J145" s="38"/>
      <c r="K145" s="38"/>
      <c r="L145" s="42"/>
      <c r="M145" s="232"/>
      <c r="N145" s="233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131</v>
      </c>
      <c r="AU145" s="15" t="s">
        <v>84</v>
      </c>
    </row>
    <row r="146" s="2" customFormat="1">
      <c r="A146" s="36"/>
      <c r="B146" s="37"/>
      <c r="C146" s="38"/>
      <c r="D146" s="229" t="s">
        <v>133</v>
      </c>
      <c r="E146" s="38"/>
      <c r="F146" s="230" t="s">
        <v>176</v>
      </c>
      <c r="G146" s="38"/>
      <c r="H146" s="38"/>
      <c r="I146" s="231"/>
      <c r="J146" s="38"/>
      <c r="K146" s="38"/>
      <c r="L146" s="42"/>
      <c r="M146" s="232"/>
      <c r="N146" s="233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133</v>
      </c>
      <c r="AU146" s="15" t="s">
        <v>84</v>
      </c>
    </row>
    <row r="147" s="2" customFormat="1">
      <c r="A147" s="36"/>
      <c r="B147" s="37"/>
      <c r="C147" s="38"/>
      <c r="D147" s="229" t="s">
        <v>123</v>
      </c>
      <c r="E147" s="38"/>
      <c r="F147" s="230" t="s">
        <v>177</v>
      </c>
      <c r="G147" s="38"/>
      <c r="H147" s="38"/>
      <c r="I147" s="231"/>
      <c r="J147" s="38"/>
      <c r="K147" s="38"/>
      <c r="L147" s="42"/>
      <c r="M147" s="232"/>
      <c r="N147" s="233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123</v>
      </c>
      <c r="AU147" s="15" t="s">
        <v>84</v>
      </c>
    </row>
    <row r="148" s="13" customFormat="1">
      <c r="A148" s="13"/>
      <c r="B148" s="234"/>
      <c r="C148" s="235"/>
      <c r="D148" s="229" t="s">
        <v>125</v>
      </c>
      <c r="E148" s="236" t="s">
        <v>1</v>
      </c>
      <c r="F148" s="237" t="s">
        <v>178</v>
      </c>
      <c r="G148" s="235"/>
      <c r="H148" s="238">
        <v>2131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125</v>
      </c>
      <c r="AU148" s="244" t="s">
        <v>84</v>
      </c>
      <c r="AV148" s="13" t="s">
        <v>84</v>
      </c>
      <c r="AW148" s="13" t="s">
        <v>31</v>
      </c>
      <c r="AX148" s="13" t="s">
        <v>82</v>
      </c>
      <c r="AY148" s="244" t="s">
        <v>114</v>
      </c>
    </row>
    <row r="149" s="2" customFormat="1">
      <c r="A149" s="36"/>
      <c r="B149" s="37"/>
      <c r="C149" s="216" t="s">
        <v>179</v>
      </c>
      <c r="D149" s="216" t="s">
        <v>116</v>
      </c>
      <c r="E149" s="217" t="s">
        <v>180</v>
      </c>
      <c r="F149" s="218" t="s">
        <v>181</v>
      </c>
      <c r="G149" s="219" t="s">
        <v>139</v>
      </c>
      <c r="H149" s="220">
        <v>191</v>
      </c>
      <c r="I149" s="221"/>
      <c r="J149" s="222">
        <f>ROUND(I149*H149,2)</f>
        <v>0</v>
      </c>
      <c r="K149" s="218" t="s">
        <v>120</v>
      </c>
      <c r="L149" s="42"/>
      <c r="M149" s="223" t="s">
        <v>1</v>
      </c>
      <c r="N149" s="224" t="s">
        <v>39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121</v>
      </c>
      <c r="AT149" s="227" t="s">
        <v>116</v>
      </c>
      <c r="AU149" s="227" t="s">
        <v>84</v>
      </c>
      <c r="AY149" s="15" t="s">
        <v>114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5" t="s">
        <v>82</v>
      </c>
      <c r="BK149" s="228">
        <f>ROUND(I149*H149,2)</f>
        <v>0</v>
      </c>
      <c r="BL149" s="15" t="s">
        <v>121</v>
      </c>
      <c r="BM149" s="227" t="s">
        <v>182</v>
      </c>
    </row>
    <row r="150" s="2" customFormat="1">
      <c r="A150" s="36"/>
      <c r="B150" s="37"/>
      <c r="C150" s="216" t="s">
        <v>183</v>
      </c>
      <c r="D150" s="216" t="s">
        <v>116</v>
      </c>
      <c r="E150" s="217" t="s">
        <v>184</v>
      </c>
      <c r="F150" s="218" t="s">
        <v>185</v>
      </c>
      <c r="G150" s="219" t="s">
        <v>186</v>
      </c>
      <c r="H150" s="220">
        <v>2160</v>
      </c>
      <c r="I150" s="221"/>
      <c r="J150" s="222">
        <f>ROUND(I150*H150,2)</f>
        <v>0</v>
      </c>
      <c r="K150" s="218" t="s">
        <v>120</v>
      </c>
      <c r="L150" s="42"/>
      <c r="M150" s="223" t="s">
        <v>1</v>
      </c>
      <c r="N150" s="224" t="s">
        <v>39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121</v>
      </c>
      <c r="AT150" s="227" t="s">
        <v>116</v>
      </c>
      <c r="AU150" s="227" t="s">
        <v>84</v>
      </c>
      <c r="AY150" s="15" t="s">
        <v>114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82</v>
      </c>
      <c r="BK150" s="228">
        <f>ROUND(I150*H150,2)</f>
        <v>0</v>
      </c>
      <c r="BL150" s="15" t="s">
        <v>121</v>
      </c>
      <c r="BM150" s="227" t="s">
        <v>187</v>
      </c>
    </row>
    <row r="151" s="2" customFormat="1">
      <c r="A151" s="36"/>
      <c r="B151" s="37"/>
      <c r="C151" s="38"/>
      <c r="D151" s="229" t="s">
        <v>131</v>
      </c>
      <c r="E151" s="38"/>
      <c r="F151" s="245" t="s">
        <v>188</v>
      </c>
      <c r="G151" s="38"/>
      <c r="H151" s="38"/>
      <c r="I151" s="231"/>
      <c r="J151" s="38"/>
      <c r="K151" s="38"/>
      <c r="L151" s="42"/>
      <c r="M151" s="232"/>
      <c r="N151" s="233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131</v>
      </c>
      <c r="AU151" s="15" t="s">
        <v>84</v>
      </c>
    </row>
    <row r="152" s="2" customFormat="1">
      <c r="A152" s="36"/>
      <c r="B152" s="37"/>
      <c r="C152" s="38"/>
      <c r="D152" s="229" t="s">
        <v>133</v>
      </c>
      <c r="E152" s="38"/>
      <c r="F152" s="230" t="s">
        <v>189</v>
      </c>
      <c r="G152" s="38"/>
      <c r="H152" s="38"/>
      <c r="I152" s="231"/>
      <c r="J152" s="38"/>
      <c r="K152" s="38"/>
      <c r="L152" s="42"/>
      <c r="M152" s="232"/>
      <c r="N152" s="233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133</v>
      </c>
      <c r="AU152" s="15" t="s">
        <v>84</v>
      </c>
    </row>
    <row r="153" s="2" customFormat="1">
      <c r="A153" s="36"/>
      <c r="B153" s="37"/>
      <c r="C153" s="38"/>
      <c r="D153" s="229" t="s">
        <v>123</v>
      </c>
      <c r="E153" s="38"/>
      <c r="F153" s="230" t="s">
        <v>190</v>
      </c>
      <c r="G153" s="38"/>
      <c r="H153" s="38"/>
      <c r="I153" s="231"/>
      <c r="J153" s="38"/>
      <c r="K153" s="38"/>
      <c r="L153" s="42"/>
      <c r="M153" s="232"/>
      <c r="N153" s="233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123</v>
      </c>
      <c r="AU153" s="15" t="s">
        <v>84</v>
      </c>
    </row>
    <row r="154" s="13" customFormat="1">
      <c r="A154" s="13"/>
      <c r="B154" s="234"/>
      <c r="C154" s="235"/>
      <c r="D154" s="229" t="s">
        <v>125</v>
      </c>
      <c r="E154" s="236" t="s">
        <v>1</v>
      </c>
      <c r="F154" s="237" t="s">
        <v>191</v>
      </c>
      <c r="G154" s="235"/>
      <c r="H154" s="238">
        <v>2160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125</v>
      </c>
      <c r="AU154" s="244" t="s">
        <v>84</v>
      </c>
      <c r="AV154" s="13" t="s">
        <v>84</v>
      </c>
      <c r="AW154" s="13" t="s">
        <v>31</v>
      </c>
      <c r="AX154" s="13" t="s">
        <v>82</v>
      </c>
      <c r="AY154" s="244" t="s">
        <v>114</v>
      </c>
    </row>
    <row r="155" s="2" customFormat="1">
      <c r="A155" s="36"/>
      <c r="B155" s="37"/>
      <c r="C155" s="216" t="s">
        <v>192</v>
      </c>
      <c r="D155" s="216" t="s">
        <v>116</v>
      </c>
      <c r="E155" s="217" t="s">
        <v>193</v>
      </c>
      <c r="F155" s="218" t="s">
        <v>194</v>
      </c>
      <c r="G155" s="219" t="s">
        <v>129</v>
      </c>
      <c r="H155" s="220">
        <v>550</v>
      </c>
      <c r="I155" s="221"/>
      <c r="J155" s="222">
        <f>ROUND(I155*H155,2)</f>
        <v>0</v>
      </c>
      <c r="K155" s="218" t="s">
        <v>120</v>
      </c>
      <c r="L155" s="42"/>
      <c r="M155" s="223" t="s">
        <v>1</v>
      </c>
      <c r="N155" s="224" t="s">
        <v>39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121</v>
      </c>
      <c r="AT155" s="227" t="s">
        <v>116</v>
      </c>
      <c r="AU155" s="227" t="s">
        <v>84</v>
      </c>
      <c r="AY155" s="15" t="s">
        <v>114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82</v>
      </c>
      <c r="BK155" s="228">
        <f>ROUND(I155*H155,2)</f>
        <v>0</v>
      </c>
      <c r="BL155" s="15" t="s">
        <v>121</v>
      </c>
      <c r="BM155" s="227" t="s">
        <v>195</v>
      </c>
    </row>
    <row r="156" s="2" customFormat="1">
      <c r="A156" s="36"/>
      <c r="B156" s="37"/>
      <c r="C156" s="38"/>
      <c r="D156" s="229" t="s">
        <v>131</v>
      </c>
      <c r="E156" s="38"/>
      <c r="F156" s="245" t="s">
        <v>196</v>
      </c>
      <c r="G156" s="38"/>
      <c r="H156" s="38"/>
      <c r="I156" s="231"/>
      <c r="J156" s="38"/>
      <c r="K156" s="38"/>
      <c r="L156" s="42"/>
      <c r="M156" s="232"/>
      <c r="N156" s="233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131</v>
      </c>
      <c r="AU156" s="15" t="s">
        <v>84</v>
      </c>
    </row>
    <row r="157" s="2" customFormat="1">
      <c r="A157" s="36"/>
      <c r="B157" s="37"/>
      <c r="C157" s="38"/>
      <c r="D157" s="229" t="s">
        <v>133</v>
      </c>
      <c r="E157" s="38"/>
      <c r="F157" s="230" t="s">
        <v>197</v>
      </c>
      <c r="G157" s="38"/>
      <c r="H157" s="38"/>
      <c r="I157" s="231"/>
      <c r="J157" s="38"/>
      <c r="K157" s="38"/>
      <c r="L157" s="42"/>
      <c r="M157" s="232"/>
      <c r="N157" s="233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133</v>
      </c>
      <c r="AU157" s="15" t="s">
        <v>84</v>
      </c>
    </row>
    <row r="158" s="2" customFormat="1">
      <c r="A158" s="36"/>
      <c r="B158" s="37"/>
      <c r="C158" s="38"/>
      <c r="D158" s="229" t="s">
        <v>123</v>
      </c>
      <c r="E158" s="38"/>
      <c r="F158" s="230" t="s">
        <v>198</v>
      </c>
      <c r="G158" s="38"/>
      <c r="H158" s="38"/>
      <c r="I158" s="231"/>
      <c r="J158" s="38"/>
      <c r="K158" s="38"/>
      <c r="L158" s="42"/>
      <c r="M158" s="232"/>
      <c r="N158" s="233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123</v>
      </c>
      <c r="AU158" s="15" t="s">
        <v>84</v>
      </c>
    </row>
    <row r="159" s="13" customFormat="1">
      <c r="A159" s="13"/>
      <c r="B159" s="234"/>
      <c r="C159" s="235"/>
      <c r="D159" s="229" t="s">
        <v>125</v>
      </c>
      <c r="E159" s="236" t="s">
        <v>1</v>
      </c>
      <c r="F159" s="237" t="s">
        <v>199</v>
      </c>
      <c r="G159" s="235"/>
      <c r="H159" s="238">
        <v>550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125</v>
      </c>
      <c r="AU159" s="244" t="s">
        <v>84</v>
      </c>
      <c r="AV159" s="13" t="s">
        <v>84</v>
      </c>
      <c r="AW159" s="13" t="s">
        <v>31</v>
      </c>
      <c r="AX159" s="13" t="s">
        <v>82</v>
      </c>
      <c r="AY159" s="244" t="s">
        <v>114</v>
      </c>
    </row>
    <row r="160" s="2" customFormat="1" ht="16.5" customHeight="1">
      <c r="A160" s="36"/>
      <c r="B160" s="37"/>
      <c r="C160" s="216" t="s">
        <v>200</v>
      </c>
      <c r="D160" s="216" t="s">
        <v>116</v>
      </c>
      <c r="E160" s="217" t="s">
        <v>201</v>
      </c>
      <c r="F160" s="218" t="s">
        <v>202</v>
      </c>
      <c r="G160" s="219" t="s">
        <v>129</v>
      </c>
      <c r="H160" s="220">
        <v>450</v>
      </c>
      <c r="I160" s="221"/>
      <c r="J160" s="222">
        <f>ROUND(I160*H160,2)</f>
        <v>0</v>
      </c>
      <c r="K160" s="218" t="s">
        <v>120</v>
      </c>
      <c r="L160" s="42"/>
      <c r="M160" s="223" t="s">
        <v>1</v>
      </c>
      <c r="N160" s="224" t="s">
        <v>39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121</v>
      </c>
      <c r="AT160" s="227" t="s">
        <v>116</v>
      </c>
      <c r="AU160" s="227" t="s">
        <v>84</v>
      </c>
      <c r="AY160" s="15" t="s">
        <v>114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82</v>
      </c>
      <c r="BK160" s="228">
        <f>ROUND(I160*H160,2)</f>
        <v>0</v>
      </c>
      <c r="BL160" s="15" t="s">
        <v>121</v>
      </c>
      <c r="BM160" s="227" t="s">
        <v>203</v>
      </c>
    </row>
    <row r="161" s="2" customFormat="1">
      <c r="A161" s="36"/>
      <c r="B161" s="37"/>
      <c r="C161" s="38"/>
      <c r="D161" s="229" t="s">
        <v>123</v>
      </c>
      <c r="E161" s="38"/>
      <c r="F161" s="230" t="s">
        <v>204</v>
      </c>
      <c r="G161" s="38"/>
      <c r="H161" s="38"/>
      <c r="I161" s="231"/>
      <c r="J161" s="38"/>
      <c r="K161" s="38"/>
      <c r="L161" s="42"/>
      <c r="M161" s="232"/>
      <c r="N161" s="233"/>
      <c r="O161" s="89"/>
      <c r="P161" s="89"/>
      <c r="Q161" s="89"/>
      <c r="R161" s="89"/>
      <c r="S161" s="89"/>
      <c r="T161" s="9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123</v>
      </c>
      <c r="AU161" s="15" t="s">
        <v>84</v>
      </c>
    </row>
    <row r="162" s="2" customFormat="1" ht="16.5" customHeight="1">
      <c r="A162" s="36"/>
      <c r="B162" s="37"/>
      <c r="C162" s="216" t="s">
        <v>8</v>
      </c>
      <c r="D162" s="216" t="s">
        <v>116</v>
      </c>
      <c r="E162" s="217" t="s">
        <v>205</v>
      </c>
      <c r="F162" s="218" t="s">
        <v>206</v>
      </c>
      <c r="G162" s="219" t="s">
        <v>139</v>
      </c>
      <c r="H162" s="220">
        <v>740</v>
      </c>
      <c r="I162" s="221"/>
      <c r="J162" s="222">
        <f>ROUND(I162*H162,2)</f>
        <v>0</v>
      </c>
      <c r="K162" s="218" t="s">
        <v>1</v>
      </c>
      <c r="L162" s="42"/>
      <c r="M162" s="223" t="s">
        <v>1</v>
      </c>
      <c r="N162" s="224" t="s">
        <v>39</v>
      </c>
      <c r="O162" s="89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7" t="s">
        <v>121</v>
      </c>
      <c r="AT162" s="227" t="s">
        <v>116</v>
      </c>
      <c r="AU162" s="227" t="s">
        <v>84</v>
      </c>
      <c r="AY162" s="15" t="s">
        <v>114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82</v>
      </c>
      <c r="BK162" s="228">
        <f>ROUND(I162*H162,2)</f>
        <v>0</v>
      </c>
      <c r="BL162" s="15" t="s">
        <v>121</v>
      </c>
      <c r="BM162" s="227" t="s">
        <v>207</v>
      </c>
    </row>
    <row r="163" s="2" customFormat="1">
      <c r="A163" s="36"/>
      <c r="B163" s="37"/>
      <c r="C163" s="38"/>
      <c r="D163" s="229" t="s">
        <v>123</v>
      </c>
      <c r="E163" s="38"/>
      <c r="F163" s="230" t="s">
        <v>208</v>
      </c>
      <c r="G163" s="38"/>
      <c r="H163" s="38"/>
      <c r="I163" s="231"/>
      <c r="J163" s="38"/>
      <c r="K163" s="38"/>
      <c r="L163" s="42"/>
      <c r="M163" s="232"/>
      <c r="N163" s="233"/>
      <c r="O163" s="89"/>
      <c r="P163" s="89"/>
      <c r="Q163" s="89"/>
      <c r="R163" s="89"/>
      <c r="S163" s="89"/>
      <c r="T163" s="9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123</v>
      </c>
      <c r="AU163" s="15" t="s">
        <v>84</v>
      </c>
    </row>
    <row r="164" s="13" customFormat="1">
      <c r="A164" s="13"/>
      <c r="B164" s="234"/>
      <c r="C164" s="235"/>
      <c r="D164" s="229" t="s">
        <v>125</v>
      </c>
      <c r="E164" s="236" t="s">
        <v>1</v>
      </c>
      <c r="F164" s="237" t="s">
        <v>163</v>
      </c>
      <c r="G164" s="235"/>
      <c r="H164" s="238">
        <v>740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125</v>
      </c>
      <c r="AU164" s="244" t="s">
        <v>84</v>
      </c>
      <c r="AV164" s="13" t="s">
        <v>84</v>
      </c>
      <c r="AW164" s="13" t="s">
        <v>31</v>
      </c>
      <c r="AX164" s="13" t="s">
        <v>82</v>
      </c>
      <c r="AY164" s="244" t="s">
        <v>114</v>
      </c>
    </row>
    <row r="165" s="2" customFormat="1" ht="21.75" customHeight="1">
      <c r="A165" s="36"/>
      <c r="B165" s="37"/>
      <c r="C165" s="216" t="s">
        <v>209</v>
      </c>
      <c r="D165" s="216" t="s">
        <v>116</v>
      </c>
      <c r="E165" s="217" t="s">
        <v>210</v>
      </c>
      <c r="F165" s="218" t="s">
        <v>211</v>
      </c>
      <c r="G165" s="219" t="s">
        <v>186</v>
      </c>
      <c r="H165" s="220">
        <v>2</v>
      </c>
      <c r="I165" s="221"/>
      <c r="J165" s="222">
        <f>ROUND(I165*H165,2)</f>
        <v>0</v>
      </c>
      <c r="K165" s="218" t="s">
        <v>1</v>
      </c>
      <c r="L165" s="42"/>
      <c r="M165" s="223" t="s">
        <v>1</v>
      </c>
      <c r="N165" s="224" t="s">
        <v>39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7" t="s">
        <v>121</v>
      </c>
      <c r="AT165" s="227" t="s">
        <v>116</v>
      </c>
      <c r="AU165" s="227" t="s">
        <v>84</v>
      </c>
      <c r="AY165" s="15" t="s">
        <v>114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82</v>
      </c>
      <c r="BK165" s="228">
        <f>ROUND(I165*H165,2)</f>
        <v>0</v>
      </c>
      <c r="BL165" s="15" t="s">
        <v>121</v>
      </c>
      <c r="BM165" s="227" t="s">
        <v>212</v>
      </c>
    </row>
    <row r="166" s="2" customFormat="1" ht="16.5" customHeight="1">
      <c r="A166" s="36"/>
      <c r="B166" s="37"/>
      <c r="C166" s="216" t="s">
        <v>213</v>
      </c>
      <c r="D166" s="216" t="s">
        <v>116</v>
      </c>
      <c r="E166" s="217" t="s">
        <v>214</v>
      </c>
      <c r="F166" s="218" t="s">
        <v>215</v>
      </c>
      <c r="G166" s="219" t="s">
        <v>216</v>
      </c>
      <c r="H166" s="220">
        <v>1</v>
      </c>
      <c r="I166" s="221"/>
      <c r="J166" s="222">
        <f>ROUND(I166*H166,2)</f>
        <v>0</v>
      </c>
      <c r="K166" s="218" t="s">
        <v>120</v>
      </c>
      <c r="L166" s="42"/>
      <c r="M166" s="223" t="s">
        <v>1</v>
      </c>
      <c r="N166" s="224" t="s">
        <v>39</v>
      </c>
      <c r="O166" s="89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121</v>
      </c>
      <c r="AT166" s="227" t="s">
        <v>116</v>
      </c>
      <c r="AU166" s="227" t="s">
        <v>84</v>
      </c>
      <c r="AY166" s="15" t="s">
        <v>114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5" t="s">
        <v>82</v>
      </c>
      <c r="BK166" s="228">
        <f>ROUND(I166*H166,2)</f>
        <v>0</v>
      </c>
      <c r="BL166" s="15" t="s">
        <v>121</v>
      </c>
      <c r="BM166" s="227" t="s">
        <v>217</v>
      </c>
    </row>
    <row r="167" s="2" customFormat="1">
      <c r="A167" s="36"/>
      <c r="B167" s="37"/>
      <c r="C167" s="38"/>
      <c r="D167" s="229" t="s">
        <v>123</v>
      </c>
      <c r="E167" s="38"/>
      <c r="F167" s="230" t="s">
        <v>218</v>
      </c>
      <c r="G167" s="38"/>
      <c r="H167" s="38"/>
      <c r="I167" s="231"/>
      <c r="J167" s="38"/>
      <c r="K167" s="38"/>
      <c r="L167" s="42"/>
      <c r="M167" s="232"/>
      <c r="N167" s="233"/>
      <c r="O167" s="89"/>
      <c r="P167" s="89"/>
      <c r="Q167" s="89"/>
      <c r="R167" s="89"/>
      <c r="S167" s="89"/>
      <c r="T167" s="90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123</v>
      </c>
      <c r="AU167" s="15" t="s">
        <v>84</v>
      </c>
    </row>
    <row r="168" s="2" customFormat="1" ht="16.5" customHeight="1">
      <c r="A168" s="36"/>
      <c r="B168" s="37"/>
      <c r="C168" s="216" t="s">
        <v>219</v>
      </c>
      <c r="D168" s="216" t="s">
        <v>116</v>
      </c>
      <c r="E168" s="217" t="s">
        <v>220</v>
      </c>
      <c r="F168" s="218" t="s">
        <v>221</v>
      </c>
      <c r="G168" s="219" t="s">
        <v>216</v>
      </c>
      <c r="H168" s="220">
        <v>1</v>
      </c>
      <c r="I168" s="221"/>
      <c r="J168" s="222">
        <f>ROUND(I168*H168,2)</f>
        <v>0</v>
      </c>
      <c r="K168" s="218" t="s">
        <v>1</v>
      </c>
      <c r="L168" s="42"/>
      <c r="M168" s="223" t="s">
        <v>1</v>
      </c>
      <c r="N168" s="224" t="s">
        <v>39</v>
      </c>
      <c r="O168" s="89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121</v>
      </c>
      <c r="AT168" s="227" t="s">
        <v>116</v>
      </c>
      <c r="AU168" s="227" t="s">
        <v>84</v>
      </c>
      <c r="AY168" s="15" t="s">
        <v>114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5" t="s">
        <v>82</v>
      </c>
      <c r="BK168" s="228">
        <f>ROUND(I168*H168,2)</f>
        <v>0</v>
      </c>
      <c r="BL168" s="15" t="s">
        <v>121</v>
      </c>
      <c r="BM168" s="227" t="s">
        <v>222</v>
      </c>
    </row>
    <row r="169" s="2" customFormat="1">
      <c r="A169" s="36"/>
      <c r="B169" s="37"/>
      <c r="C169" s="38"/>
      <c r="D169" s="229" t="s">
        <v>123</v>
      </c>
      <c r="E169" s="38"/>
      <c r="F169" s="230" t="s">
        <v>223</v>
      </c>
      <c r="G169" s="38"/>
      <c r="H169" s="38"/>
      <c r="I169" s="231"/>
      <c r="J169" s="38"/>
      <c r="K169" s="38"/>
      <c r="L169" s="42"/>
      <c r="M169" s="232"/>
      <c r="N169" s="233"/>
      <c r="O169" s="89"/>
      <c r="P169" s="89"/>
      <c r="Q169" s="89"/>
      <c r="R169" s="89"/>
      <c r="S169" s="89"/>
      <c r="T169" s="90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123</v>
      </c>
      <c r="AU169" s="15" t="s">
        <v>84</v>
      </c>
    </row>
    <row r="170" s="12" customFormat="1" ht="22.8" customHeight="1">
      <c r="A170" s="12"/>
      <c r="B170" s="200"/>
      <c r="C170" s="201"/>
      <c r="D170" s="202" t="s">
        <v>73</v>
      </c>
      <c r="E170" s="214" t="s">
        <v>164</v>
      </c>
      <c r="F170" s="214" t="s">
        <v>224</v>
      </c>
      <c r="G170" s="201"/>
      <c r="H170" s="201"/>
      <c r="I170" s="204"/>
      <c r="J170" s="215">
        <f>BK170</f>
        <v>0</v>
      </c>
      <c r="K170" s="201"/>
      <c r="L170" s="206"/>
      <c r="M170" s="207"/>
      <c r="N170" s="208"/>
      <c r="O170" s="208"/>
      <c r="P170" s="209">
        <f>SUM(P171:P173)</f>
        <v>0</v>
      </c>
      <c r="Q170" s="208"/>
      <c r="R170" s="209">
        <f>SUM(R171:R173)</f>
        <v>0.086680000000000007</v>
      </c>
      <c r="S170" s="208"/>
      <c r="T170" s="210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1" t="s">
        <v>82</v>
      </c>
      <c r="AT170" s="212" t="s">
        <v>73</v>
      </c>
      <c r="AU170" s="212" t="s">
        <v>82</v>
      </c>
      <c r="AY170" s="211" t="s">
        <v>114</v>
      </c>
      <c r="BK170" s="213">
        <f>SUM(BK171:BK173)</f>
        <v>0</v>
      </c>
    </row>
    <row r="171" s="2" customFormat="1" ht="21.75" customHeight="1">
      <c r="A171" s="36"/>
      <c r="B171" s="37"/>
      <c r="C171" s="216" t="s">
        <v>225</v>
      </c>
      <c r="D171" s="216" t="s">
        <v>116</v>
      </c>
      <c r="E171" s="217" t="s">
        <v>226</v>
      </c>
      <c r="F171" s="218" t="s">
        <v>227</v>
      </c>
      <c r="G171" s="219" t="s">
        <v>228</v>
      </c>
      <c r="H171" s="220">
        <v>1</v>
      </c>
      <c r="I171" s="221"/>
      <c r="J171" s="222">
        <f>ROUND(I171*H171,2)</f>
        <v>0</v>
      </c>
      <c r="K171" s="218" t="s">
        <v>1</v>
      </c>
      <c r="L171" s="42"/>
      <c r="M171" s="223" t="s">
        <v>1</v>
      </c>
      <c r="N171" s="224" t="s">
        <v>39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7" t="s">
        <v>121</v>
      </c>
      <c r="AT171" s="227" t="s">
        <v>116</v>
      </c>
      <c r="AU171" s="227" t="s">
        <v>84</v>
      </c>
      <c r="AY171" s="15" t="s">
        <v>114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82</v>
      </c>
      <c r="BK171" s="228">
        <f>ROUND(I171*H171,2)</f>
        <v>0</v>
      </c>
      <c r="BL171" s="15" t="s">
        <v>121</v>
      </c>
      <c r="BM171" s="227" t="s">
        <v>229</v>
      </c>
    </row>
    <row r="172" s="2" customFormat="1" ht="16.5" customHeight="1">
      <c r="A172" s="36"/>
      <c r="B172" s="37"/>
      <c r="C172" s="216" t="s">
        <v>230</v>
      </c>
      <c r="D172" s="216" t="s">
        <v>116</v>
      </c>
      <c r="E172" s="217" t="s">
        <v>231</v>
      </c>
      <c r="F172" s="218" t="s">
        <v>232</v>
      </c>
      <c r="G172" s="219" t="s">
        <v>129</v>
      </c>
      <c r="H172" s="220">
        <v>2.2000000000000002</v>
      </c>
      <c r="I172" s="221"/>
      <c r="J172" s="222">
        <f>ROUND(I172*H172,2)</f>
        <v>0</v>
      </c>
      <c r="K172" s="218" t="s">
        <v>120</v>
      </c>
      <c r="L172" s="42"/>
      <c r="M172" s="223" t="s">
        <v>1</v>
      </c>
      <c r="N172" s="224" t="s">
        <v>39</v>
      </c>
      <c r="O172" s="89"/>
      <c r="P172" s="225">
        <f>O172*H172</f>
        <v>0</v>
      </c>
      <c r="Q172" s="225">
        <v>0.039399999999999998</v>
      </c>
      <c r="R172" s="225">
        <f>Q172*H172</f>
        <v>0.086680000000000007</v>
      </c>
      <c r="S172" s="225">
        <v>0</v>
      </c>
      <c r="T172" s="22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7" t="s">
        <v>121</v>
      </c>
      <c r="AT172" s="227" t="s">
        <v>116</v>
      </c>
      <c r="AU172" s="227" t="s">
        <v>84</v>
      </c>
      <c r="AY172" s="15" t="s">
        <v>114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5" t="s">
        <v>82</v>
      </c>
      <c r="BK172" s="228">
        <f>ROUND(I172*H172,2)</f>
        <v>0</v>
      </c>
      <c r="BL172" s="15" t="s">
        <v>121</v>
      </c>
      <c r="BM172" s="227" t="s">
        <v>233</v>
      </c>
    </row>
    <row r="173" s="13" customFormat="1">
      <c r="A173" s="13"/>
      <c r="B173" s="234"/>
      <c r="C173" s="235"/>
      <c r="D173" s="229" t="s">
        <v>125</v>
      </c>
      <c r="E173" s="236" t="s">
        <v>1</v>
      </c>
      <c r="F173" s="237" t="s">
        <v>234</v>
      </c>
      <c r="G173" s="235"/>
      <c r="H173" s="238">
        <v>2.2000000000000002</v>
      </c>
      <c r="I173" s="239"/>
      <c r="J173" s="235"/>
      <c r="K173" s="235"/>
      <c r="L173" s="240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125</v>
      </c>
      <c r="AU173" s="244" t="s">
        <v>84</v>
      </c>
      <c r="AV173" s="13" t="s">
        <v>84</v>
      </c>
      <c r="AW173" s="13" t="s">
        <v>31</v>
      </c>
      <c r="AX173" s="13" t="s">
        <v>82</v>
      </c>
      <c r="AY173" s="244" t="s">
        <v>114</v>
      </c>
    </row>
    <row r="174" s="2" customFormat="1" ht="6.96" customHeight="1">
      <c r="A174" s="36"/>
      <c r="B174" s="64"/>
      <c r="C174" s="65"/>
      <c r="D174" s="65"/>
      <c r="E174" s="65"/>
      <c r="F174" s="65"/>
      <c r="G174" s="65"/>
      <c r="H174" s="65"/>
      <c r="I174" s="65"/>
      <c r="J174" s="65"/>
      <c r="K174" s="65"/>
      <c r="L174" s="42"/>
      <c r="M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</row>
  </sheetData>
  <sheetProtection sheet="1" autoFilter="0" formatColumns="0" formatRows="0" objects="1" scenarios="1" spinCount="100000" saltValue="7xG85tu2ysdf4daRtR0zT1KRny0jTnBWtwrDiIje3RPafAEp3rAxlbb7HPf18VY5SgofwKw/bRfzbLZKAvB7IA==" hashValue="ug5FZgTCHAwxpfiLm5gdv+eCqar2HPJtOjM7lz4wpc02SLXo/TRF6wvassNpsZHFsUmXKBwjTSCAz30qvsM/UQ==" algorithmName="SHA-512" password="CC35"/>
  <autoFilter ref="C118:K17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87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84</v>
      </c>
    </row>
    <row r="4" s="1" customFormat="1" ht="24.96" customHeight="1">
      <c r="B4" s="18"/>
      <c r="D4" s="136" t="s">
        <v>88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16.5" customHeight="1">
      <c r="B7" s="18"/>
      <c r="E7" s="139" t="str">
        <f>'Rekapitulace stavby'!K6</f>
        <v>Odstranění sedimentů z rybníku na p. p.č. 2330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89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235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4. 3. 2021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27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28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30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27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32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27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33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34</v>
      </c>
      <c r="E30" s="36"/>
      <c r="F30" s="36"/>
      <c r="G30" s="36"/>
      <c r="H30" s="36"/>
      <c r="I30" s="36"/>
      <c r="J30" s="149">
        <f>ROUND(J118,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36</v>
      </c>
      <c r="G32" s="36"/>
      <c r="H32" s="36"/>
      <c r="I32" s="150" t="s">
        <v>35</v>
      </c>
      <c r="J32" s="150" t="s">
        <v>37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38</v>
      </c>
      <c r="E33" s="138" t="s">
        <v>39</v>
      </c>
      <c r="F33" s="152">
        <f>ROUND((SUM(BE118:BE140)),  2)</f>
        <v>0</v>
      </c>
      <c r="G33" s="36"/>
      <c r="H33" s="36"/>
      <c r="I33" s="153">
        <v>0.20999999999999999</v>
      </c>
      <c r="J33" s="152">
        <f>ROUND(((SUM(BE118:BE140))*I33),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40</v>
      </c>
      <c r="F34" s="152">
        <f>ROUND((SUM(BF118:BF140)),  2)</f>
        <v>0</v>
      </c>
      <c r="G34" s="36"/>
      <c r="H34" s="36"/>
      <c r="I34" s="153">
        <v>0.14999999999999999</v>
      </c>
      <c r="J34" s="152">
        <f>ROUND(((SUM(BF118:BF140))*I34),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41</v>
      </c>
      <c r="F35" s="152">
        <f>ROUND((SUM(BG118:BG140)),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42</v>
      </c>
      <c r="F36" s="152">
        <f>ROUND((SUM(BH118:BH140)),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43</v>
      </c>
      <c r="F37" s="152">
        <f>ROUND((SUM(BI118:BI140)),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44</v>
      </c>
      <c r="E39" s="156"/>
      <c r="F39" s="156"/>
      <c r="G39" s="157" t="s">
        <v>45</v>
      </c>
      <c r="H39" s="158" t="s">
        <v>46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47</v>
      </c>
      <c r="E50" s="162"/>
      <c r="F50" s="162"/>
      <c r="G50" s="161" t="s">
        <v>48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49</v>
      </c>
      <c r="E61" s="164"/>
      <c r="F61" s="165" t="s">
        <v>50</v>
      </c>
      <c r="G61" s="163" t="s">
        <v>49</v>
      </c>
      <c r="H61" s="164"/>
      <c r="I61" s="164"/>
      <c r="J61" s="166" t="s">
        <v>50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51</v>
      </c>
      <c r="E65" s="167"/>
      <c r="F65" s="167"/>
      <c r="G65" s="161" t="s">
        <v>52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49</v>
      </c>
      <c r="E76" s="164"/>
      <c r="F76" s="165" t="s">
        <v>50</v>
      </c>
      <c r="G76" s="163" t="s">
        <v>49</v>
      </c>
      <c r="H76" s="164"/>
      <c r="I76" s="164"/>
      <c r="J76" s="166" t="s">
        <v>50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91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8"/>
      <c r="D85" s="38"/>
      <c r="E85" s="172" t="str">
        <f>E7</f>
        <v>Odstranění sedimentů z rybníku na p. p.č. 2330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89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SO 02 - VON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>Česká Kamenice</v>
      </c>
      <c r="G89" s="38"/>
      <c r="H89" s="38"/>
      <c r="I89" s="30" t="s">
        <v>22</v>
      </c>
      <c r="J89" s="77" t="str">
        <f>IF(J12="","",J12)</f>
        <v>4. 3. 2021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30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30" t="s">
        <v>32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92</v>
      </c>
      <c r="D94" s="174"/>
      <c r="E94" s="174"/>
      <c r="F94" s="174"/>
      <c r="G94" s="174"/>
      <c r="H94" s="174"/>
      <c r="I94" s="174"/>
      <c r="J94" s="175" t="s">
        <v>93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94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95</v>
      </c>
    </row>
    <row r="97" s="9" customFormat="1" ht="24.96" customHeight="1">
      <c r="A97" s="9"/>
      <c r="B97" s="177"/>
      <c r="C97" s="178"/>
      <c r="D97" s="179" t="s">
        <v>236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3"/>
      <c r="C98" s="184"/>
      <c r="D98" s="185" t="s">
        <v>237</v>
      </c>
      <c r="E98" s="186"/>
      <c r="F98" s="186"/>
      <c r="G98" s="186"/>
      <c r="H98" s="186"/>
      <c r="I98" s="186"/>
      <c r="J98" s="187">
        <f>J130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="2" customFormat="1" ht="6.96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="2" customFormat="1" ht="6.96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4.96" customHeight="1">
      <c r="A105" s="36"/>
      <c r="B105" s="37"/>
      <c r="C105" s="21" t="s">
        <v>99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16.5" customHeight="1">
      <c r="A108" s="36"/>
      <c r="B108" s="37"/>
      <c r="C108" s="38"/>
      <c r="D108" s="38"/>
      <c r="E108" s="172" t="str">
        <f>E7</f>
        <v>Odstranění sedimentů z rybníku na p. p.č. 2330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2" customHeight="1">
      <c r="A109" s="36"/>
      <c r="B109" s="37"/>
      <c r="C109" s="30" t="s">
        <v>89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6.5" customHeight="1">
      <c r="A110" s="36"/>
      <c r="B110" s="37"/>
      <c r="C110" s="38"/>
      <c r="D110" s="38"/>
      <c r="E110" s="74" t="str">
        <f>E9</f>
        <v>SO 02 - VON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>Česká Kamenice</v>
      </c>
      <c r="G112" s="38"/>
      <c r="H112" s="38"/>
      <c r="I112" s="30" t="s">
        <v>22</v>
      </c>
      <c r="J112" s="77" t="str">
        <f>IF(J12="","",J12)</f>
        <v>4. 3. 2021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 xml:space="preserve"> </v>
      </c>
      <c r="G114" s="38"/>
      <c r="H114" s="38"/>
      <c r="I114" s="30" t="s">
        <v>30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5.15" customHeight="1">
      <c r="A115" s="36"/>
      <c r="B115" s="37"/>
      <c r="C115" s="30" t="s">
        <v>28</v>
      </c>
      <c r="D115" s="38"/>
      <c r="E115" s="38"/>
      <c r="F115" s="25" t="str">
        <f>IF(E18="","",E18)</f>
        <v>Vyplň údaj</v>
      </c>
      <c r="G115" s="38"/>
      <c r="H115" s="38"/>
      <c r="I115" s="30" t="s">
        <v>32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0.32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11" customFormat="1" ht="29.28" customHeight="1">
      <c r="A117" s="189"/>
      <c r="B117" s="190"/>
      <c r="C117" s="191" t="s">
        <v>100</v>
      </c>
      <c r="D117" s="192" t="s">
        <v>59</v>
      </c>
      <c r="E117" s="192" t="s">
        <v>55</v>
      </c>
      <c r="F117" s="192" t="s">
        <v>56</v>
      </c>
      <c r="G117" s="192" t="s">
        <v>101</v>
      </c>
      <c r="H117" s="192" t="s">
        <v>102</v>
      </c>
      <c r="I117" s="192" t="s">
        <v>103</v>
      </c>
      <c r="J117" s="192" t="s">
        <v>93</v>
      </c>
      <c r="K117" s="193" t="s">
        <v>104</v>
      </c>
      <c r="L117" s="194"/>
      <c r="M117" s="98" t="s">
        <v>1</v>
      </c>
      <c r="N117" s="99" t="s">
        <v>38</v>
      </c>
      <c r="O117" s="99" t="s">
        <v>105</v>
      </c>
      <c r="P117" s="99" t="s">
        <v>106</v>
      </c>
      <c r="Q117" s="99" t="s">
        <v>107</v>
      </c>
      <c r="R117" s="99" t="s">
        <v>108</v>
      </c>
      <c r="S117" s="99" t="s">
        <v>109</v>
      </c>
      <c r="T117" s="100" t="s">
        <v>110</v>
      </c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</row>
    <row r="118" s="2" customFormat="1" ht="22.8" customHeight="1">
      <c r="A118" s="36"/>
      <c r="B118" s="37"/>
      <c r="C118" s="105" t="s">
        <v>111</v>
      </c>
      <c r="D118" s="38"/>
      <c r="E118" s="38"/>
      <c r="F118" s="38"/>
      <c r="G118" s="38"/>
      <c r="H118" s="38"/>
      <c r="I118" s="38"/>
      <c r="J118" s="195">
        <f>BK118</f>
        <v>0</v>
      </c>
      <c r="K118" s="38"/>
      <c r="L118" s="42"/>
      <c r="M118" s="101"/>
      <c r="N118" s="196"/>
      <c r="O118" s="102"/>
      <c r="P118" s="197">
        <f>P119</f>
        <v>0</v>
      </c>
      <c r="Q118" s="102"/>
      <c r="R118" s="197">
        <f>R119</f>
        <v>0</v>
      </c>
      <c r="S118" s="102"/>
      <c r="T118" s="198">
        <f>T119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73</v>
      </c>
      <c r="AU118" s="15" t="s">
        <v>95</v>
      </c>
      <c r="BK118" s="199">
        <f>BK119</f>
        <v>0</v>
      </c>
    </row>
    <row r="119" s="12" customFormat="1" ht="25.92" customHeight="1">
      <c r="A119" s="12"/>
      <c r="B119" s="200"/>
      <c r="C119" s="201"/>
      <c r="D119" s="202" t="s">
        <v>73</v>
      </c>
      <c r="E119" s="203" t="s">
        <v>238</v>
      </c>
      <c r="F119" s="203" t="s">
        <v>239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P120+SUM(P121:P130)</f>
        <v>0</v>
      </c>
      <c r="Q119" s="208"/>
      <c r="R119" s="209">
        <f>R120+SUM(R121:R130)</f>
        <v>0</v>
      </c>
      <c r="S119" s="208"/>
      <c r="T119" s="210">
        <f>T120+SUM(T121:T130)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144</v>
      </c>
      <c r="AT119" s="212" t="s">
        <v>73</v>
      </c>
      <c r="AU119" s="212" t="s">
        <v>74</v>
      </c>
      <c r="AY119" s="211" t="s">
        <v>114</v>
      </c>
      <c r="BK119" s="213">
        <f>BK120+SUM(BK121:BK130)</f>
        <v>0</v>
      </c>
    </row>
    <row r="120" s="2" customFormat="1" ht="33" customHeight="1">
      <c r="A120" s="36"/>
      <c r="B120" s="37"/>
      <c r="C120" s="216" t="s">
        <v>82</v>
      </c>
      <c r="D120" s="216" t="s">
        <v>116</v>
      </c>
      <c r="E120" s="217" t="s">
        <v>240</v>
      </c>
      <c r="F120" s="218" t="s">
        <v>241</v>
      </c>
      <c r="G120" s="219" t="s">
        <v>216</v>
      </c>
      <c r="H120" s="220">
        <v>1</v>
      </c>
      <c r="I120" s="221"/>
      <c r="J120" s="222">
        <f>ROUND(I120*H120,2)</f>
        <v>0</v>
      </c>
      <c r="K120" s="218" t="s">
        <v>1</v>
      </c>
      <c r="L120" s="42"/>
      <c r="M120" s="223" t="s">
        <v>1</v>
      </c>
      <c r="N120" s="224" t="s">
        <v>39</v>
      </c>
      <c r="O120" s="89"/>
      <c r="P120" s="225">
        <f>O120*H120</f>
        <v>0</v>
      </c>
      <c r="Q120" s="225">
        <v>0</v>
      </c>
      <c r="R120" s="225">
        <f>Q120*H120</f>
        <v>0</v>
      </c>
      <c r="S120" s="225">
        <v>0</v>
      </c>
      <c r="T120" s="22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7" t="s">
        <v>242</v>
      </c>
      <c r="AT120" s="227" t="s">
        <v>116</v>
      </c>
      <c r="AU120" s="227" t="s">
        <v>82</v>
      </c>
      <c r="AY120" s="15" t="s">
        <v>114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5" t="s">
        <v>82</v>
      </c>
      <c r="BK120" s="228">
        <f>ROUND(I120*H120,2)</f>
        <v>0</v>
      </c>
      <c r="BL120" s="15" t="s">
        <v>242</v>
      </c>
      <c r="BM120" s="227" t="s">
        <v>243</v>
      </c>
    </row>
    <row r="121" s="2" customFormat="1">
      <c r="A121" s="36"/>
      <c r="B121" s="37"/>
      <c r="C121" s="216" t="s">
        <v>84</v>
      </c>
      <c r="D121" s="216" t="s">
        <v>116</v>
      </c>
      <c r="E121" s="217" t="s">
        <v>244</v>
      </c>
      <c r="F121" s="218" t="s">
        <v>245</v>
      </c>
      <c r="G121" s="219" t="s">
        <v>216</v>
      </c>
      <c r="H121" s="220">
        <v>1</v>
      </c>
      <c r="I121" s="221"/>
      <c r="J121" s="222">
        <f>ROUND(I121*H121,2)</f>
        <v>0</v>
      </c>
      <c r="K121" s="218" t="s">
        <v>1</v>
      </c>
      <c r="L121" s="42"/>
      <c r="M121" s="223" t="s">
        <v>1</v>
      </c>
      <c r="N121" s="224" t="s">
        <v>39</v>
      </c>
      <c r="O121" s="89"/>
      <c r="P121" s="225">
        <f>O121*H121</f>
        <v>0</v>
      </c>
      <c r="Q121" s="225">
        <v>0</v>
      </c>
      <c r="R121" s="225">
        <f>Q121*H121</f>
        <v>0</v>
      </c>
      <c r="S121" s="225">
        <v>0</v>
      </c>
      <c r="T121" s="22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7" t="s">
        <v>242</v>
      </c>
      <c r="AT121" s="227" t="s">
        <v>116</v>
      </c>
      <c r="AU121" s="227" t="s">
        <v>82</v>
      </c>
      <c r="AY121" s="15" t="s">
        <v>114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5" t="s">
        <v>82</v>
      </c>
      <c r="BK121" s="228">
        <f>ROUND(I121*H121,2)</f>
        <v>0</v>
      </c>
      <c r="BL121" s="15" t="s">
        <v>242</v>
      </c>
      <c r="BM121" s="227" t="s">
        <v>246</v>
      </c>
    </row>
    <row r="122" s="2" customFormat="1">
      <c r="A122" s="36"/>
      <c r="B122" s="37"/>
      <c r="C122" s="38"/>
      <c r="D122" s="229" t="s">
        <v>123</v>
      </c>
      <c r="E122" s="38"/>
      <c r="F122" s="230" t="s">
        <v>247</v>
      </c>
      <c r="G122" s="38"/>
      <c r="H122" s="38"/>
      <c r="I122" s="231"/>
      <c r="J122" s="38"/>
      <c r="K122" s="38"/>
      <c r="L122" s="42"/>
      <c r="M122" s="232"/>
      <c r="N122" s="233"/>
      <c r="O122" s="89"/>
      <c r="P122" s="89"/>
      <c r="Q122" s="89"/>
      <c r="R122" s="89"/>
      <c r="S122" s="89"/>
      <c r="T122" s="90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123</v>
      </c>
      <c r="AU122" s="15" t="s">
        <v>82</v>
      </c>
    </row>
    <row r="123" s="2" customFormat="1">
      <c r="A123" s="36"/>
      <c r="B123" s="37"/>
      <c r="C123" s="216" t="s">
        <v>136</v>
      </c>
      <c r="D123" s="216" t="s">
        <v>116</v>
      </c>
      <c r="E123" s="217" t="s">
        <v>248</v>
      </c>
      <c r="F123" s="218" t="s">
        <v>249</v>
      </c>
      <c r="G123" s="219" t="s">
        <v>216</v>
      </c>
      <c r="H123" s="220">
        <v>1</v>
      </c>
      <c r="I123" s="221"/>
      <c r="J123" s="222">
        <f>ROUND(I123*H123,2)</f>
        <v>0</v>
      </c>
      <c r="K123" s="218" t="s">
        <v>1</v>
      </c>
      <c r="L123" s="42"/>
      <c r="M123" s="223" t="s">
        <v>1</v>
      </c>
      <c r="N123" s="224" t="s">
        <v>39</v>
      </c>
      <c r="O123" s="89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242</v>
      </c>
      <c r="AT123" s="227" t="s">
        <v>116</v>
      </c>
      <c r="AU123" s="227" t="s">
        <v>82</v>
      </c>
      <c r="AY123" s="15" t="s">
        <v>114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5" t="s">
        <v>82</v>
      </c>
      <c r="BK123" s="228">
        <f>ROUND(I123*H123,2)</f>
        <v>0</v>
      </c>
      <c r="BL123" s="15" t="s">
        <v>242</v>
      </c>
      <c r="BM123" s="227" t="s">
        <v>250</v>
      </c>
    </row>
    <row r="124" s="2" customFormat="1">
      <c r="A124" s="36"/>
      <c r="B124" s="37"/>
      <c r="C124" s="38"/>
      <c r="D124" s="229" t="s">
        <v>123</v>
      </c>
      <c r="E124" s="38"/>
      <c r="F124" s="230" t="s">
        <v>251</v>
      </c>
      <c r="G124" s="38"/>
      <c r="H124" s="38"/>
      <c r="I124" s="231"/>
      <c r="J124" s="38"/>
      <c r="K124" s="38"/>
      <c r="L124" s="42"/>
      <c r="M124" s="232"/>
      <c r="N124" s="233"/>
      <c r="O124" s="89"/>
      <c r="P124" s="89"/>
      <c r="Q124" s="89"/>
      <c r="R124" s="89"/>
      <c r="S124" s="89"/>
      <c r="T124" s="90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123</v>
      </c>
      <c r="AU124" s="15" t="s">
        <v>82</v>
      </c>
    </row>
    <row r="125" s="2" customFormat="1" ht="16.5" customHeight="1">
      <c r="A125" s="36"/>
      <c r="B125" s="37"/>
      <c r="C125" s="216" t="s">
        <v>121</v>
      </c>
      <c r="D125" s="216" t="s">
        <v>116</v>
      </c>
      <c r="E125" s="217" t="s">
        <v>252</v>
      </c>
      <c r="F125" s="218" t="s">
        <v>253</v>
      </c>
      <c r="G125" s="219" t="s">
        <v>216</v>
      </c>
      <c r="H125" s="220">
        <v>1</v>
      </c>
      <c r="I125" s="221"/>
      <c r="J125" s="222">
        <f>ROUND(I125*H125,2)</f>
        <v>0</v>
      </c>
      <c r="K125" s="218" t="s">
        <v>1</v>
      </c>
      <c r="L125" s="42"/>
      <c r="M125" s="223" t="s">
        <v>1</v>
      </c>
      <c r="N125" s="224" t="s">
        <v>39</v>
      </c>
      <c r="O125" s="89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242</v>
      </c>
      <c r="AT125" s="227" t="s">
        <v>116</v>
      </c>
      <c r="AU125" s="227" t="s">
        <v>82</v>
      </c>
      <c r="AY125" s="15" t="s">
        <v>114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5" t="s">
        <v>82</v>
      </c>
      <c r="BK125" s="228">
        <f>ROUND(I125*H125,2)</f>
        <v>0</v>
      </c>
      <c r="BL125" s="15" t="s">
        <v>242</v>
      </c>
      <c r="BM125" s="227" t="s">
        <v>254</v>
      </c>
    </row>
    <row r="126" s="2" customFormat="1">
      <c r="A126" s="36"/>
      <c r="B126" s="37"/>
      <c r="C126" s="38"/>
      <c r="D126" s="229" t="s">
        <v>123</v>
      </c>
      <c r="E126" s="38"/>
      <c r="F126" s="230" t="s">
        <v>255</v>
      </c>
      <c r="G126" s="38"/>
      <c r="H126" s="38"/>
      <c r="I126" s="231"/>
      <c r="J126" s="38"/>
      <c r="K126" s="38"/>
      <c r="L126" s="42"/>
      <c r="M126" s="232"/>
      <c r="N126" s="233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123</v>
      </c>
      <c r="AU126" s="15" t="s">
        <v>82</v>
      </c>
    </row>
    <row r="127" s="2" customFormat="1">
      <c r="A127" s="36"/>
      <c r="B127" s="37"/>
      <c r="C127" s="216" t="s">
        <v>144</v>
      </c>
      <c r="D127" s="216" t="s">
        <v>116</v>
      </c>
      <c r="E127" s="217" t="s">
        <v>256</v>
      </c>
      <c r="F127" s="218" t="s">
        <v>257</v>
      </c>
      <c r="G127" s="219" t="s">
        <v>216</v>
      </c>
      <c r="H127" s="220">
        <v>1</v>
      </c>
      <c r="I127" s="221"/>
      <c r="J127" s="222">
        <f>ROUND(I127*H127,2)</f>
        <v>0</v>
      </c>
      <c r="K127" s="218" t="s">
        <v>1</v>
      </c>
      <c r="L127" s="42"/>
      <c r="M127" s="223" t="s">
        <v>1</v>
      </c>
      <c r="N127" s="224" t="s">
        <v>39</v>
      </c>
      <c r="O127" s="89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7" t="s">
        <v>242</v>
      </c>
      <c r="AT127" s="227" t="s">
        <v>116</v>
      </c>
      <c r="AU127" s="227" t="s">
        <v>82</v>
      </c>
      <c r="AY127" s="15" t="s">
        <v>114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5" t="s">
        <v>82</v>
      </c>
      <c r="BK127" s="228">
        <f>ROUND(I127*H127,2)</f>
        <v>0</v>
      </c>
      <c r="BL127" s="15" t="s">
        <v>242</v>
      </c>
      <c r="BM127" s="227" t="s">
        <v>258</v>
      </c>
    </row>
    <row r="128" s="2" customFormat="1">
      <c r="A128" s="36"/>
      <c r="B128" s="37"/>
      <c r="C128" s="216" t="s">
        <v>148</v>
      </c>
      <c r="D128" s="216" t="s">
        <v>116</v>
      </c>
      <c r="E128" s="217" t="s">
        <v>259</v>
      </c>
      <c r="F128" s="218" t="s">
        <v>260</v>
      </c>
      <c r="G128" s="219" t="s">
        <v>216</v>
      </c>
      <c r="H128" s="220">
        <v>1</v>
      </c>
      <c r="I128" s="221"/>
      <c r="J128" s="222">
        <f>ROUND(I128*H128,2)</f>
        <v>0</v>
      </c>
      <c r="K128" s="218" t="s">
        <v>1</v>
      </c>
      <c r="L128" s="42"/>
      <c r="M128" s="223" t="s">
        <v>1</v>
      </c>
      <c r="N128" s="224" t="s">
        <v>39</v>
      </c>
      <c r="O128" s="89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242</v>
      </c>
      <c r="AT128" s="227" t="s">
        <v>116</v>
      </c>
      <c r="AU128" s="227" t="s">
        <v>82</v>
      </c>
      <c r="AY128" s="15" t="s">
        <v>114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5" t="s">
        <v>82</v>
      </c>
      <c r="BK128" s="228">
        <f>ROUND(I128*H128,2)</f>
        <v>0</v>
      </c>
      <c r="BL128" s="15" t="s">
        <v>242</v>
      </c>
      <c r="BM128" s="227" t="s">
        <v>261</v>
      </c>
    </row>
    <row r="129" s="2" customFormat="1">
      <c r="A129" s="36"/>
      <c r="B129" s="37"/>
      <c r="C129" s="216" t="s">
        <v>152</v>
      </c>
      <c r="D129" s="216" t="s">
        <v>116</v>
      </c>
      <c r="E129" s="217" t="s">
        <v>262</v>
      </c>
      <c r="F129" s="218" t="s">
        <v>263</v>
      </c>
      <c r="G129" s="219" t="s">
        <v>216</v>
      </c>
      <c r="H129" s="220">
        <v>1</v>
      </c>
      <c r="I129" s="221"/>
      <c r="J129" s="222">
        <f>ROUND(I129*H129,2)</f>
        <v>0</v>
      </c>
      <c r="K129" s="218" t="s">
        <v>1</v>
      </c>
      <c r="L129" s="42"/>
      <c r="M129" s="223" t="s">
        <v>1</v>
      </c>
      <c r="N129" s="224" t="s">
        <v>39</v>
      </c>
      <c r="O129" s="8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242</v>
      </c>
      <c r="AT129" s="227" t="s">
        <v>116</v>
      </c>
      <c r="AU129" s="227" t="s">
        <v>82</v>
      </c>
      <c r="AY129" s="15" t="s">
        <v>114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5" t="s">
        <v>82</v>
      </c>
      <c r="BK129" s="228">
        <f>ROUND(I129*H129,2)</f>
        <v>0</v>
      </c>
      <c r="BL129" s="15" t="s">
        <v>242</v>
      </c>
      <c r="BM129" s="227" t="s">
        <v>264</v>
      </c>
    </row>
    <row r="130" s="12" customFormat="1" ht="22.8" customHeight="1">
      <c r="A130" s="12"/>
      <c r="B130" s="200"/>
      <c r="C130" s="201"/>
      <c r="D130" s="202" t="s">
        <v>73</v>
      </c>
      <c r="E130" s="214" t="s">
        <v>74</v>
      </c>
      <c r="F130" s="214" t="s">
        <v>265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SUM(P131:P140)</f>
        <v>0</v>
      </c>
      <c r="Q130" s="208"/>
      <c r="R130" s="209">
        <f>SUM(R131:R140)</f>
        <v>0</v>
      </c>
      <c r="S130" s="208"/>
      <c r="T130" s="210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144</v>
      </c>
      <c r="AT130" s="212" t="s">
        <v>73</v>
      </c>
      <c r="AU130" s="212" t="s">
        <v>82</v>
      </c>
      <c r="AY130" s="211" t="s">
        <v>114</v>
      </c>
      <c r="BK130" s="213">
        <f>SUM(BK131:BK140)</f>
        <v>0</v>
      </c>
    </row>
    <row r="131" s="2" customFormat="1" ht="67.5" customHeight="1">
      <c r="A131" s="36"/>
      <c r="B131" s="37"/>
      <c r="C131" s="216" t="s">
        <v>156</v>
      </c>
      <c r="D131" s="216" t="s">
        <v>116</v>
      </c>
      <c r="E131" s="217" t="s">
        <v>266</v>
      </c>
      <c r="F131" s="218" t="s">
        <v>267</v>
      </c>
      <c r="G131" s="219" t="s">
        <v>268</v>
      </c>
      <c r="H131" s="220">
        <v>1</v>
      </c>
      <c r="I131" s="221"/>
      <c r="J131" s="222">
        <f>ROUND(I131*H131,2)</f>
        <v>0</v>
      </c>
      <c r="K131" s="218" t="s">
        <v>1</v>
      </c>
      <c r="L131" s="42"/>
      <c r="M131" s="223" t="s">
        <v>1</v>
      </c>
      <c r="N131" s="224" t="s">
        <v>39</v>
      </c>
      <c r="O131" s="89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7" t="s">
        <v>242</v>
      </c>
      <c r="AT131" s="227" t="s">
        <v>116</v>
      </c>
      <c r="AU131" s="227" t="s">
        <v>84</v>
      </c>
      <c r="AY131" s="15" t="s">
        <v>114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5" t="s">
        <v>82</v>
      </c>
      <c r="BK131" s="228">
        <f>ROUND(I131*H131,2)</f>
        <v>0</v>
      </c>
      <c r="BL131" s="15" t="s">
        <v>242</v>
      </c>
      <c r="BM131" s="227" t="s">
        <v>269</v>
      </c>
    </row>
    <row r="132" s="2" customFormat="1">
      <c r="A132" s="36"/>
      <c r="B132" s="37"/>
      <c r="C132" s="38"/>
      <c r="D132" s="229" t="s">
        <v>131</v>
      </c>
      <c r="E132" s="38"/>
      <c r="F132" s="245" t="s">
        <v>267</v>
      </c>
      <c r="G132" s="38"/>
      <c r="H132" s="38"/>
      <c r="I132" s="231"/>
      <c r="J132" s="38"/>
      <c r="K132" s="38"/>
      <c r="L132" s="42"/>
      <c r="M132" s="232"/>
      <c r="N132" s="233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131</v>
      </c>
      <c r="AU132" s="15" t="s">
        <v>84</v>
      </c>
    </row>
    <row r="133" s="2" customFormat="1" ht="16.5" customHeight="1">
      <c r="A133" s="36"/>
      <c r="B133" s="37"/>
      <c r="C133" s="216" t="s">
        <v>164</v>
      </c>
      <c r="D133" s="216" t="s">
        <v>116</v>
      </c>
      <c r="E133" s="217" t="s">
        <v>270</v>
      </c>
      <c r="F133" s="218" t="s">
        <v>271</v>
      </c>
      <c r="G133" s="219" t="s">
        <v>268</v>
      </c>
      <c r="H133" s="220">
        <v>1</v>
      </c>
      <c r="I133" s="221"/>
      <c r="J133" s="222">
        <f>ROUND(I133*H133,2)</f>
        <v>0</v>
      </c>
      <c r="K133" s="218" t="s">
        <v>1</v>
      </c>
      <c r="L133" s="42"/>
      <c r="M133" s="223" t="s">
        <v>1</v>
      </c>
      <c r="N133" s="224" t="s">
        <v>39</v>
      </c>
      <c r="O133" s="89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7" t="s">
        <v>242</v>
      </c>
      <c r="AT133" s="227" t="s">
        <v>116</v>
      </c>
      <c r="AU133" s="227" t="s">
        <v>84</v>
      </c>
      <c r="AY133" s="15" t="s">
        <v>114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5" t="s">
        <v>82</v>
      </c>
      <c r="BK133" s="228">
        <f>ROUND(I133*H133,2)</f>
        <v>0</v>
      </c>
      <c r="BL133" s="15" t="s">
        <v>242</v>
      </c>
      <c r="BM133" s="227" t="s">
        <v>272</v>
      </c>
    </row>
    <row r="134" s="2" customFormat="1">
      <c r="A134" s="36"/>
      <c r="B134" s="37"/>
      <c r="C134" s="38"/>
      <c r="D134" s="229" t="s">
        <v>131</v>
      </c>
      <c r="E134" s="38"/>
      <c r="F134" s="245" t="s">
        <v>271</v>
      </c>
      <c r="G134" s="38"/>
      <c r="H134" s="38"/>
      <c r="I134" s="231"/>
      <c r="J134" s="38"/>
      <c r="K134" s="38"/>
      <c r="L134" s="42"/>
      <c r="M134" s="232"/>
      <c r="N134" s="233"/>
      <c r="O134" s="89"/>
      <c r="P134" s="89"/>
      <c r="Q134" s="89"/>
      <c r="R134" s="89"/>
      <c r="S134" s="89"/>
      <c r="T134" s="90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131</v>
      </c>
      <c r="AU134" s="15" t="s">
        <v>84</v>
      </c>
    </row>
    <row r="135" s="2" customFormat="1">
      <c r="A135" s="36"/>
      <c r="B135" s="37"/>
      <c r="C135" s="38"/>
      <c r="D135" s="229" t="s">
        <v>123</v>
      </c>
      <c r="E135" s="38"/>
      <c r="F135" s="230" t="s">
        <v>273</v>
      </c>
      <c r="G135" s="38"/>
      <c r="H135" s="38"/>
      <c r="I135" s="231"/>
      <c r="J135" s="38"/>
      <c r="K135" s="38"/>
      <c r="L135" s="42"/>
      <c r="M135" s="232"/>
      <c r="N135" s="233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123</v>
      </c>
      <c r="AU135" s="15" t="s">
        <v>84</v>
      </c>
    </row>
    <row r="136" s="2" customFormat="1">
      <c r="A136" s="36"/>
      <c r="B136" s="37"/>
      <c r="C136" s="216" t="s">
        <v>171</v>
      </c>
      <c r="D136" s="216" t="s">
        <v>116</v>
      </c>
      <c r="E136" s="217" t="s">
        <v>274</v>
      </c>
      <c r="F136" s="218" t="s">
        <v>275</v>
      </c>
      <c r="G136" s="219" t="s">
        <v>268</v>
      </c>
      <c r="H136" s="220">
        <v>1</v>
      </c>
      <c r="I136" s="221"/>
      <c r="J136" s="222">
        <f>ROUND(I136*H136,2)</f>
        <v>0</v>
      </c>
      <c r="K136" s="218" t="s">
        <v>1</v>
      </c>
      <c r="L136" s="42"/>
      <c r="M136" s="223" t="s">
        <v>1</v>
      </c>
      <c r="N136" s="224" t="s">
        <v>39</v>
      </c>
      <c r="O136" s="89"/>
      <c r="P136" s="225">
        <f>O136*H136</f>
        <v>0</v>
      </c>
      <c r="Q136" s="225">
        <v>0</v>
      </c>
      <c r="R136" s="225">
        <f>Q136*H136</f>
        <v>0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242</v>
      </c>
      <c r="AT136" s="227" t="s">
        <v>116</v>
      </c>
      <c r="AU136" s="227" t="s">
        <v>84</v>
      </c>
      <c r="AY136" s="15" t="s">
        <v>114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5" t="s">
        <v>82</v>
      </c>
      <c r="BK136" s="228">
        <f>ROUND(I136*H136,2)</f>
        <v>0</v>
      </c>
      <c r="BL136" s="15" t="s">
        <v>242</v>
      </c>
      <c r="BM136" s="227" t="s">
        <v>276</v>
      </c>
    </row>
    <row r="137" s="2" customFormat="1">
      <c r="A137" s="36"/>
      <c r="B137" s="37"/>
      <c r="C137" s="38"/>
      <c r="D137" s="229" t="s">
        <v>131</v>
      </c>
      <c r="E137" s="38"/>
      <c r="F137" s="245" t="s">
        <v>275</v>
      </c>
      <c r="G137" s="38"/>
      <c r="H137" s="38"/>
      <c r="I137" s="231"/>
      <c r="J137" s="38"/>
      <c r="K137" s="38"/>
      <c r="L137" s="42"/>
      <c r="M137" s="232"/>
      <c r="N137" s="233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131</v>
      </c>
      <c r="AU137" s="15" t="s">
        <v>84</v>
      </c>
    </row>
    <row r="138" s="2" customFormat="1">
      <c r="A138" s="36"/>
      <c r="B138" s="37"/>
      <c r="C138" s="216" t="s">
        <v>179</v>
      </c>
      <c r="D138" s="216" t="s">
        <v>116</v>
      </c>
      <c r="E138" s="217" t="s">
        <v>277</v>
      </c>
      <c r="F138" s="218" t="s">
        <v>278</v>
      </c>
      <c r="G138" s="219" t="s">
        <v>268</v>
      </c>
      <c r="H138" s="220">
        <v>1</v>
      </c>
      <c r="I138" s="221"/>
      <c r="J138" s="222">
        <f>ROUND(I138*H138,2)</f>
        <v>0</v>
      </c>
      <c r="K138" s="218" t="s">
        <v>1</v>
      </c>
      <c r="L138" s="42"/>
      <c r="M138" s="223" t="s">
        <v>1</v>
      </c>
      <c r="N138" s="224" t="s">
        <v>39</v>
      </c>
      <c r="O138" s="89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242</v>
      </c>
      <c r="AT138" s="227" t="s">
        <v>116</v>
      </c>
      <c r="AU138" s="227" t="s">
        <v>84</v>
      </c>
      <c r="AY138" s="15" t="s">
        <v>114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5" t="s">
        <v>82</v>
      </c>
      <c r="BK138" s="228">
        <f>ROUND(I138*H138,2)</f>
        <v>0</v>
      </c>
      <c r="BL138" s="15" t="s">
        <v>242</v>
      </c>
      <c r="BM138" s="227" t="s">
        <v>279</v>
      </c>
    </row>
    <row r="139" s="2" customFormat="1">
      <c r="A139" s="36"/>
      <c r="B139" s="37"/>
      <c r="C139" s="38"/>
      <c r="D139" s="229" t="s">
        <v>131</v>
      </c>
      <c r="E139" s="38"/>
      <c r="F139" s="245" t="s">
        <v>280</v>
      </c>
      <c r="G139" s="38"/>
      <c r="H139" s="38"/>
      <c r="I139" s="231"/>
      <c r="J139" s="38"/>
      <c r="K139" s="38"/>
      <c r="L139" s="42"/>
      <c r="M139" s="232"/>
      <c r="N139" s="233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131</v>
      </c>
      <c r="AU139" s="15" t="s">
        <v>84</v>
      </c>
    </row>
    <row r="140" s="2" customFormat="1">
      <c r="A140" s="36"/>
      <c r="B140" s="37"/>
      <c r="C140" s="38"/>
      <c r="D140" s="229" t="s">
        <v>123</v>
      </c>
      <c r="E140" s="38"/>
      <c r="F140" s="230" t="s">
        <v>281</v>
      </c>
      <c r="G140" s="38"/>
      <c r="H140" s="38"/>
      <c r="I140" s="231"/>
      <c r="J140" s="38"/>
      <c r="K140" s="38"/>
      <c r="L140" s="42"/>
      <c r="M140" s="249"/>
      <c r="N140" s="250"/>
      <c r="O140" s="251"/>
      <c r="P140" s="251"/>
      <c r="Q140" s="251"/>
      <c r="R140" s="251"/>
      <c r="S140" s="251"/>
      <c r="T140" s="252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5" t="s">
        <v>123</v>
      </c>
      <c r="AU140" s="15" t="s">
        <v>84</v>
      </c>
    </row>
    <row r="141" s="2" customFormat="1" ht="6.96" customHeight="1">
      <c r="A141" s="36"/>
      <c r="B141" s="64"/>
      <c r="C141" s="65"/>
      <c r="D141" s="65"/>
      <c r="E141" s="65"/>
      <c r="F141" s="65"/>
      <c r="G141" s="65"/>
      <c r="H141" s="65"/>
      <c r="I141" s="65"/>
      <c r="J141" s="65"/>
      <c r="K141" s="65"/>
      <c r="L141" s="42"/>
      <c r="M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</sheetData>
  <sheetProtection sheet="1" autoFilter="0" formatColumns="0" formatRows="0" objects="1" scenarios="1" spinCount="100000" saltValue="LXWK04VWGRbk60PUtZ2qu/b0e2JXCUrh2mt08zYkU7ubL1mljBpmo+FqUiMcLbo24U6/OA6kPecjOSrDM/J9Pg==" hashValue="7fdNrCQL6JcisHBGVRgM2hBH+cj6yC3cCv2wFQZraxfFRNiKVO3RX03PZTCMyFKuyHPx4F2/sxJ9WgW7D5toyg==" algorithmName="SHA-512" password="CC35"/>
  <autoFilter ref="C117:K14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Pytelka Vítězslav</dc:creator>
  <cp:lastModifiedBy>Pytelka Vítězslav</cp:lastModifiedBy>
  <dcterms:created xsi:type="dcterms:W3CDTF">2021-03-19T09:37:35Z</dcterms:created>
  <dcterms:modified xsi:type="dcterms:W3CDTF">2021-03-19T09:37:40Z</dcterms:modified>
</cp:coreProperties>
</file>