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ovska\Desktop\"/>
    </mc:Choice>
  </mc:AlternateContent>
  <bookViews>
    <workbookView xWindow="0" yWindow="0" windowWidth="0" windowHeight="0"/>
  </bookViews>
  <sheets>
    <sheet name="Rekapitulace stavby" sheetId="1" r:id="rId1"/>
    <sheet name="SO 101.00 - VŠEOBECNÉ A P..." sheetId="2" r:id="rId2"/>
    <sheet name="SO 101.01 - KOMUNIKACE" sheetId="3" r:id="rId3"/>
    <sheet name="SO 101.02 - VÝMĚNA AKTIVN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101.00 - VŠEOBECNÉ A P...'!$C$126:$K$150</definedName>
    <definedName name="_xlnm.Print_Area" localSheetId="1">'SO 101.00 - VŠEOBECNÉ A P...'!$C$4:$J$76,'SO 101.00 - VŠEOBECNÉ A P...'!$C$82:$J$108,'SO 101.00 - VŠEOBECNÉ A P...'!$C$114:$K$150</definedName>
    <definedName name="_xlnm.Print_Titles" localSheetId="1">'SO 101.00 - VŠEOBECNÉ A P...'!$126:$126</definedName>
    <definedName name="_xlnm._FilterDatabase" localSheetId="2" hidden="1">'SO 101.01 - KOMUNIKACE'!$C$133:$K$441</definedName>
    <definedName name="_xlnm.Print_Area" localSheetId="2">'SO 101.01 - KOMUNIKACE'!$C$4:$J$76,'SO 101.01 - KOMUNIKACE'!$C$82:$J$115,'SO 101.01 - KOMUNIKACE'!$C$121:$K$441</definedName>
    <definedName name="_xlnm.Print_Titles" localSheetId="2">'SO 101.01 - KOMUNIKACE'!$133:$133</definedName>
    <definedName name="_xlnm._FilterDatabase" localSheetId="3" hidden="1">'SO 101.02 - VÝMĚNA AKTIVN...'!$C$129:$K$173</definedName>
    <definedName name="_xlnm.Print_Area" localSheetId="3">'SO 101.02 - VÝMĚNA AKTIVN...'!$C$4:$J$76,'SO 101.02 - VÝMĚNA AKTIVN...'!$C$82:$J$111,'SO 101.02 - VÝMĚNA AKTIVN...'!$C$117:$K$173</definedName>
    <definedName name="_xlnm.Print_Titles" localSheetId="3">'SO 101.02 - VÝMĚNA AKTIVN...'!$129:$129</definedName>
    <definedName name="_xlnm.Print_Area" localSheetId="4">'Seznam figur'!$C$4:$G$12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9"/>
  <c r="J38"/>
  <c i="1" r="AY97"/>
  <c i="4" r="J37"/>
  <c i="1" r="AX97"/>
  <c i="4" r="BI173"/>
  <c r="BH173"/>
  <c r="BG173"/>
  <c r="BF173"/>
  <c r="T173"/>
  <c r="R173"/>
  <c r="P173"/>
  <c r="BI172"/>
  <c r="BH172"/>
  <c r="BG172"/>
  <c r="BF172"/>
  <c r="T172"/>
  <c r="R172"/>
  <c r="P172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92"/>
  <c r="J17"/>
  <c r="J12"/>
  <c r="J89"/>
  <c r="E7"/>
  <c r="E120"/>
  <c i="3" r="J39"/>
  <c r="J38"/>
  <c i="1" r="AY96"/>
  <c i="3" r="J37"/>
  <c i="1" r="AX96"/>
  <c i="3" r="BI441"/>
  <c r="BH441"/>
  <c r="BG441"/>
  <c r="BF441"/>
  <c r="T441"/>
  <c r="R441"/>
  <c r="P441"/>
  <c r="BI440"/>
  <c r="BH440"/>
  <c r="BG440"/>
  <c r="BF440"/>
  <c r="T440"/>
  <c r="R440"/>
  <c r="P440"/>
  <c r="BI437"/>
  <c r="BH437"/>
  <c r="BG437"/>
  <c r="BF437"/>
  <c r="T437"/>
  <c r="R437"/>
  <c r="P437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08"/>
  <c r="BH408"/>
  <c r="BG408"/>
  <c r="BF408"/>
  <c r="T408"/>
  <c r="R408"/>
  <c r="P408"/>
  <c r="BI407"/>
  <c r="BH407"/>
  <c r="BG407"/>
  <c r="BF407"/>
  <c r="T407"/>
  <c r="R407"/>
  <c r="P407"/>
  <c r="BI390"/>
  <c r="BH390"/>
  <c r="BG390"/>
  <c r="BF390"/>
  <c r="T390"/>
  <c r="R390"/>
  <c r="P390"/>
  <c r="BI379"/>
  <c r="BH379"/>
  <c r="BG379"/>
  <c r="BF379"/>
  <c r="T379"/>
  <c r="R379"/>
  <c r="P379"/>
  <c r="BI378"/>
  <c r="BH378"/>
  <c r="BG378"/>
  <c r="BF378"/>
  <c r="T378"/>
  <c r="R378"/>
  <c r="P378"/>
  <c r="BI371"/>
  <c r="BH371"/>
  <c r="BG371"/>
  <c r="BF371"/>
  <c r="T371"/>
  <c r="R371"/>
  <c r="P371"/>
  <c r="BI354"/>
  <c r="BH354"/>
  <c r="BG354"/>
  <c r="BF354"/>
  <c r="T354"/>
  <c r="R354"/>
  <c r="P354"/>
  <c r="BI337"/>
  <c r="BH337"/>
  <c r="BG337"/>
  <c r="BF337"/>
  <c r="T337"/>
  <c r="R337"/>
  <c r="P337"/>
  <c r="BI327"/>
  <c r="BH327"/>
  <c r="BG327"/>
  <c r="BF327"/>
  <c r="T327"/>
  <c r="R327"/>
  <c r="P327"/>
  <c r="BI320"/>
  <c r="BH320"/>
  <c r="BG320"/>
  <c r="BF320"/>
  <c r="T320"/>
  <c r="R320"/>
  <c r="P320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2"/>
  <c r="BH302"/>
  <c r="BG302"/>
  <c r="BF302"/>
  <c r="T302"/>
  <c r="R302"/>
  <c r="P302"/>
  <c r="BI296"/>
  <c r="BH296"/>
  <c r="BG296"/>
  <c r="BF296"/>
  <c r="T296"/>
  <c r="R296"/>
  <c r="P296"/>
  <c r="BI280"/>
  <c r="BH280"/>
  <c r="BG280"/>
  <c r="BF280"/>
  <c r="T280"/>
  <c r="R280"/>
  <c r="P280"/>
  <c r="BI274"/>
  <c r="BH274"/>
  <c r="BG274"/>
  <c r="BF274"/>
  <c r="T274"/>
  <c r="R274"/>
  <c r="P274"/>
  <c r="BI269"/>
  <c r="BH269"/>
  <c r="BG269"/>
  <c r="BF269"/>
  <c r="T269"/>
  <c r="R269"/>
  <c r="P269"/>
  <c r="BI262"/>
  <c r="BH262"/>
  <c r="BG262"/>
  <c r="BF262"/>
  <c r="T262"/>
  <c r="T261"/>
  <c r="R262"/>
  <c r="R261"/>
  <c r="P262"/>
  <c r="P261"/>
  <c r="BI259"/>
  <c r="BH259"/>
  <c r="BG259"/>
  <c r="BF259"/>
  <c r="T259"/>
  <c r="R259"/>
  <c r="P259"/>
  <c r="BI256"/>
  <c r="BH256"/>
  <c r="BG256"/>
  <c r="BF256"/>
  <c r="T256"/>
  <c r="R256"/>
  <c r="P256"/>
  <c r="BI245"/>
  <c r="BH245"/>
  <c r="BG245"/>
  <c r="BF245"/>
  <c r="T245"/>
  <c r="R245"/>
  <c r="P245"/>
  <c r="BI238"/>
  <c r="BH238"/>
  <c r="BG238"/>
  <c r="BF238"/>
  <c r="T238"/>
  <c r="R238"/>
  <c r="P238"/>
  <c r="BI235"/>
  <c r="BH235"/>
  <c r="BG235"/>
  <c r="BF235"/>
  <c r="T235"/>
  <c r="R235"/>
  <c r="P235"/>
  <c r="BI229"/>
  <c r="BH229"/>
  <c r="BG229"/>
  <c r="BF229"/>
  <c r="T229"/>
  <c r="R229"/>
  <c r="P229"/>
  <c r="BI220"/>
  <c r="BH220"/>
  <c r="BG220"/>
  <c r="BF220"/>
  <c r="T220"/>
  <c r="R220"/>
  <c r="P220"/>
  <c r="BI214"/>
  <c r="BH214"/>
  <c r="BG214"/>
  <c r="BF214"/>
  <c r="T214"/>
  <c r="R214"/>
  <c r="P214"/>
  <c r="BI197"/>
  <c r="BH197"/>
  <c r="BG197"/>
  <c r="BF197"/>
  <c r="T197"/>
  <c r="R197"/>
  <c r="P197"/>
  <c r="BI182"/>
  <c r="BH182"/>
  <c r="BG182"/>
  <c r="BF182"/>
  <c r="T182"/>
  <c r="R182"/>
  <c r="P182"/>
  <c r="BI170"/>
  <c r="BH170"/>
  <c r="BG170"/>
  <c r="BF170"/>
  <c r="T170"/>
  <c r="R170"/>
  <c r="P170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1"/>
  <c r="BH141"/>
  <c r="BG141"/>
  <c r="BF141"/>
  <c r="T141"/>
  <c r="R141"/>
  <c r="P141"/>
  <c r="BI137"/>
  <c r="BH137"/>
  <c r="BG137"/>
  <c r="BF137"/>
  <c r="T137"/>
  <c r="R137"/>
  <c r="P137"/>
  <c r="J131"/>
  <c r="J130"/>
  <c r="F130"/>
  <c r="F128"/>
  <c r="E126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J92"/>
  <c r="J91"/>
  <c r="F91"/>
  <c r="F89"/>
  <c r="E87"/>
  <c r="J18"/>
  <c r="E18"/>
  <c r="F131"/>
  <c r="J17"/>
  <c r="J12"/>
  <c r="J128"/>
  <c r="E7"/>
  <c r="E124"/>
  <c i="2" r="J39"/>
  <c r="J38"/>
  <c i="1" r="AY95"/>
  <c i="2" r="J37"/>
  <c i="1" r="AX95"/>
  <c i="2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J124"/>
  <c r="J123"/>
  <c r="F123"/>
  <c r="F121"/>
  <c r="E119"/>
  <c r="BI106"/>
  <c r="BH106"/>
  <c r="BG106"/>
  <c r="BF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4" r="BK165"/>
  <c r="BK163"/>
  <c r="J159"/>
  <c r="BK147"/>
  <c r="J142"/>
  <c r="J137"/>
  <c i="3" r="BK441"/>
  <c r="J440"/>
  <c r="BK437"/>
  <c r="J378"/>
  <c r="BK320"/>
  <c r="BK311"/>
  <c r="BK296"/>
  <c r="J280"/>
  <c r="BK256"/>
  <c r="J245"/>
  <c r="J229"/>
  <c r="J220"/>
  <c r="BK161"/>
  <c i="2" r="J149"/>
  <c r="J147"/>
  <c r="J132"/>
  <c r="BK129"/>
  <c i="1" r="AS94"/>
  <c i="4" r="J165"/>
  <c r="J153"/>
  <c r="J147"/>
  <c r="BK142"/>
  <c r="BK133"/>
  <c i="3" r="J437"/>
  <c r="BK371"/>
  <c r="J313"/>
  <c r="J269"/>
  <c r="BK262"/>
  <c r="J141"/>
  <c i="2" r="BK141"/>
  <c i="4" r="BK173"/>
  <c r="J163"/>
  <c r="BK159"/>
  <c r="J133"/>
  <c i="3" r="J419"/>
  <c r="BK416"/>
  <c r="J415"/>
  <c r="J408"/>
  <c r="J407"/>
  <c r="J312"/>
  <c r="J302"/>
  <c r="J150"/>
  <c i="2" r="BK143"/>
  <c r="J139"/>
  <c r="J137"/>
  <c r="J135"/>
  <c r="BK133"/>
  <c r="BK130"/>
  <c i="3" r="BK408"/>
  <c r="BK378"/>
  <c r="J371"/>
  <c r="BK327"/>
  <c r="J320"/>
  <c r="BK312"/>
  <c r="J274"/>
  <c r="BK259"/>
  <c r="J256"/>
  <c r="BK229"/>
  <c r="BK220"/>
  <c r="J214"/>
  <c r="J197"/>
  <c r="BK156"/>
  <c i="2" r="J141"/>
  <c r="BK139"/>
  <c r="J133"/>
  <c r="J129"/>
  <c i="4" r="J172"/>
  <c i="3" r="J441"/>
  <c r="BK419"/>
  <c r="J418"/>
  <c r="J416"/>
  <c r="J390"/>
  <c r="BK379"/>
  <c r="BK354"/>
  <c r="J327"/>
  <c r="BK310"/>
  <c r="J296"/>
  <c r="BK269"/>
  <c r="BK245"/>
  <c r="J235"/>
  <c r="BK214"/>
  <c r="J182"/>
  <c r="BK141"/>
  <c r="BK137"/>
  <c i="2" r="BK145"/>
  <c r="J130"/>
  <c i="4" r="BK137"/>
  <c i="3" r="BK418"/>
  <c r="BK407"/>
  <c r="J354"/>
  <c r="J337"/>
  <c r="BK302"/>
  <c r="J259"/>
  <c r="BK238"/>
  <c r="BK235"/>
  <c i="2" r="BK147"/>
  <c r="J145"/>
  <c r="J143"/>
  <c r="BK135"/>
  <c r="BK132"/>
  <c i="4" r="J173"/>
  <c r="BK172"/>
  <c r="BK153"/>
  <c i="3" r="BK390"/>
  <c r="BK313"/>
  <c r="J311"/>
  <c r="J310"/>
  <c r="BK280"/>
  <c r="BK274"/>
  <c r="J262"/>
  <c r="J238"/>
  <c r="BK197"/>
  <c r="BK170"/>
  <c r="J161"/>
  <c r="BK150"/>
  <c i="2" r="BK149"/>
  <c i="3" r="BK440"/>
  <c r="BK415"/>
  <c r="J379"/>
  <c r="BK337"/>
  <c r="BK182"/>
  <c r="J170"/>
  <c r="J156"/>
  <c r="J137"/>
  <c i="2" r="BK137"/>
  <c i="3" l="1" r="P136"/>
  <c r="BK268"/>
  <c r="J268"/>
  <c r="J101"/>
  <c r="T268"/>
  <c r="P414"/>
  <c i="2" r="BK128"/>
  <c r="BK127"/>
  <c r="J127"/>
  <c r="J96"/>
  <c r="J30"/>
  <c i="3" r="R136"/>
  <c r="BK336"/>
  <c r="J336"/>
  <c r="J102"/>
  <c r="T414"/>
  <c i="2" r="T128"/>
  <c r="T127"/>
  <c i="3" r="T244"/>
  <c r="P336"/>
  <c r="P439"/>
  <c i="4" r="BK132"/>
  <c i="2" r="R128"/>
  <c r="R127"/>
  <c i="3" r="BK136"/>
  <c r="J136"/>
  <c r="J98"/>
  <c r="P244"/>
  <c r="R268"/>
  <c r="R414"/>
  <c r="T136"/>
  <c r="P268"/>
  <c r="BK414"/>
  <c r="J414"/>
  <c r="J103"/>
  <c r="BK439"/>
  <c r="J439"/>
  <c r="J104"/>
  <c i="4" r="P132"/>
  <c i="2" r="P128"/>
  <c r="P127"/>
  <c i="1" r="AU95"/>
  <c i="3" r="BK244"/>
  <c r="J244"/>
  <c r="J99"/>
  <c r="T336"/>
  <c r="R439"/>
  <c i="4" r="R132"/>
  <c r="P171"/>
  <c i="3" r="R244"/>
  <c r="R336"/>
  <c r="T439"/>
  <c i="4" r="T132"/>
  <c r="T131"/>
  <c r="T130"/>
  <c r="BK171"/>
  <c r="J171"/>
  <c r="J100"/>
  <c r="R171"/>
  <c r="T171"/>
  <c i="2" r="E85"/>
  <c r="BE132"/>
  <c r="BE139"/>
  <c r="BE143"/>
  <c i="3" r="BE256"/>
  <c r="BE296"/>
  <c r="BE310"/>
  <c r="BE354"/>
  <c r="BE371"/>
  <c r="BE408"/>
  <c r="BE419"/>
  <c i="2" r="J121"/>
  <c r="BE130"/>
  <c r="BE147"/>
  <c i="3" r="BE229"/>
  <c r="BE327"/>
  <c r="BE415"/>
  <c r="BE418"/>
  <c i="4" r="J124"/>
  <c r="BE147"/>
  <c r="BE165"/>
  <c i="3" r="BE150"/>
  <c r="BE170"/>
  <c r="BE182"/>
  <c r="BE220"/>
  <c r="BE245"/>
  <c r="BE274"/>
  <c r="BE280"/>
  <c r="BE313"/>
  <c r="BE320"/>
  <c r="BK261"/>
  <c r="J261"/>
  <c r="J100"/>
  <c i="4" r="F127"/>
  <c i="2" r="BE141"/>
  <c i="3" r="E85"/>
  <c r="F92"/>
  <c r="BE259"/>
  <c r="BE312"/>
  <c i="4" r="E85"/>
  <c i="2" r="BE149"/>
  <c i="3" r="J89"/>
  <c r="BE141"/>
  <c r="BE238"/>
  <c r="BE390"/>
  <c i="4" r="BE137"/>
  <c r="BE142"/>
  <c r="BK164"/>
  <c r="J164"/>
  <c r="J99"/>
  <c i="2" r="F92"/>
  <c i="3" r="BE137"/>
  <c r="BE161"/>
  <c r="BE197"/>
  <c r="BE214"/>
  <c r="BE262"/>
  <c r="BE269"/>
  <c r="BE378"/>
  <c r="BE437"/>
  <c i="4" r="BE153"/>
  <c r="BE173"/>
  <c i="2" r="BE129"/>
  <c r="BE145"/>
  <c i="3" r="BE156"/>
  <c r="BE235"/>
  <c r="BE302"/>
  <c r="BE311"/>
  <c r="BE337"/>
  <c r="BE379"/>
  <c r="BE440"/>
  <c i="4" r="BE159"/>
  <c r="BE163"/>
  <c i="2" r="BE133"/>
  <c r="BE135"/>
  <c r="BE137"/>
  <c i="3" r="BE407"/>
  <c r="BE416"/>
  <c r="BE441"/>
  <c i="4" r="BE133"/>
  <c r="BE172"/>
  <c i="2" r="F38"/>
  <c i="1" r="BC95"/>
  <c i="4" r="F38"/>
  <c i="1" r="BC97"/>
  <c i="2" r="F39"/>
  <c i="1" r="BD95"/>
  <c i="4" r="F37"/>
  <c i="1" r="BB97"/>
  <c i="2" r="J36"/>
  <c i="1" r="AW95"/>
  <c i="2" r="F36"/>
  <c i="1" r="BA95"/>
  <c i="2" r="F37"/>
  <c i="1" r="BB95"/>
  <c i="3" r="F38"/>
  <c i="1" r="BC96"/>
  <c i="3" r="F37"/>
  <c i="1" r="BB96"/>
  <c i="2" r="J106"/>
  <c r="J100"/>
  <c r="J31"/>
  <c i="3" r="F39"/>
  <c i="1" r="BD96"/>
  <c i="4" r="F39"/>
  <c i="1" r="BD97"/>
  <c i="4" l="1" r="R131"/>
  <c r="R130"/>
  <c r="BK131"/>
  <c r="J131"/>
  <c r="J97"/>
  <c i="3" r="T135"/>
  <c r="T134"/>
  <c i="4" r="P131"/>
  <c r="P130"/>
  <c i="1" r="AU97"/>
  <c i="3" r="P135"/>
  <c r="P134"/>
  <c i="1" r="AU96"/>
  <c i="3" r="R135"/>
  <c r="R134"/>
  <c r="BK135"/>
  <c r="J135"/>
  <c r="J97"/>
  <c i="4" r="J132"/>
  <c r="J98"/>
  <c i="2" r="BE106"/>
  <c r="J128"/>
  <c r="J97"/>
  <c i="4" r="J35"/>
  <c i="1" r="AV97"/>
  <c i="2" r="J108"/>
  <c r="J35"/>
  <c i="1" r="AV95"/>
  <c r="AT95"/>
  <c i="3" r="J35"/>
  <c i="1" r="AV96"/>
  <c i="3" r="F35"/>
  <c i="1" r="AZ96"/>
  <c i="4" r="F35"/>
  <c i="1" r="AZ97"/>
  <c i="2" r="J32"/>
  <c i="1" r="AG95"/>
  <c r="AN95"/>
  <c r="BD94"/>
  <c r="W33"/>
  <c r="BB94"/>
  <c r="W31"/>
  <c r="BC94"/>
  <c r="W32"/>
  <c i="2" l="1" r="J41"/>
  <c i="4" r="BK130"/>
  <c r="J130"/>
  <c r="J96"/>
  <c r="J30"/>
  <c i="3" r="BK134"/>
  <c r="J134"/>
  <c r="J96"/>
  <c i="1" r="AU94"/>
  <c r="AX94"/>
  <c i="2" r="F35"/>
  <c i="1" r="AZ95"/>
  <c r="AZ94"/>
  <c r="AV94"/>
  <c r="AK29"/>
  <c r="AY94"/>
  <c i="3" l="1" r="J30"/>
  <c i="4" r="J109"/>
  <c r="J103"/>
  <c r="J31"/>
  <c r="J32"/>
  <c i="1" r="AG97"/>
  <c r="W29"/>
  <c i="4" l="1" r="BF109"/>
  <c r="J111"/>
  <c r="F36"/>
  <c i="1" r="BA97"/>
  <c i="3" r="J113"/>
  <c r="BF113"/>
  <c r="F36"/>
  <c i="1" r="BA96"/>
  <c i="3" l="1" r="J107"/>
  <c r="J31"/>
  <c r="J32"/>
  <c i="1" r="AG96"/>
  <c i="3" r="J36"/>
  <c i="1" r="AW96"/>
  <c r="AT96"/>
  <c i="4" r="J36"/>
  <c i="1" r="AW97"/>
  <c r="AT97"/>
  <c r="BA94"/>
  <c r="AW94"/>
  <c r="AK30"/>
  <c i="3" l="1" r="J41"/>
  <c i="4" r="J41"/>
  <c i="1" r="AN97"/>
  <c r="AN96"/>
  <c r="AG94"/>
  <c r="AK26"/>
  <c r="AK35"/>
  <c i="3" r="J115"/>
  <c i="1" r="AT94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<sst xmlns="http://schemas.openxmlformats.org/spreadsheetml/2006/main">
  <si>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</si>
  <si>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</si>
  <si>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</si>
  <si>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</si>
  <si>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</si>
  <si>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{46dd4c9e-282e-4c07-b328-c9956cf4b810}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</si>
  <si>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</si>
  <si>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</si>
  <si>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</si>
  <si>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</si>
  <si>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</si>
  <si>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</si>
  <si>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</si>
  <si>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</si>
  <si>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SO100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</si>
  <si>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</si>
  <si>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</si>
  <si>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C1 a C487 Dvory</t>
  </si>
  <si>
    <t>0,1</t>
  </si>
  <si>
    <t>KSO:</t>
  </si>
  <si>
    <t>CC-CZ:</t>
  </si>
  <si>
    <t>1</t>
  </si>
  <si>
    <t>Místo:</t>
  </si>
  <si>
    <t>Dvory</t>
  </si>
  <si>
    <t>Datum:</t>
  </si>
  <si>
    <t>3. 3. 2021</t>
  </si>
  <si>
    <t>10</t>
  </si>
  <si>
    <t>100</t>
  </si>
  <si>
    <t>Zadavatel:</t>
  </si>
  <si>
    <t>IČ:</t>
  </si>
  <si>
    <t>Česká republika - Státní pozemkový úřad</t>
  </si>
  <si>
    <t>DIČ:</t>
  </si>
  <si>
    <t>Uchazeč:</t>
  </si>
  <si>
    <t>Vyplň údaj</t>
  </si>
  <si>
    <t>Projektant:</t>
  </si>
  <si>
    <t>Ing. Roman Fišer</t>
  </si>
  <si>
    <t>True</t>
  </si>
  <si>
    <t>Zpracovatel:</t>
  </si>
  <si>
    <t>Dopravně inženýrská kancelář, s. 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</si>
  <si>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</si>
  <si>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</si>
  <si>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</si>
  <si>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</si>
  <si>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</si>
  <si>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</si>
  <si>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</si>
  <si>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</si>
  <si>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</si>
  <si>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</si>
  <si>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</si>
  <si>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</si>
  <si>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</si>
  <si>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</si>
  <si>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</si>
  <si>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</si>
  <si>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</si>
  <si>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</si>
  <si>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</si>
  <si>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</si>
  <si>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</si>
  <si>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</si>
  <si>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</si>
  <si>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</si>
  <si>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</si>
  <si>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</si>
  <si>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</si>
  <si>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</si>
  <si>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</si>
  <si>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</si>
  <si>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</si>
  <si>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</si>
  <si>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</si>
  <si>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</si>
  <si>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</si>
  <si>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</si>
  <si>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</si>
  <si>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</si>
  <si>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</si>
  <si>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</si>
  <si>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</si>
  <si>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</si>
  <si>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</si>
  <si>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</si>
  <si>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</si>
  <si>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</si>
  <si>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101.00</t>
  </si>
  <si>
    <t>VŠEOBECNÉ A PŘEDBĚŽNÉ POLOŽKY</t>
  </si>
  <si>
    <t>STA</t>
  </si>
  <si>
    <t>{39a04d1e-130f-40a7-b7a5-360570ea1e4c}</t>
  </si>
  <si>
    <t>2</t>
  </si>
  <si>
    <t>SO 101.01</t>
  </si>
  <si>
    <t>KOMUNIKACE</t>
  </si>
  <si>
    <t>{924f17dc-61a5-4a44-860c-c6154821fb87}</t>
  </si>
  <si>
    <t>SO 101.02</t>
  </si>
  <si>
    <t>VÝMĚNA AKTIVNÍ ZÓNY</t>
  </si>
  <si>
    <t>{4ccae562-9537-4666-b06f-7c51d35f89dc}</t>
  </si>
  <si>
    <t>KRYCÍ LIST SOUPISU PRACÍ</t>
  </si>
  <si>
    <t>Objekt:</t>
  </si>
  <si>
    <t>SO 101.00 - VŠEOBECNÉ A PŘEDBĚŽNÉ POLOŽKY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</si>
  <si>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</si>
  <si>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</si>
  <si>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</si>
  <si>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</si>
  <si>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</si>
  <si>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</si>
  <si>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</si>
  <si>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N00 - VRN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</si>
  <si>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</si>
  <si>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</si>
  <si>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</si>
  <si>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</si>
  <si>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</si>
  <si>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</si>
  <si>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</si>
  <si>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</si>
  <si>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</si>
  <si>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</si>
  <si>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</si>
  <si>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</si>
  <si>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</si>
  <si>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</si>
  <si>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</si>
  <si>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</si>
  <si>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</si>
  <si>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</si>
  <si>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</si>
  <si>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</si>
  <si>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</si>
  <si>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</si>
  <si>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</si>
  <si>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</si>
  <si>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4</t>
  </si>
  <si>
    <t>ROZPOCET</t>
  </si>
  <si>
    <t>K</t>
  </si>
  <si>
    <t>00011R</t>
  </si>
  <si>
    <t>Ostatní požadavky - zeměměřičská měření</t>
  </si>
  <si>
    <t>Kč</t>
  </si>
  <si>
    <t>1024</t>
  </si>
  <si>
    <t>1873840040</t>
  </si>
  <si>
    <t>00012R</t>
  </si>
  <si>
    <t>Ostatní požadavky - geodetické zaměření</t>
  </si>
  <si>
    <t>304378138</t>
  </si>
  <si>
    <t>P</t>
  </si>
  <si>
    <t>Poznámka k položce:_x000d_
zahrnuje veškeré náklady spojené s objednatelem požadovanými pracemi_x000d_
 Zaměření skutečného provedení díla.</t>
  </si>
  <si>
    <t>3</t>
  </si>
  <si>
    <t>00013R</t>
  </si>
  <si>
    <t>Dokumentace skutečného provedení stavby</t>
  </si>
  <si>
    <t>1705980751</t>
  </si>
  <si>
    <t>00015R</t>
  </si>
  <si>
    <t>Ostatní požadavky - vypracování realizační dokumentace</t>
  </si>
  <si>
    <t>1268365152</t>
  </si>
  <si>
    <t>Poznámka k položce:_x000d_
Položka zahrnuje veškeré nutné podrobné projekty pro stavbu, přeložky inženýrských sítí, plán pro případ ropné havárie, protipovoďnový plán a projekt dopravně_x000d_
inženýrského opatření._x000d_
zahrnuje veškeré náklady spojené s objednatelem požadovanými pracemi</t>
  </si>
  <si>
    <t>5</t>
  </si>
  <si>
    <t>00017R</t>
  </si>
  <si>
    <t>Pomoc práce zajišť nebo zřízení regulaci a ochranu dopravy</t>
  </si>
  <si>
    <t>-1870009669</t>
  </si>
  <si>
    <t>Poznámka k položce:_x000d_
Položka musí pokrývat všechny dočasné úpravy na regulaci dopravy po staveništi. Zahrnuje náklady na veškeré dočasné svislé resp.vodorovné dopravní značení vč. jeho_x000d_
odstranění, které neobsahuje Dočasné dopravní opatření. Případné více náklady z důvodu ztížení stavby částečným či plným provozem, které nejsou obsahem této položky,_x000d_
budou zahrnuty do jednotkových cen položek stavby a nemohou být důvodem pro pozdější zvyšování nákladů stavby.</t>
  </si>
  <si>
    <t>6</t>
  </si>
  <si>
    <t>0003R</t>
  </si>
  <si>
    <t>Ostatní požadavky - Informační tabule</t>
  </si>
  <si>
    <t>1079084391</t>
  </si>
  <si>
    <t>Poznámka k položce:_x000d_
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platnosti_x000d_
_x000d_
Rozměry a údaje s jejich rozmístění musí být schváleny zástupcem investora - pevná cena</t>
  </si>
  <si>
    <t>7</t>
  </si>
  <si>
    <t>0005R</t>
  </si>
  <si>
    <t>1544896427</t>
  </si>
  <si>
    <t>Poznámka k položce:_x000d_
Geometrický oddělovací plán pro majetkové vypořádání vlastnických vztahů_x000d_
zahrnuje veškeré náklady spojené s objednatelem požadovanými pracemi</t>
  </si>
  <si>
    <t>8</t>
  </si>
  <si>
    <t>0006R</t>
  </si>
  <si>
    <t>Poplatky – nájemné</t>
  </si>
  <si>
    <t>-1223097239</t>
  </si>
  <si>
    <t>Poznámka k položce:_x000d_
Například dočasné zábory pozemků a poplatky za zvláštní užívání.</t>
  </si>
  <si>
    <t>9</t>
  </si>
  <si>
    <t>0007R</t>
  </si>
  <si>
    <t xml:space="preserve">Zkoušení materiálu zkušebnou zhotovitele </t>
  </si>
  <si>
    <t>2068577446</t>
  </si>
  <si>
    <t>Poznámka k položce:_x000d_
včetně odběru vzorků dle požadavku stavebního dozoru_x000d_
 Nad rámec zkoušek předepsaných TKP, ZTKP, ČSN a plánem zkoušek stavby, prováděné na žádost objednatele</t>
  </si>
  <si>
    <t>0008R</t>
  </si>
  <si>
    <t>Zkoušení konstrukcí a prací nezávislou zkušebnou</t>
  </si>
  <si>
    <t>-1017261609</t>
  </si>
  <si>
    <t>Poznámka k položce:_x000d_
Položka zahrnuje veškeré zkoušky nepředvídané a požadované objednatelem. Tyto zkoušky nezahrnují povinné průkazní zkoušky zhotovitele. Úhrnná částka na zkoušení musí_x000d_
počítat s odběrem vzorků všech materiálů ke zkouškám, s pořízením a vyhodnocením dodatečných vzorků zemin a se zpracováním zprávy o průzkumu zemin podle dispozic_x000d_
objednatele včetně všeho potřebného vybavení, dále zahrnovat odběr veškerých vzorků během výstavby (resp. po pokládce) živičné nebo betonové směsi podle specifikace_x000d_
nebo dodatečně podle dispozic správce stavby, a to včetně provedení zkoušek a včetně všech nákladů vzniklých v souvislosti s odběrem zkušebních vzorků a se získáním_x000d_
schválení objednatele. Jestliže bude některá externí laboratoř (přichází-li to v úvahu) pověřena provedením zkoušek na výslovný příkaz (objednávku) objednatele, ponese_x000d_
veškeré náklady takových zkoušek zhotovitel._x000d_
_x000d_
včetně odběru vzorků dle požadavku stavebního dozoru</t>
  </si>
  <si>
    <t>11</t>
  </si>
  <si>
    <t>0009R</t>
  </si>
  <si>
    <t>Pomocné práce zařizující nebo zajišťující ochranu inženýrských sítí</t>
  </si>
  <si>
    <t>356275340</t>
  </si>
  <si>
    <t>Poznámka k položce:_x000d_
zahrnuje veškerá opatření pro zajištění ochrany inženýrských sítí během výstavby. Opatření pro zajištění sítí jsou přílohou dokumentace (vyjádření dotčených orgánů)._x000d_
_x000d_
zahrnuje veškeré náklady spojené s objednatelem požadovanými zkouškami</t>
  </si>
  <si>
    <t>12</t>
  </si>
  <si>
    <t>00111R</t>
  </si>
  <si>
    <t xml:space="preserve">Průzkumné práce archeologické na povrchu </t>
  </si>
  <si>
    <t>1453768581</t>
  </si>
  <si>
    <t>Poznámka k položce:_x000d_
zahrnuje veškeré náklady spojené s objednatelem požadovanými pracemi_x000d_
Záchranný archeologický průzkum - provizorní cena.</t>
  </si>
  <si>
    <t>a</t>
  </si>
  <si>
    <t>těsnění</t>
  </si>
  <si>
    <t>31</t>
  </si>
  <si>
    <t>SO 101.01 - KOMUNIKACE</t>
  </si>
  <si>
    <t xml:space="preserve">HSV -  Práce a dodávky HSV</t>
  </si>
  <si>
    <t xml:space="preserve">    1 -  Zemní práce</t>
  </si>
  <si>
    <t xml:space="preserve">    2 -  Zakládání</t>
  </si>
  <si>
    <t xml:space="preserve">    4 -  Vodorovné konstrukce</t>
  </si>
  <si>
    <t xml:space="preserve">    5 -  Komunikace pozemní</t>
  </si>
  <si>
    <t xml:space="preserve">    9 -  Ostatní konstrukce a práce, bourání</t>
  </si>
  <si>
    <t xml:space="preserve">    997 -  Přesun sutě</t>
  </si>
  <si>
    <t xml:space="preserve">    998 - Přesun hmot</t>
  </si>
  <si>
    <t>HSV</t>
  </si>
  <si>
    <t xml:space="preserve"> Práce a dodávky HSV</t>
  </si>
  <si>
    <t xml:space="preserve"> Zemní práce</t>
  </si>
  <si>
    <t>113107211</t>
  </si>
  <si>
    <t>Odstranění podkladu z kameniva těženého tl 100 mm strojně pl přes 200 m2</t>
  </si>
  <si>
    <t>m2</t>
  </si>
  <si>
    <t>CS ÚRS 2021 01</t>
  </si>
  <si>
    <t>558415225</t>
  </si>
  <si>
    <t>VV</t>
  </si>
  <si>
    <t>Odstranění podkladu z penetračního makadamu pod asfaltovým povrchem.</t>
  </si>
  <si>
    <t>915</t>
  </si>
  <si>
    <t>Materiál bude použit do aktivní zóny.</t>
  </si>
  <si>
    <t>113154233</t>
  </si>
  <si>
    <t>Frézování živičného krytu tl 50 mm pruh š 2 m pl do 1000 m2 bez překážek v trase</t>
  </si>
  <si>
    <t>-1804188856</t>
  </si>
  <si>
    <t>Frézování živičného krytu cesty C1</t>
  </si>
  <si>
    <t>Plocha cesty C1 (v místě celkové rekonstrukce)</t>
  </si>
  <si>
    <t>Plocha v místě opravy OŽK</t>
  </si>
  <si>
    <t>Plocha v místě sjezdu na hřbitov</t>
  </si>
  <si>
    <t>16</t>
  </si>
  <si>
    <t>Součet</t>
  </si>
  <si>
    <t>122151106</t>
  </si>
  <si>
    <t>Odkopávky a prokopávky nezapažené v hornině třídy těžitelnosti I, skupiny 1 a 2 objem do 5000 m3 strojně</t>
  </si>
  <si>
    <t>m3</t>
  </si>
  <si>
    <t>863405188</t>
  </si>
  <si>
    <t xml:space="preserve">Odkopávky pro vsakovací drenáž </t>
  </si>
  <si>
    <t>délka * objem odkopu na 1 m délky</t>
  </si>
  <si>
    <t>328*0,25</t>
  </si>
  <si>
    <t>viz. Bilance zemních prací</t>
  </si>
  <si>
    <t>122251106</t>
  </si>
  <si>
    <t>Odkopávky a prokopávky nezapažené v hornině třídy těžitelnosti I, skupiny 3 objem do 5000 m3 strojně</t>
  </si>
  <si>
    <t>957646098</t>
  </si>
  <si>
    <t>navážka stávající cesty charakteru hlinitokamenité sutě s úlomky cihel</t>
  </si>
  <si>
    <t>2460*0,2</t>
  </si>
  <si>
    <t>122351106</t>
  </si>
  <si>
    <t>Odkopávky a prokopávky nezapažené v hornině třídy těžitelnosti II, skupiny 4 objem do 5000 m3 strojně</t>
  </si>
  <si>
    <t>418634416</t>
  </si>
  <si>
    <t>Jílovitopísčitá hlína pevné konzistence</t>
  </si>
  <si>
    <t>400</t>
  </si>
  <si>
    <t>Odkopávky pro vsakovací příkop (délka * objem na metr délky)</t>
  </si>
  <si>
    <t>401*0,6</t>
  </si>
  <si>
    <t>Ostatní zemina (nejčastěji zcela zvětralý slínovec charakteru prachové hlíny (jílu) pevné konzistence..</t>
  </si>
  <si>
    <t>955,2</t>
  </si>
  <si>
    <t>viz Bilance zemních prací</t>
  </si>
  <si>
    <t>162751117</t>
  </si>
  <si>
    <t>Vodorovné přemístění do 10000 m výkopku/sypaniny z horniny třídy těžitelnosti I, skupiny 1 až 3</t>
  </si>
  <si>
    <t>1346204064</t>
  </si>
  <si>
    <t>Přemístění na mezideponii v rámci stavby</t>
  </si>
  <si>
    <t>Uložení frézované vrstvy na mezideponii</t>
  </si>
  <si>
    <t>943*0,05</t>
  </si>
  <si>
    <t>915*0,1</t>
  </si>
  <si>
    <t xml:space="preserve"> Přemístění z mezideponie do konstrukce v rámci stavby</t>
  </si>
  <si>
    <t>Uložení frézované vrstvy z mezidepone</t>
  </si>
  <si>
    <t>1090310672</t>
  </si>
  <si>
    <t>Uvažována je skládka ve vzdálenosti 16km (10km je započteno v této položce a zbylých 6km je započteno v položce č. 162701109.</t>
  </si>
  <si>
    <t>Zhotovitel ocení tuto položku dle svých aktuálních možností v době stavby.</t>
  </si>
  <si>
    <t>Odkopávky pro vsakovací příkop</t>
  </si>
  <si>
    <t>162751119</t>
  </si>
  <si>
    <t>Příplatek k vodorovnému přemístění výkopku/sypaniny z horniny třídy těžitelnosti I, skupiny 1 až 3 ZKD 1000 m přes 10000 m</t>
  </si>
  <si>
    <t>1954814173</t>
  </si>
  <si>
    <t xml:space="preserve">Uvažována je skládka ve vzdálenosti 16km (6  km je započteno v této položce a zbylých 10km je započteno v položce č. 162701105.</t>
  </si>
  <si>
    <t>Mezisoučet</t>
  </si>
  <si>
    <t>celkový objem zeminy * vzdálenost nad 10 km (uvažováno 6km)</t>
  </si>
  <si>
    <t>2169*6</t>
  </si>
  <si>
    <t>171151103</t>
  </si>
  <si>
    <t>Uložení sypaniny z hornin soudržných do násypů zhutněných strojně</t>
  </si>
  <si>
    <t>-624874255</t>
  </si>
  <si>
    <t>uložení podkladu (makadamu) na mezideponii</t>
  </si>
  <si>
    <t>171201201</t>
  </si>
  <si>
    <t>Uložení sypaniny na skládky nebo meziskládky</t>
  </si>
  <si>
    <t>788965795</t>
  </si>
  <si>
    <t>uvažován přepočtový součinitel objemu na tuny 1,7</t>
  </si>
  <si>
    <t>181451121</t>
  </si>
  <si>
    <t>Založení lučního trávníku výsevem plochy přes 1000 m2 v rovině a ve svahu do 1:5</t>
  </si>
  <si>
    <t>-1261488636</t>
  </si>
  <si>
    <t>Založení trávníku v podél krajnic.</t>
  </si>
  <si>
    <t>délka krajnic * průměrná šířka 0,6m</t>
  </si>
  <si>
    <t>nebude provedeno v místech vsakovací drenáže</t>
  </si>
  <si>
    <t>1300*0,6</t>
  </si>
  <si>
    <t>M</t>
  </si>
  <si>
    <t>00572472</t>
  </si>
  <si>
    <t>osivo směs travní krajinná-rovinná</t>
  </si>
  <si>
    <t>kg</t>
  </si>
  <si>
    <t>-48676076</t>
  </si>
  <si>
    <t>35</t>
  </si>
  <si>
    <t>13</t>
  </si>
  <si>
    <t>181951112</t>
  </si>
  <si>
    <t>Úprava pláně v hornině třídy těžitelnosti I, skupiny 1 až 3 se zhutněním strojně</t>
  </si>
  <si>
    <t>-407572570</t>
  </si>
  <si>
    <t>Úprava pláně do požadovaného sklonu a únosnosti</t>
  </si>
  <si>
    <t>viz příloha C Vzorové příčné řezy</t>
  </si>
  <si>
    <t xml:space="preserve">plocha: délka cesty C1 (261m) * průměrná šířka (4,8 m) +  délka zbytku úseku  561 m * 6,1</t>
  </si>
  <si>
    <t>4674</t>
  </si>
  <si>
    <t xml:space="preserve"> Zakládání</t>
  </si>
  <si>
    <t>14</t>
  </si>
  <si>
    <t>212752102</t>
  </si>
  <si>
    <t>Trativod z drenážních trubek korugovaných PE-HD SN 4 perforace 360° včetně lože otevřený výkop DN 150 pro liniové stavby</t>
  </si>
  <si>
    <t>m</t>
  </si>
  <si>
    <t>-1304415875</t>
  </si>
  <si>
    <t xml:space="preserve">Podélná drenáž DN 160 z PVC, profilovaná, perforovaná (standardní perforace s otvory na 220° po obvodu trubky), s plným dnem, kruhová pevnost SN 8, </t>
  </si>
  <si>
    <t>odolná vůči tlakovému čištění. Uložena do lože z ŠD 0/22, s obsypem z HDK 8/32 tl. min. 10 cm nad potrubím, a zásypem rýhy z HDK 16/32.</t>
  </si>
  <si>
    <t>Vyústěna do uliční vpusti a dešťové kanalizace</t>
  </si>
  <si>
    <t>- Kompletní provedení drenáží</t>
  </si>
  <si>
    <t>- Zemní práce pro drenáž jsou zahrnuty v položce č. 122101102</t>
  </si>
  <si>
    <t>- Položka je včetně veškerého potřebného materiálu a dopravy.</t>
  </si>
  <si>
    <t>-Položka zahrnuje úpravu dna do požadovaného sklonu dle dokumentace</t>
  </si>
  <si>
    <t>Délka</t>
  </si>
  <si>
    <t>352</t>
  </si>
  <si>
    <t>211971110</t>
  </si>
  <si>
    <t>Zřízení opláštění žeber nebo trativodů geotextilií v rýze nebo zářezu sklonu do 1:2</t>
  </si>
  <si>
    <t>1772660700</t>
  </si>
  <si>
    <t>délka drenáže*1,75m (šířka textilie)</t>
  </si>
  <si>
    <t>352*1,75</t>
  </si>
  <si>
    <t>69311081</t>
  </si>
  <si>
    <t>geotextilie netkaná separační, ochranná, filtrační, drenážní PES 300g/m2</t>
  </si>
  <si>
    <t>862777967</t>
  </si>
  <si>
    <t>616*1,1 'Přepočtené koeficientem množství</t>
  </si>
  <si>
    <t xml:space="preserve"> Vodorovné konstrukce</t>
  </si>
  <si>
    <t>17</t>
  </si>
  <si>
    <t>451541111</t>
  </si>
  <si>
    <t>Lože pod potrubí otevřený výkop ze štěrkodrtě</t>
  </si>
  <si>
    <t>-1717335901</t>
  </si>
  <si>
    <t xml:space="preserve">Vrstva štěrkodrti frakce  ŠDb 32/63 ve vsakovacím příkopu</t>
  </si>
  <si>
    <t>položka zahrnuje kompletní provedení této vrstvy dle projektové dokumentace (příloha C Vzorové příčné řezy)</t>
  </si>
  <si>
    <t>Včetně nákupu vhodného materiálu</t>
  </si>
  <si>
    <t>délka*šířka*hloubka</t>
  </si>
  <si>
    <t>400*0,5*0,5</t>
  </si>
  <si>
    <t xml:space="preserve"> Komunikace pozemní</t>
  </si>
  <si>
    <t>18</t>
  </si>
  <si>
    <t>564281111</t>
  </si>
  <si>
    <t>Podklad nebo podsyp ze štěrkopísku ŠP tl 300 mm</t>
  </si>
  <si>
    <t>832224722</t>
  </si>
  <si>
    <t xml:space="preserve">Vsakovací příkop  - </t>
  </si>
  <si>
    <t>Zhotovení štěrkopískové vrstvy dle přílohy C. Vzorové příčné řezy</t>
  </si>
  <si>
    <t>délka*šířka</t>
  </si>
  <si>
    <t>400*0,5</t>
  </si>
  <si>
    <t>19</t>
  </si>
  <si>
    <t>564841113</t>
  </si>
  <si>
    <t>Podklad ze štěrkodrtě ŠD tl 140 mm</t>
  </si>
  <si>
    <t>2144880116</t>
  </si>
  <si>
    <t>FILTRAČNÍ VRSTVA KAMENIVA U VSAKOVACÍ DRENÁŽE (TL 100-160MM) FR. 8-16</t>
  </si>
  <si>
    <t>filtrační vrstva z kameniva v místě vsakovací drenáže</t>
  </si>
  <si>
    <t>vrchní vrstva (délka * šířka)</t>
  </si>
  <si>
    <t>333*1</t>
  </si>
  <si>
    <t>20</t>
  </si>
  <si>
    <t>564851111</t>
  </si>
  <si>
    <t>Podklad ze štěrkodrtě ŠD tl 150 mm</t>
  </si>
  <si>
    <t>433465912</t>
  </si>
  <si>
    <t>- FRAKCE 0-63 mm</t>
  </si>
  <si>
    <t>- ochranná vrstva konstrukce vozovky</t>
  </si>
  <si>
    <t>- včetně nákupu a dovozu materiálu</t>
  </si>
  <si>
    <t>- včetně rozprostření a zhutnění</t>
  </si>
  <si>
    <t>- cena je včetně veškeré dopravy a manipulace</t>
  </si>
  <si>
    <t>- FRAKCE 0-32 mm</t>
  </si>
  <si>
    <t>- horní podkladní vrstva konstrukce vozovky</t>
  </si>
  <si>
    <t xml:space="preserve">plocha: délka cesty C1 (261m) * průměrná šířka (4,45 m) +  délka zbytku úseku  561 m * 4,95</t>
  </si>
  <si>
    <t>3938</t>
  </si>
  <si>
    <t>564851112</t>
  </si>
  <si>
    <t>Podklad ze štěrkodrtě ŠD tl 160 mm</t>
  </si>
  <si>
    <t>-1676423262</t>
  </si>
  <si>
    <t>ZÁSYP RÝHY ŠTĚRKEM 32-63</t>
  </si>
  <si>
    <t>zásyp u vsakovací drenáže</t>
  </si>
  <si>
    <t>délka 540m * šířka 1m</t>
  </si>
  <si>
    <t>352*1</t>
  </si>
  <si>
    <t>22</t>
  </si>
  <si>
    <t>565155121</t>
  </si>
  <si>
    <t>Asfaltový beton vrstva podkladní ACP 16 (obalované kamenivo OKS) tl 70 mm š přes 3 m</t>
  </si>
  <si>
    <t>-364191706</t>
  </si>
  <si>
    <t>Plocha cest bez sjezdů: 3191+ 297 (přesah přes obrusnou vrstvu 0,18*826*2) + sjezdy( 6+4+410+15+10+10 )</t>
  </si>
  <si>
    <t>- plocha uvedena včetně sjezdů</t>
  </si>
  <si>
    <t>3203+297+ 6+4+10+15+10+10</t>
  </si>
  <si>
    <t>23</t>
  </si>
  <si>
    <t>569831111</t>
  </si>
  <si>
    <t>Zpevnění krajnic štěrkodrtí tl 100 mm</t>
  </si>
  <si>
    <t>635009156</t>
  </si>
  <si>
    <t>24</t>
  </si>
  <si>
    <t>569903311</t>
  </si>
  <si>
    <t>Zřízení zemních krajnic se zhutněním</t>
  </si>
  <si>
    <t>1760545279</t>
  </si>
  <si>
    <t>25</t>
  </si>
  <si>
    <t>58981152</t>
  </si>
  <si>
    <t>recyklát asfaltový frakce 0/8 R-materiál</t>
  </si>
  <si>
    <t>t</t>
  </si>
  <si>
    <t>-170503544</t>
  </si>
  <si>
    <t>26</t>
  </si>
  <si>
    <t>573111112</t>
  </si>
  <si>
    <t>Postřik živičný infiltrační s posypem z asfaltu množství 1 kg/m2</t>
  </si>
  <si>
    <t>190804683</t>
  </si>
  <si>
    <t>Infiltrační postřik pod podkladní vrstvou</t>
  </si>
  <si>
    <t>Včetně nánosu, nákupu materiálu a dopravy</t>
  </si>
  <si>
    <t>Cena zahrnuje kompletní provedení postřiku.</t>
  </si>
  <si>
    <t>Plocha včetně sjezdů</t>
  </si>
  <si>
    <t>3555</t>
  </si>
  <si>
    <t>27</t>
  </si>
  <si>
    <t>573211106</t>
  </si>
  <si>
    <t>Postřik živičný spojovací z asfaltu v množství 0,20 kg/m2</t>
  </si>
  <si>
    <t>-1988793778</t>
  </si>
  <si>
    <t>SPOJOVACÍ POSTŘIK MOD. ASF. KATIOAKTIVNÍ EMULZE</t>
  </si>
  <si>
    <t>PS, A</t>
  </si>
  <si>
    <t>Spojovací postřik pod obrusnou vrstvou</t>
  </si>
  <si>
    <t>Plocha cest bez sjezdů: 3191+ 82,6 (přesah přes hranu vozovky 0,05*826*2) + sjezdy( 6+4+10+15+10+10 )</t>
  </si>
  <si>
    <t xml:space="preserve">3191+82,6+6+4+10+15+10+10 </t>
  </si>
  <si>
    <t>28</t>
  </si>
  <si>
    <t>577134141</t>
  </si>
  <si>
    <t>Asfaltový beton vrstva obrusná ACO 11 (ABS) tř. I tl 40 mm š přes 3 m z modifikovaného asfaltu</t>
  </si>
  <si>
    <t>972585961</t>
  </si>
  <si>
    <t>Obrusná vrstva</t>
  </si>
  <si>
    <t>plocha včetně sjezdů</t>
  </si>
  <si>
    <t xml:space="preserve"> Ostatní konstrukce a práce, bourání</t>
  </si>
  <si>
    <t>29</t>
  </si>
  <si>
    <t>919122132</t>
  </si>
  <si>
    <t>Těsnění spár zálivkou za tepla pro komůrky š 20 mm hl 40 mm s těsnicím profilem</t>
  </si>
  <si>
    <t>-2080602355</t>
  </si>
  <si>
    <t>Těsnění v místech napojení na sousední asfaltové plochy</t>
  </si>
  <si>
    <t xml:space="preserve">viz příloha C.  Vzorové příčné řezy</t>
  </si>
  <si>
    <t>napojení na MK</t>
  </si>
  <si>
    <t xml:space="preserve">Sjezdy </t>
  </si>
  <si>
    <t>HS-2</t>
  </si>
  <si>
    <t>4,5</t>
  </si>
  <si>
    <t>HS-3</t>
  </si>
  <si>
    <t>HS-4</t>
  </si>
  <si>
    <t>HS-4(ke hřbitovu)</t>
  </si>
  <si>
    <t>HS-5</t>
  </si>
  <si>
    <t>30</t>
  </si>
  <si>
    <t>919721291</t>
  </si>
  <si>
    <t>Geomříž pro vyztužení stávajícího asfaltového povrchu ze skelných vláken</t>
  </si>
  <si>
    <t>202636655</t>
  </si>
  <si>
    <t>919724121R</t>
  </si>
  <si>
    <t>Izolace vsakovací drenáže nepropustnou folii PVC</t>
  </si>
  <si>
    <t>-1159138386</t>
  </si>
  <si>
    <t>NEPROPUSTNÁ FOLIE(PVC) - Viz příloha C. Vzorové příčné řezy</t>
  </si>
  <si>
    <t>Fólie ve vsakovací drenáži</t>
  </si>
  <si>
    <t>délka drenáže (*šířka folie ( 1,8)</t>
  </si>
  <si>
    <t>Položka zahrnuje kompletní instalaci folie dle projektové dokumentace</t>
  </si>
  <si>
    <t>352*1,8</t>
  </si>
  <si>
    <t>32</t>
  </si>
  <si>
    <t>28322032</t>
  </si>
  <si>
    <t>fólie hydroizolační proti zemní vlhkosti nad úrovní terénu mPVC (typ A) tl 1,0mm</t>
  </si>
  <si>
    <t>590518501</t>
  </si>
  <si>
    <t>33</t>
  </si>
  <si>
    <t>919726121</t>
  </si>
  <si>
    <t>Geotextilie pro ochranu, separaci a filtraci netkaná měrná hmotnost do 200 g/m2</t>
  </si>
  <si>
    <t>1159166459</t>
  </si>
  <si>
    <t>Včetně instalace dle přílohy C. Vzorové příčné řezy a nákupu.</t>
  </si>
  <si>
    <t>Vodopropustná geotextilie jako součást vsakovací drenáže</t>
  </si>
  <si>
    <t xml:space="preserve">průsak 0,1m - viz příloha C.  Vzorové příčné řezy</t>
  </si>
  <si>
    <t>délka * 0,85</t>
  </si>
  <si>
    <t>352*0,85</t>
  </si>
  <si>
    <t>FILTRAČNÍ GEOTEXTILIE (GTX - N)</t>
  </si>
  <si>
    <t>Vsakovací příkop</t>
  </si>
  <si>
    <t>délka * šířka</t>
  </si>
  <si>
    <t>400*2,55</t>
  </si>
  <si>
    <t>34</t>
  </si>
  <si>
    <t>919735113</t>
  </si>
  <si>
    <t>Řezání stávajícího živičného krytu hl do 150 mm</t>
  </si>
  <si>
    <t>-1698352940</t>
  </si>
  <si>
    <t>938909311</t>
  </si>
  <si>
    <t>Čištění vozovek metením strojně podkladu nebo krytu betonového nebo živičného</t>
  </si>
  <si>
    <t>-579615866</t>
  </si>
  <si>
    <t>36</t>
  </si>
  <si>
    <t>966008114 R</t>
  </si>
  <si>
    <t>Zaústění drenáže do kanalizace</t>
  </si>
  <si>
    <t>-1337114176</t>
  </si>
  <si>
    <t>Zaústění podélné drenáže do uliční vpusti</t>
  </si>
  <si>
    <t>položka zahrnuje odkopání zeminy kolem uliční vpusti (méně než 1m3)</t>
  </si>
  <si>
    <t>Provedení otvoru pro drenážní trubku průměru 160mm vrtáním a obetonování</t>
  </si>
  <si>
    <t xml:space="preserve">Položka zahrnuje také beton (očekávané množství  0,3m3)</t>
  </si>
  <si>
    <t>997</t>
  </si>
  <si>
    <t xml:space="preserve"> Přesun sutě</t>
  </si>
  <si>
    <t>37</t>
  </si>
  <si>
    <t>997221551</t>
  </si>
  <si>
    <t>Vodorovná doprava suti ze sypkých materiálů do 1 km</t>
  </si>
  <si>
    <t>-573943194</t>
  </si>
  <si>
    <t>38</t>
  </si>
  <si>
    <t>997221559</t>
  </si>
  <si>
    <t>Příplatek ZKD 1 km u vodorovné dopravy suti ze sypkých materiálů</t>
  </si>
  <si>
    <t>381089111</t>
  </si>
  <si>
    <t>342,765*15 'Přepočtené koeficientem množství</t>
  </si>
  <si>
    <t>39</t>
  </si>
  <si>
    <t>997221611</t>
  </si>
  <si>
    <t>Nakládání suti na dopravní prostředky pro vodorovnou dopravu</t>
  </si>
  <si>
    <t>2135916476</t>
  </si>
  <si>
    <t>40</t>
  </si>
  <si>
    <t>997221873</t>
  </si>
  <si>
    <t>Poplatek za uložení stavebního odpadu na recyklační skládce (skládkovné) zeminy a kamení zatříděného do Katalogu odpadů pod kódem 17 05 04</t>
  </si>
  <si>
    <t>-1965730607</t>
  </si>
  <si>
    <t>Poplatek za uložení na řízené skládce.</t>
  </si>
  <si>
    <t>915*0,18</t>
  </si>
  <si>
    <t>2334,5*1,7 'Přepočtené koeficientem množství</t>
  </si>
  <si>
    <t>41</t>
  </si>
  <si>
    <t>997221875</t>
  </si>
  <si>
    <t>Poplatek za uložení stavebního odpadu na recyklační skládce (skládkovné) asfaltového bez obsahu dehtu zatříděného do Katalogu odpadů pod kódem 17 03 02</t>
  </si>
  <si>
    <t>2001995855</t>
  </si>
  <si>
    <t>108,445</t>
  </si>
  <si>
    <t>998</t>
  </si>
  <si>
    <t>Přesun hmot</t>
  </si>
  <si>
    <t>42</t>
  </si>
  <si>
    <t>998225111</t>
  </si>
  <si>
    <t>Přesun hmot pro pozemní komunikace s krytem z kamene, monolitickým betonovým nebo živičným</t>
  </si>
  <si>
    <t>-1031454725</t>
  </si>
  <si>
    <t>43</t>
  </si>
  <si>
    <t>998225195</t>
  </si>
  <si>
    <t>Příplatek k přesunu hmot pro pozemní komunikace s krytem z kamene, živičným, betonovým ZKD 5000 m</t>
  </si>
  <si>
    <t>1233012546</t>
  </si>
  <si>
    <t>SO 101.02 - VÝMĚNA AKTIVNÍ ZÓNY</t>
  </si>
  <si>
    <t>122452206</t>
  </si>
  <si>
    <t>Odkopávky a prokopávky nezapažené pro silnice a dálnice v hornině třídy těžitelnosti II objem do 5000 m3 strojně</t>
  </si>
  <si>
    <t>-1522722431</t>
  </si>
  <si>
    <t>odkop pro výměnu aktivní zóny (nejčastěji zcela zvětralý slínovec charakteru prachové hlíny (jílu) pevné konzistence..</t>
  </si>
  <si>
    <t>2006,44</t>
  </si>
  <si>
    <t>1244743459</t>
  </si>
  <si>
    <t xml:space="preserve">Odvoz vykopané zeminy na  řízenou skládku.</t>
  </si>
  <si>
    <t>Uvažována je skládka ve vzdálenosti 16km (10mk je započteno v této položce a zbylých 6km je započteno v položce č. 162701109.</t>
  </si>
  <si>
    <t>2006</t>
  </si>
  <si>
    <t>-1617607815</t>
  </si>
  <si>
    <t>Odvoz vykopané zeminy na skládku.</t>
  </si>
  <si>
    <t>objem zeminy z položky 122302203 * počet započtených 1000 m (6)</t>
  </si>
  <si>
    <t>2006*6</t>
  </si>
  <si>
    <t>171152111</t>
  </si>
  <si>
    <t>Uložení sypaniny z hornin nesoudržných a sypkých do násypů zhutněných v aktivní zóně silnic a dálnic</t>
  </si>
  <si>
    <t>191518599</t>
  </si>
  <si>
    <t>Viz příloha C. Vzorové příčné řezy</t>
  </si>
  <si>
    <t>Materiál vhodný do aktivní zóny dle ČSN 736133</t>
  </si>
  <si>
    <t>včetně nákupu vhodného materiálu, dopravy a pokládky !!!</t>
  </si>
  <si>
    <t>viz Bilance Zemních prací</t>
  </si>
  <si>
    <t>583440030R</t>
  </si>
  <si>
    <t>kamenivo drcené hrubé horninová směs - materiál vhodný do aktivní zóny dle ČSN 736133</t>
  </si>
  <si>
    <t>1555353654</t>
  </si>
  <si>
    <t>MATERIÁL VHODNÝ DO AKTIVNÍ ZÓNY TLE ČDN 736133</t>
  </si>
  <si>
    <t>Objem*přepočtový koeficient</t>
  </si>
  <si>
    <t>2006*1,43</t>
  </si>
  <si>
    <t>-863853293</t>
  </si>
  <si>
    <t>171201231</t>
  </si>
  <si>
    <t>Poplatek za uložení zeminy a kamení na recyklační skládce (skládkovné) kód odpadu 17 05 04</t>
  </si>
  <si>
    <t>591722758</t>
  </si>
  <si>
    <t>919726122</t>
  </si>
  <si>
    <t>Geotextilie pro ochranu, separaci a filtraci netkaná měrná hmotnost do 300 g/m2</t>
  </si>
  <si>
    <t>1827235750</t>
  </si>
  <si>
    <t>SEPARAČNÍ NETKANÁ GEOTEXTILIE (GTX-N) (DLE TP 97 - PŘÍLOHA 2)</t>
  </si>
  <si>
    <t>geotextilie na parapláni</t>
  </si>
  <si>
    <t xml:space="preserve">plocha: délka cesty C1 (261m) * průměrná šířka (5,25 m) +  délka zbytku úseku  561 m * 6,5</t>
  </si>
  <si>
    <t>261*5,25+561*6,5</t>
  </si>
  <si>
    <t>-209282121</t>
  </si>
  <si>
    <t>-938761351</t>
  </si>
  <si>
    <t>SEZNAM FIGUR</t>
  </si>
  <si>
    <t>Výměra</t>
  </si>
  <si>
    <t xml:space="preserve"> SO 101.01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</si>
</sst>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</xf>
    <xf numFmtId="4" fontId="8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31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SO100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Polní cesty C1 a C487 Dvory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Dvory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3. 3. 2021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Česká republika - Státní pozemkový úřad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34</v>
      </c>
      <c r="AJ89" s="41"/>
      <c r="AK89" s="41"/>
      <c r="AL89" s="41"/>
      <c r="AM89" s="81" t="str">
        <f>IF(E17="","",E17)</f>
        <v>Ing. Roman Fišer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32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Dopravně inženýrská kancelář, s. 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24.7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101.00 - VŠEOBECNÉ A P...'!J32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'SO 101.00 - VŠEOBECNÉ A P...'!P127</f>
        <v>0</v>
      </c>
      <c r="AV95" s="129">
        <f>'SO 101.00 - VŠEOBECNÉ A P...'!J35</f>
        <v>0</v>
      </c>
      <c r="AW95" s="129">
        <f>'SO 101.00 - VŠEOBECNÉ A P...'!J36</f>
        <v>0</v>
      </c>
      <c r="AX95" s="129">
        <f>'SO 101.00 - VŠEOBECNÉ A P...'!J37</f>
        <v>0</v>
      </c>
      <c r="AY95" s="129">
        <f>'SO 101.00 - VŠEOBECNÉ A P...'!J38</f>
        <v>0</v>
      </c>
      <c r="AZ95" s="129">
        <f>'SO 101.00 - VŠEOBECNÉ A P...'!F35</f>
        <v>0</v>
      </c>
      <c r="BA95" s="129">
        <f>'SO 101.00 - VŠEOBECNÉ A P...'!F36</f>
        <v>0</v>
      </c>
      <c r="BB95" s="129">
        <f>'SO 101.00 - VŠEOBECNÉ A P...'!F37</f>
        <v>0</v>
      </c>
      <c r="BC95" s="129">
        <f>'SO 101.00 - VŠEOBECNÉ A P...'!F38</f>
        <v>0</v>
      </c>
      <c r="BD95" s="131">
        <f>'SO 101.00 - VŠEOBECNÉ A P...'!F39</f>
        <v>0</v>
      </c>
      <c r="BE95" s="7"/>
      <c r="BT95" s="132" t="s">
        <v>21</v>
      </c>
      <c r="BV95" s="132" t="s">
        <v>82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24.75" customHeight="1">
      <c r="A96" s="120" t="s">
        <v>84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101.01 - KOMUNIKACE'!J32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28">
        <v>0</v>
      </c>
      <c r="AT96" s="129">
        <f>ROUND(SUM(AV96:AW96),2)</f>
        <v>0</v>
      </c>
      <c r="AU96" s="130">
        <f>'SO 101.01 - KOMUNIKACE'!P134</f>
        <v>0</v>
      </c>
      <c r="AV96" s="129">
        <f>'SO 101.01 - KOMUNIKACE'!J35</f>
        <v>0</v>
      </c>
      <c r="AW96" s="129">
        <f>'SO 101.01 - KOMUNIKACE'!J36</f>
        <v>0</v>
      </c>
      <c r="AX96" s="129">
        <f>'SO 101.01 - KOMUNIKACE'!J37</f>
        <v>0</v>
      </c>
      <c r="AY96" s="129">
        <f>'SO 101.01 - KOMUNIKACE'!J38</f>
        <v>0</v>
      </c>
      <c r="AZ96" s="129">
        <f>'SO 101.01 - KOMUNIKACE'!F35</f>
        <v>0</v>
      </c>
      <c r="BA96" s="129">
        <f>'SO 101.01 - KOMUNIKACE'!F36</f>
        <v>0</v>
      </c>
      <c r="BB96" s="129">
        <f>'SO 101.01 - KOMUNIKACE'!F37</f>
        <v>0</v>
      </c>
      <c r="BC96" s="129">
        <f>'SO 101.01 - KOMUNIKACE'!F38</f>
        <v>0</v>
      </c>
      <c r="BD96" s="131">
        <f>'SO 101.01 - KOMUNIKACE'!F39</f>
        <v>0</v>
      </c>
      <c r="BE96" s="7"/>
      <c r="BT96" s="132" t="s">
        <v>21</v>
      </c>
      <c r="BV96" s="132" t="s">
        <v>82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24.75" customHeight="1">
      <c r="A97" s="120" t="s">
        <v>84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101.02 - VÝMĚNA AKTIVN...'!J32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87</v>
      </c>
      <c r="AR97" s="127"/>
      <c r="AS97" s="133">
        <v>0</v>
      </c>
      <c r="AT97" s="134">
        <f>ROUND(SUM(AV97:AW97),2)</f>
        <v>0</v>
      </c>
      <c r="AU97" s="135">
        <f>'SO 101.02 - VÝMĚNA AKTIVN...'!P130</f>
        <v>0</v>
      </c>
      <c r="AV97" s="134">
        <f>'SO 101.02 - VÝMĚNA AKTIVN...'!J35</f>
        <v>0</v>
      </c>
      <c r="AW97" s="134">
        <f>'SO 101.02 - VÝMĚNA AKTIVN...'!J36</f>
        <v>0</v>
      </c>
      <c r="AX97" s="134">
        <f>'SO 101.02 - VÝMĚNA AKTIVN...'!J37</f>
        <v>0</v>
      </c>
      <c r="AY97" s="134">
        <f>'SO 101.02 - VÝMĚNA AKTIVN...'!J38</f>
        <v>0</v>
      </c>
      <c r="AZ97" s="134">
        <f>'SO 101.02 - VÝMĚNA AKTIVN...'!F35</f>
        <v>0</v>
      </c>
      <c r="BA97" s="134">
        <f>'SO 101.02 - VÝMĚNA AKTIVN...'!F36</f>
        <v>0</v>
      </c>
      <c r="BB97" s="134">
        <f>'SO 101.02 - VÝMĚNA AKTIVN...'!F37</f>
        <v>0</v>
      </c>
      <c r="BC97" s="134">
        <f>'SO 101.02 - VÝMĚNA AKTIVN...'!F38</f>
        <v>0</v>
      </c>
      <c r="BD97" s="136">
        <f>'SO 101.02 - VÝMĚNA AKTIVN...'!F39</f>
        <v>0</v>
      </c>
      <c r="BE97" s="7"/>
      <c r="BT97" s="132" t="s">
        <v>21</v>
      </c>
      <c r="BV97" s="132" t="s">
        <v>82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ncGxA85CYrKusLIs2KiYgGpE8WLuVnEZehOShNm+WUx8QNvUYpHc3JSntn5EndgZA5fXdP2cEuLm8s43iuqqUQ==" hashValue="UPoXSZFoSOn4vpyCOQpZgR42wLS/v5cQkZWHtXYt86tFW2DZ1dhXnpPFzlK/yPuDzHFRRQWKSSUs2+PeLiMFT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.00 - VŠEOBECNÉ A P...'!C2" display="/"/>
    <hyperlink ref="A96" location="'SO 101.01 - KOMUNIKACE'!C2" display="/"/>
    <hyperlink ref="A97" location="'SO 101.02 - VÝMĚNA AKTIV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Polní cesty C1 a C487 Dvory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30</v>
      </c>
      <c r="F15" s="39"/>
      <c r="G15" s="39"/>
      <c r="H15" s="39"/>
      <c r="I15" s="141" t="s">
        <v>31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31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99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100</v>
      </c>
      <c r="E31" s="39"/>
      <c r="F31" s="39"/>
      <c r="G31" s="39"/>
      <c r="H31" s="39"/>
      <c r="I31" s="39"/>
      <c r="J31" s="151">
        <f>J100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1" t="s">
        <v>45</v>
      </c>
      <c r="F35" s="157">
        <f>ROUND((SUM(BE100:BE107) + SUM(BE127:BE150)),  2)</f>
        <v>0</v>
      </c>
      <c r="G35" s="39"/>
      <c r="H35" s="39"/>
      <c r="I35" s="158">
        <v>0.20999999999999999</v>
      </c>
      <c r="J35" s="157">
        <f>ROUND(((SUM(BE100:BE107) + SUM(BE127:BE150))*I35),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46</v>
      </c>
      <c r="F36" s="157">
        <f>ROUND((SUM(BF100:BF107) + SUM(BF127:BF150)),  2)</f>
        <v>0</v>
      </c>
      <c r="G36" s="39"/>
      <c r="H36" s="39"/>
      <c r="I36" s="158">
        <v>0.14999999999999999</v>
      </c>
      <c r="J36" s="157">
        <f>ROUND(((SUM(BF100:BF107) + SUM(BF127:BF150))*I36),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7">
        <f>ROUND((SUM(BG100:BG107) + SUM(BG127:BG150)),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48</v>
      </c>
      <c r="F38" s="157">
        <f>ROUND((SUM(BH100:BH107) + SUM(BH127:BH150)),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49</v>
      </c>
      <c r="F39" s="157">
        <f>ROUND((SUM(BI100:BI107) + SUM(BI127:BI150)),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53</v>
      </c>
      <c r="E50" s="167"/>
      <c r="F50" s="167"/>
      <c r="G50" s="166" t="s">
        <v>54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55</v>
      </c>
      <c r="E61" s="169"/>
      <c r="F61" s="170" t="s">
        <v>56</v>
      </c>
      <c r="G61" s="168" t="s">
        <v>55</v>
      </c>
      <c r="H61" s="169"/>
      <c r="I61" s="169"/>
      <c r="J61" s="171" t="s">
        <v>56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57</v>
      </c>
      <c r="E65" s="172"/>
      <c r="F65" s="172"/>
      <c r="G65" s="166" t="s">
        <v>58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55</v>
      </c>
      <c r="E76" s="169"/>
      <c r="F76" s="170" t="s">
        <v>56</v>
      </c>
      <c r="G76" s="168" t="s">
        <v>55</v>
      </c>
      <c r="H76" s="169"/>
      <c r="I76" s="169"/>
      <c r="J76" s="171" t="s">
        <v>56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Polní cesty C1 a C487 Dvory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101.00 - VŠEOBECNÉ A PŘEDBĚŽNÉ POLOŽKY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Dvory</v>
      </c>
      <c r="G89" s="41"/>
      <c r="H89" s="41"/>
      <c r="I89" s="33" t="s">
        <v>24</v>
      </c>
      <c r="J89" s="80" t="str">
        <f>IF(J12="","",J12)</f>
        <v>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Česká republika - Státní pozemkový úřad</v>
      </c>
      <c r="G91" s="41"/>
      <c r="H91" s="41"/>
      <c r="I91" s="33" t="s">
        <v>34</v>
      </c>
      <c r="J91" s="37" t="str">
        <f>E21</f>
        <v>Ing. Roman Fišer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Dopravně inženýrská kancelář, s.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102</v>
      </c>
      <c r="D94" s="179"/>
      <c r="E94" s="179"/>
      <c r="F94" s="179"/>
      <c r="G94" s="179"/>
      <c r="H94" s="179"/>
      <c r="I94" s="179"/>
      <c r="J94" s="180" t="s">
        <v>103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104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2"/>
      <c r="C97" s="183"/>
      <c r="D97" s="184" t="s">
        <v>106</v>
      </c>
      <c r="E97" s="185"/>
      <c r="F97" s="185"/>
      <c r="G97" s="185"/>
      <c r="H97" s="185"/>
      <c r="I97" s="185"/>
      <c r="J97" s="186">
        <f>J128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9.28" customHeight="1">
      <c r="A100" s="39"/>
      <c r="B100" s="40"/>
      <c r="C100" s="181" t="s">
        <v>107</v>
      </c>
      <c r="D100" s="41"/>
      <c r="E100" s="41"/>
      <c r="F100" s="41"/>
      <c r="G100" s="41"/>
      <c r="H100" s="41"/>
      <c r="I100" s="41"/>
      <c r="J100" s="188">
        <f>ROUND(J101 + J102 + J103 + J104 + J105 + J106,2)</f>
        <v>0</v>
      </c>
      <c r="K100" s="41"/>
      <c r="L100" s="64"/>
      <c r="N100" s="189" t="s">
        <v>44</v>
      </c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8" customHeight="1">
      <c r="A101" s="39"/>
      <c r="B101" s="40"/>
      <c r="C101" s="41"/>
      <c r="D101" s="190" t="s">
        <v>108</v>
      </c>
      <c r="E101" s="191"/>
      <c r="F101" s="191"/>
      <c r="G101" s="41"/>
      <c r="H101" s="41"/>
      <c r="I101" s="41"/>
      <c r="J101" s="192">
        <v>0</v>
      </c>
      <c r="K101" s="41"/>
      <c r="L101" s="193"/>
      <c r="M101" s="194"/>
      <c r="N101" s="195" t="s">
        <v>45</v>
      </c>
      <c r="O101" s="194"/>
      <c r="P101" s="194"/>
      <c r="Q101" s="194"/>
      <c r="R101" s="194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4"/>
      <c r="AG101" s="194"/>
      <c r="AH101" s="194"/>
      <c r="AI101" s="194"/>
      <c r="AJ101" s="194"/>
      <c r="AK101" s="194"/>
      <c r="AL101" s="194"/>
      <c r="AM101" s="194"/>
      <c r="AN101" s="194"/>
      <c r="AO101" s="194"/>
      <c r="AP101" s="194"/>
      <c r="AQ101" s="194"/>
      <c r="AR101" s="194"/>
      <c r="AS101" s="194"/>
      <c r="AT101" s="194"/>
      <c r="AU101" s="194"/>
      <c r="AV101" s="194"/>
      <c r="AW101" s="194"/>
      <c r="AX101" s="194"/>
      <c r="AY101" s="197" t="s">
        <v>109</v>
      </c>
      <c r="AZ101" s="194"/>
      <c r="BA101" s="194"/>
      <c r="BB101" s="194"/>
      <c r="BC101" s="194"/>
      <c r="BD101" s="194"/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97" t="s">
        <v>21</v>
      </c>
      <c r="BK101" s="194"/>
      <c r="BL101" s="194"/>
      <c r="BM101" s="194"/>
    </row>
    <row r="102" s="2" customFormat="1" ht="18" customHeight="1">
      <c r="A102" s="39"/>
      <c r="B102" s="40"/>
      <c r="C102" s="41"/>
      <c r="D102" s="190" t="s">
        <v>110</v>
      </c>
      <c r="E102" s="191"/>
      <c r="F102" s="191"/>
      <c r="G102" s="41"/>
      <c r="H102" s="41"/>
      <c r="I102" s="41"/>
      <c r="J102" s="192">
        <v>0</v>
      </c>
      <c r="K102" s="41"/>
      <c r="L102" s="193"/>
      <c r="M102" s="194"/>
      <c r="N102" s="195" t="s">
        <v>45</v>
      </c>
      <c r="O102" s="194"/>
      <c r="P102" s="194"/>
      <c r="Q102" s="194"/>
      <c r="R102" s="194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4"/>
      <c r="AG102" s="194"/>
      <c r="AH102" s="194"/>
      <c r="AI102" s="194"/>
      <c r="AJ102" s="194"/>
      <c r="AK102" s="194"/>
      <c r="AL102" s="194"/>
      <c r="AM102" s="194"/>
      <c r="AN102" s="194"/>
      <c r="AO102" s="194"/>
      <c r="AP102" s="194"/>
      <c r="AQ102" s="194"/>
      <c r="AR102" s="194"/>
      <c r="AS102" s="194"/>
      <c r="AT102" s="194"/>
      <c r="AU102" s="194"/>
      <c r="AV102" s="194"/>
      <c r="AW102" s="194"/>
      <c r="AX102" s="194"/>
      <c r="AY102" s="197" t="s">
        <v>109</v>
      </c>
      <c r="AZ102" s="194"/>
      <c r="BA102" s="194"/>
      <c r="BB102" s="194"/>
      <c r="BC102" s="194"/>
      <c r="BD102" s="194"/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97" t="s">
        <v>21</v>
      </c>
      <c r="BK102" s="194"/>
      <c r="BL102" s="194"/>
      <c r="BM102" s="194"/>
    </row>
    <row r="103" s="2" customFormat="1" ht="18" customHeight="1">
      <c r="A103" s="39"/>
      <c r="B103" s="40"/>
      <c r="C103" s="41"/>
      <c r="D103" s="190" t="s">
        <v>111</v>
      </c>
      <c r="E103" s="191"/>
      <c r="F103" s="191"/>
      <c r="G103" s="41"/>
      <c r="H103" s="41"/>
      <c r="I103" s="41"/>
      <c r="J103" s="192">
        <v>0</v>
      </c>
      <c r="K103" s="41"/>
      <c r="L103" s="193"/>
      <c r="M103" s="194"/>
      <c r="N103" s="195" t="s">
        <v>45</v>
      </c>
      <c r="O103" s="194"/>
      <c r="P103" s="194"/>
      <c r="Q103" s="194"/>
      <c r="R103" s="194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4"/>
      <c r="AG103" s="194"/>
      <c r="AH103" s="194"/>
      <c r="AI103" s="194"/>
      <c r="AJ103" s="194"/>
      <c r="AK103" s="194"/>
      <c r="AL103" s="194"/>
      <c r="AM103" s="194"/>
      <c r="AN103" s="194"/>
      <c r="AO103" s="194"/>
      <c r="AP103" s="194"/>
      <c r="AQ103" s="194"/>
      <c r="AR103" s="194"/>
      <c r="AS103" s="194"/>
      <c r="AT103" s="194"/>
      <c r="AU103" s="194"/>
      <c r="AV103" s="194"/>
      <c r="AW103" s="194"/>
      <c r="AX103" s="194"/>
      <c r="AY103" s="197" t="s">
        <v>109</v>
      </c>
      <c r="AZ103" s="194"/>
      <c r="BA103" s="194"/>
      <c r="BB103" s="194"/>
      <c r="BC103" s="194"/>
      <c r="BD103" s="194"/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97" t="s">
        <v>21</v>
      </c>
      <c r="BK103" s="194"/>
      <c r="BL103" s="194"/>
      <c r="BM103" s="194"/>
    </row>
    <row r="104" s="2" customFormat="1" ht="18" customHeight="1">
      <c r="A104" s="39"/>
      <c r="B104" s="40"/>
      <c r="C104" s="41"/>
      <c r="D104" s="190" t="s">
        <v>112</v>
      </c>
      <c r="E104" s="191"/>
      <c r="F104" s="191"/>
      <c r="G104" s="41"/>
      <c r="H104" s="41"/>
      <c r="I104" s="41"/>
      <c r="J104" s="192">
        <v>0</v>
      </c>
      <c r="K104" s="41"/>
      <c r="L104" s="193"/>
      <c r="M104" s="194"/>
      <c r="N104" s="195" t="s">
        <v>45</v>
      </c>
      <c r="O104" s="194"/>
      <c r="P104" s="194"/>
      <c r="Q104" s="194"/>
      <c r="R104" s="194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4"/>
      <c r="AG104" s="194"/>
      <c r="AH104" s="194"/>
      <c r="AI104" s="194"/>
      <c r="AJ104" s="194"/>
      <c r="AK104" s="194"/>
      <c r="AL104" s="194"/>
      <c r="AM104" s="194"/>
      <c r="AN104" s="194"/>
      <c r="AO104" s="194"/>
      <c r="AP104" s="194"/>
      <c r="AQ104" s="194"/>
      <c r="AR104" s="194"/>
      <c r="AS104" s="194"/>
      <c r="AT104" s="194"/>
      <c r="AU104" s="194"/>
      <c r="AV104" s="194"/>
      <c r="AW104" s="194"/>
      <c r="AX104" s="194"/>
      <c r="AY104" s="197" t="s">
        <v>109</v>
      </c>
      <c r="AZ104" s="194"/>
      <c r="BA104" s="194"/>
      <c r="BB104" s="194"/>
      <c r="BC104" s="194"/>
      <c r="BD104" s="194"/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97" t="s">
        <v>21</v>
      </c>
      <c r="BK104" s="194"/>
      <c r="BL104" s="194"/>
      <c r="BM104" s="194"/>
    </row>
    <row r="105" s="2" customFormat="1" ht="18" customHeight="1">
      <c r="A105" s="39"/>
      <c r="B105" s="40"/>
      <c r="C105" s="41"/>
      <c r="D105" s="190" t="s">
        <v>113</v>
      </c>
      <c r="E105" s="191"/>
      <c r="F105" s="191"/>
      <c r="G105" s="41"/>
      <c r="H105" s="41"/>
      <c r="I105" s="41"/>
      <c r="J105" s="192">
        <v>0</v>
      </c>
      <c r="K105" s="41"/>
      <c r="L105" s="193"/>
      <c r="M105" s="194"/>
      <c r="N105" s="195" t="s">
        <v>45</v>
      </c>
      <c r="O105" s="194"/>
      <c r="P105" s="194"/>
      <c r="Q105" s="194"/>
      <c r="R105" s="194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4"/>
      <c r="AG105" s="194"/>
      <c r="AH105" s="194"/>
      <c r="AI105" s="194"/>
      <c r="AJ105" s="194"/>
      <c r="AK105" s="194"/>
      <c r="AL105" s="194"/>
      <c r="AM105" s="194"/>
      <c r="AN105" s="194"/>
      <c r="AO105" s="194"/>
      <c r="AP105" s="194"/>
      <c r="AQ105" s="194"/>
      <c r="AR105" s="194"/>
      <c r="AS105" s="194"/>
      <c r="AT105" s="194"/>
      <c r="AU105" s="194"/>
      <c r="AV105" s="194"/>
      <c r="AW105" s="194"/>
      <c r="AX105" s="194"/>
      <c r="AY105" s="197" t="s">
        <v>109</v>
      </c>
      <c r="AZ105" s="194"/>
      <c r="BA105" s="194"/>
      <c r="BB105" s="194"/>
      <c r="BC105" s="194"/>
      <c r="BD105" s="194"/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97" t="s">
        <v>21</v>
      </c>
      <c r="BK105" s="194"/>
      <c r="BL105" s="194"/>
      <c r="BM105" s="194"/>
    </row>
    <row r="106" s="2" customFormat="1" ht="18" customHeight="1">
      <c r="A106" s="39"/>
      <c r="B106" s="40"/>
      <c r="C106" s="41"/>
      <c r="D106" s="191" t="s">
        <v>114</v>
      </c>
      <c r="E106" s="41"/>
      <c r="F106" s="41"/>
      <c r="G106" s="41"/>
      <c r="H106" s="41"/>
      <c r="I106" s="41"/>
      <c r="J106" s="192">
        <f>ROUND(J30*T106,2)</f>
        <v>0</v>
      </c>
      <c r="K106" s="41"/>
      <c r="L106" s="193"/>
      <c r="M106" s="194"/>
      <c r="N106" s="195" t="s">
        <v>45</v>
      </c>
      <c r="O106" s="194"/>
      <c r="P106" s="194"/>
      <c r="Q106" s="194"/>
      <c r="R106" s="194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196"/>
      <c r="AF106" s="194"/>
      <c r="AG106" s="194"/>
      <c r="AH106" s="194"/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7" t="s">
        <v>115</v>
      </c>
      <c r="AZ106" s="194"/>
      <c r="BA106" s="194"/>
      <c r="BB106" s="194"/>
      <c r="BC106" s="194"/>
      <c r="BD106" s="194"/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97" t="s">
        <v>21</v>
      </c>
      <c r="BK106" s="194"/>
      <c r="BL106" s="194"/>
      <c r="BM106" s="194"/>
    </row>
    <row r="107" s="2" customForma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9.28" customHeight="1">
      <c r="A108" s="39"/>
      <c r="B108" s="40"/>
      <c r="C108" s="199" t="s">
        <v>116</v>
      </c>
      <c r="D108" s="179"/>
      <c r="E108" s="179"/>
      <c r="F108" s="179"/>
      <c r="G108" s="179"/>
      <c r="H108" s="179"/>
      <c r="I108" s="179"/>
      <c r="J108" s="200">
        <f>ROUND(J96+J100,2)</f>
        <v>0</v>
      </c>
      <c r="K108" s="179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7" t="str">
        <f>E7</f>
        <v>Polní cesty C1 a C487 Dvory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SO 101.00 - VŠEOBECNÉ A PŘEDBĚŽNÉ POLOŽKY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F12</f>
        <v>Dvory</v>
      </c>
      <c r="G121" s="41"/>
      <c r="H121" s="41"/>
      <c r="I121" s="33" t="s">
        <v>24</v>
      </c>
      <c r="J121" s="80" t="str">
        <f>IF(J12="","",J12)</f>
        <v>3. 3. 2021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E15</f>
        <v>Česká republika - Státní pozemkový úřad</v>
      </c>
      <c r="G123" s="41"/>
      <c r="H123" s="41"/>
      <c r="I123" s="33" t="s">
        <v>34</v>
      </c>
      <c r="J123" s="37" t="str">
        <f>E21</f>
        <v>Ing. Roman Fišer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32</v>
      </c>
      <c r="D124" s="41"/>
      <c r="E124" s="41"/>
      <c r="F124" s="28" t="str">
        <f>IF(E18="","",E18)</f>
        <v>Vyplň údaj</v>
      </c>
      <c r="G124" s="41"/>
      <c r="H124" s="41"/>
      <c r="I124" s="33" t="s">
        <v>37</v>
      </c>
      <c r="J124" s="37" t="str">
        <f>E24</f>
        <v>Dopravně inženýrská kancelář, s. r.o.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0" customFormat="1" ht="29.28" customHeight="1">
      <c r="A126" s="201"/>
      <c r="B126" s="202"/>
      <c r="C126" s="203" t="s">
        <v>118</v>
      </c>
      <c r="D126" s="204" t="s">
        <v>65</v>
      </c>
      <c r="E126" s="204" t="s">
        <v>61</v>
      </c>
      <c r="F126" s="204" t="s">
        <v>62</v>
      </c>
      <c r="G126" s="204" t="s">
        <v>119</v>
      </c>
      <c r="H126" s="204" t="s">
        <v>120</v>
      </c>
      <c r="I126" s="204" t="s">
        <v>121</v>
      </c>
      <c r="J126" s="204" t="s">
        <v>103</v>
      </c>
      <c r="K126" s="205" t="s">
        <v>122</v>
      </c>
      <c r="L126" s="206"/>
      <c r="M126" s="101" t="s">
        <v>1</v>
      </c>
      <c r="N126" s="102" t="s">
        <v>44</v>
      </c>
      <c r="O126" s="102" t="s">
        <v>123</v>
      </c>
      <c r="P126" s="102" t="s">
        <v>124</v>
      </c>
      <c r="Q126" s="102" t="s">
        <v>125</v>
      </c>
      <c r="R126" s="102" t="s">
        <v>126</v>
      </c>
      <c r="S126" s="102" t="s">
        <v>127</v>
      </c>
      <c r="T126" s="103" t="s">
        <v>128</v>
      </c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="2" customFormat="1" ht="22.8" customHeight="1">
      <c r="A127" s="39"/>
      <c r="B127" s="40"/>
      <c r="C127" s="108" t="s">
        <v>129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</f>
        <v>0</v>
      </c>
      <c r="Q127" s="105"/>
      <c r="R127" s="209">
        <f>R128</f>
        <v>0</v>
      </c>
      <c r="S127" s="105"/>
      <c r="T127" s="210">
        <f>T128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79</v>
      </c>
      <c r="AU127" s="18" t="s">
        <v>105</v>
      </c>
      <c r="BK127" s="211">
        <f>BK128</f>
        <v>0</v>
      </c>
    </row>
    <row r="128" s="11" customFormat="1" ht="25.92" customHeight="1">
      <c r="A128" s="11"/>
      <c r="B128" s="212"/>
      <c r="C128" s="213"/>
      <c r="D128" s="214" t="s">
        <v>79</v>
      </c>
      <c r="E128" s="215" t="s">
        <v>130</v>
      </c>
      <c r="F128" s="215" t="s">
        <v>109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SUM(P129:P150)</f>
        <v>0</v>
      </c>
      <c r="Q128" s="220"/>
      <c r="R128" s="221">
        <f>SUM(R129:R150)</f>
        <v>0</v>
      </c>
      <c r="S128" s="220"/>
      <c r="T128" s="222">
        <f>SUM(T129:T150)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23" t="s">
        <v>131</v>
      </c>
      <c r="AT128" s="224" t="s">
        <v>79</v>
      </c>
      <c r="AU128" s="224" t="s">
        <v>80</v>
      </c>
      <c r="AY128" s="223" t="s">
        <v>132</v>
      </c>
      <c r="BK128" s="225">
        <f>SUM(BK129:BK150)</f>
        <v>0</v>
      </c>
    </row>
    <row r="129" s="2" customFormat="1" ht="16.5" customHeight="1">
      <c r="A129" s="39"/>
      <c r="B129" s="40"/>
      <c r="C129" s="226" t="s">
        <v>21</v>
      </c>
      <c r="D129" s="226" t="s">
        <v>133</v>
      </c>
      <c r="E129" s="227" t="s">
        <v>134</v>
      </c>
      <c r="F129" s="228" t="s">
        <v>135</v>
      </c>
      <c r="G129" s="229" t="s">
        <v>136</v>
      </c>
      <c r="H129" s="230">
        <v>1</v>
      </c>
      <c r="I129" s="231"/>
      <c r="J129" s="232">
        <f>ROUND(I129*H129,2)</f>
        <v>0</v>
      </c>
      <c r="K129" s="228" t="s">
        <v>1</v>
      </c>
      <c r="L129" s="45"/>
      <c r="M129" s="233" t="s">
        <v>1</v>
      </c>
      <c r="N129" s="234" t="s">
        <v>45</v>
      </c>
      <c r="O129" s="92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7" t="s">
        <v>137</v>
      </c>
      <c r="AT129" s="237" t="s">
        <v>133</v>
      </c>
      <c r="AU129" s="237" t="s">
        <v>21</v>
      </c>
      <c r="AY129" s="18" t="s">
        <v>132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8" t="s">
        <v>21</v>
      </c>
      <c r="BK129" s="238">
        <f>ROUND(I129*H129,2)</f>
        <v>0</v>
      </c>
      <c r="BL129" s="18" t="s">
        <v>137</v>
      </c>
      <c r="BM129" s="237" t="s">
        <v>138</v>
      </c>
    </row>
    <row r="130" s="2" customFormat="1" ht="16.5" customHeight="1">
      <c r="A130" s="39"/>
      <c r="B130" s="40"/>
      <c r="C130" s="226" t="s">
        <v>89</v>
      </c>
      <c r="D130" s="226" t="s">
        <v>133</v>
      </c>
      <c r="E130" s="227" t="s">
        <v>139</v>
      </c>
      <c r="F130" s="228" t="s">
        <v>140</v>
      </c>
      <c r="G130" s="229" t="s">
        <v>136</v>
      </c>
      <c r="H130" s="230">
        <v>1</v>
      </c>
      <c r="I130" s="231"/>
      <c r="J130" s="232">
        <f>ROUND(I130*H130,2)</f>
        <v>0</v>
      </c>
      <c r="K130" s="228" t="s">
        <v>1</v>
      </c>
      <c r="L130" s="45"/>
      <c r="M130" s="233" t="s">
        <v>1</v>
      </c>
      <c r="N130" s="234" t="s">
        <v>45</v>
      </c>
      <c r="O130" s="92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7" t="s">
        <v>137</v>
      </c>
      <c r="AT130" s="237" t="s">
        <v>133</v>
      </c>
      <c r="AU130" s="237" t="s">
        <v>21</v>
      </c>
      <c r="AY130" s="18" t="s">
        <v>132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8" t="s">
        <v>21</v>
      </c>
      <c r="BK130" s="238">
        <f>ROUND(I130*H130,2)</f>
        <v>0</v>
      </c>
      <c r="BL130" s="18" t="s">
        <v>137</v>
      </c>
      <c r="BM130" s="237" t="s">
        <v>141</v>
      </c>
    </row>
    <row r="131" s="2" customFormat="1">
      <c r="A131" s="39"/>
      <c r="B131" s="40"/>
      <c r="C131" s="41"/>
      <c r="D131" s="239" t="s">
        <v>142</v>
      </c>
      <c r="E131" s="41"/>
      <c r="F131" s="240" t="s">
        <v>143</v>
      </c>
      <c r="G131" s="41"/>
      <c r="H131" s="41"/>
      <c r="I131" s="196"/>
      <c r="J131" s="41"/>
      <c r="K131" s="41"/>
      <c r="L131" s="45"/>
      <c r="M131" s="241"/>
      <c r="N131" s="242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21</v>
      </c>
    </row>
    <row r="132" s="2" customFormat="1" ht="16.5" customHeight="1">
      <c r="A132" s="39"/>
      <c r="B132" s="40"/>
      <c r="C132" s="226" t="s">
        <v>144</v>
      </c>
      <c r="D132" s="226" t="s">
        <v>133</v>
      </c>
      <c r="E132" s="227" t="s">
        <v>145</v>
      </c>
      <c r="F132" s="228" t="s">
        <v>146</v>
      </c>
      <c r="G132" s="229" t="s">
        <v>136</v>
      </c>
      <c r="H132" s="230">
        <v>1</v>
      </c>
      <c r="I132" s="231"/>
      <c r="J132" s="232">
        <f>ROUND(I132*H132,2)</f>
        <v>0</v>
      </c>
      <c r="K132" s="228" t="s">
        <v>1</v>
      </c>
      <c r="L132" s="45"/>
      <c r="M132" s="233" t="s">
        <v>1</v>
      </c>
      <c r="N132" s="234" t="s">
        <v>45</v>
      </c>
      <c r="O132" s="92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7" t="s">
        <v>137</v>
      </c>
      <c r="AT132" s="237" t="s">
        <v>133</v>
      </c>
      <c r="AU132" s="237" t="s">
        <v>21</v>
      </c>
      <c r="AY132" s="18" t="s">
        <v>132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8" t="s">
        <v>21</v>
      </c>
      <c r="BK132" s="238">
        <f>ROUND(I132*H132,2)</f>
        <v>0</v>
      </c>
      <c r="BL132" s="18" t="s">
        <v>137</v>
      </c>
      <c r="BM132" s="237" t="s">
        <v>147</v>
      </c>
    </row>
    <row r="133" s="2" customFormat="1">
      <c r="A133" s="39"/>
      <c r="B133" s="40"/>
      <c r="C133" s="226" t="s">
        <v>131</v>
      </c>
      <c r="D133" s="226" t="s">
        <v>133</v>
      </c>
      <c r="E133" s="227" t="s">
        <v>148</v>
      </c>
      <c r="F133" s="228" t="s">
        <v>149</v>
      </c>
      <c r="G133" s="229" t="s">
        <v>136</v>
      </c>
      <c r="H133" s="230">
        <v>1</v>
      </c>
      <c r="I133" s="231"/>
      <c r="J133" s="232">
        <f>ROUND(I133*H133,2)</f>
        <v>0</v>
      </c>
      <c r="K133" s="228" t="s">
        <v>1</v>
      </c>
      <c r="L133" s="45"/>
      <c r="M133" s="233" t="s">
        <v>1</v>
      </c>
      <c r="N133" s="234" t="s">
        <v>45</v>
      </c>
      <c r="O133" s="92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7" t="s">
        <v>137</v>
      </c>
      <c r="AT133" s="237" t="s">
        <v>133</v>
      </c>
      <c r="AU133" s="237" t="s">
        <v>21</v>
      </c>
      <c r="AY133" s="18" t="s">
        <v>132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8" t="s">
        <v>21</v>
      </c>
      <c r="BK133" s="238">
        <f>ROUND(I133*H133,2)</f>
        <v>0</v>
      </c>
      <c r="BL133" s="18" t="s">
        <v>137</v>
      </c>
      <c r="BM133" s="237" t="s">
        <v>150</v>
      </c>
    </row>
    <row r="134" s="2" customFormat="1">
      <c r="A134" s="39"/>
      <c r="B134" s="40"/>
      <c r="C134" s="41"/>
      <c r="D134" s="239" t="s">
        <v>142</v>
      </c>
      <c r="E134" s="41"/>
      <c r="F134" s="240" t="s">
        <v>151</v>
      </c>
      <c r="G134" s="41"/>
      <c r="H134" s="41"/>
      <c r="I134" s="196"/>
      <c r="J134" s="41"/>
      <c r="K134" s="41"/>
      <c r="L134" s="45"/>
      <c r="M134" s="241"/>
      <c r="N134" s="242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21</v>
      </c>
    </row>
    <row r="135" s="2" customFormat="1">
      <c r="A135" s="39"/>
      <c r="B135" s="40"/>
      <c r="C135" s="226" t="s">
        <v>152</v>
      </c>
      <c r="D135" s="226" t="s">
        <v>133</v>
      </c>
      <c r="E135" s="227" t="s">
        <v>153</v>
      </c>
      <c r="F135" s="228" t="s">
        <v>154</v>
      </c>
      <c r="G135" s="229" t="s">
        <v>136</v>
      </c>
      <c r="H135" s="230">
        <v>1</v>
      </c>
      <c r="I135" s="231"/>
      <c r="J135" s="232">
        <f>ROUND(I135*H135,2)</f>
        <v>0</v>
      </c>
      <c r="K135" s="228" t="s">
        <v>1</v>
      </c>
      <c r="L135" s="45"/>
      <c r="M135" s="233" t="s">
        <v>1</v>
      </c>
      <c r="N135" s="234" t="s">
        <v>45</v>
      </c>
      <c r="O135" s="92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7" t="s">
        <v>137</v>
      </c>
      <c r="AT135" s="237" t="s">
        <v>133</v>
      </c>
      <c r="AU135" s="237" t="s">
        <v>21</v>
      </c>
      <c r="AY135" s="18" t="s">
        <v>132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8" t="s">
        <v>21</v>
      </c>
      <c r="BK135" s="238">
        <f>ROUND(I135*H135,2)</f>
        <v>0</v>
      </c>
      <c r="BL135" s="18" t="s">
        <v>137</v>
      </c>
      <c r="BM135" s="237" t="s">
        <v>155</v>
      </c>
    </row>
    <row r="136" s="2" customFormat="1">
      <c r="A136" s="39"/>
      <c r="B136" s="40"/>
      <c r="C136" s="41"/>
      <c r="D136" s="239" t="s">
        <v>142</v>
      </c>
      <c r="E136" s="41"/>
      <c r="F136" s="240" t="s">
        <v>156</v>
      </c>
      <c r="G136" s="41"/>
      <c r="H136" s="41"/>
      <c r="I136" s="196"/>
      <c r="J136" s="41"/>
      <c r="K136" s="41"/>
      <c r="L136" s="45"/>
      <c r="M136" s="241"/>
      <c r="N136" s="242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21</v>
      </c>
    </row>
    <row r="137" s="2" customFormat="1" ht="16.5" customHeight="1">
      <c r="A137" s="39"/>
      <c r="B137" s="40"/>
      <c r="C137" s="226" t="s">
        <v>157</v>
      </c>
      <c r="D137" s="226" t="s">
        <v>133</v>
      </c>
      <c r="E137" s="227" t="s">
        <v>158</v>
      </c>
      <c r="F137" s="228" t="s">
        <v>159</v>
      </c>
      <c r="G137" s="229" t="s">
        <v>136</v>
      </c>
      <c r="H137" s="230">
        <v>1</v>
      </c>
      <c r="I137" s="231"/>
      <c r="J137" s="232">
        <f>ROUND(I137*H137,2)</f>
        <v>0</v>
      </c>
      <c r="K137" s="228" t="s">
        <v>1</v>
      </c>
      <c r="L137" s="45"/>
      <c r="M137" s="233" t="s">
        <v>1</v>
      </c>
      <c r="N137" s="234" t="s">
        <v>45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137</v>
      </c>
      <c r="AT137" s="237" t="s">
        <v>133</v>
      </c>
      <c r="AU137" s="237" t="s">
        <v>21</v>
      </c>
      <c r="AY137" s="18" t="s">
        <v>132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21</v>
      </c>
      <c r="BK137" s="238">
        <f>ROUND(I137*H137,2)</f>
        <v>0</v>
      </c>
      <c r="BL137" s="18" t="s">
        <v>137</v>
      </c>
      <c r="BM137" s="237" t="s">
        <v>160</v>
      </c>
    </row>
    <row r="138" s="2" customFormat="1">
      <c r="A138" s="39"/>
      <c r="B138" s="40"/>
      <c r="C138" s="41"/>
      <c r="D138" s="239" t="s">
        <v>142</v>
      </c>
      <c r="E138" s="41"/>
      <c r="F138" s="240" t="s">
        <v>161</v>
      </c>
      <c r="G138" s="41"/>
      <c r="H138" s="41"/>
      <c r="I138" s="196"/>
      <c r="J138" s="41"/>
      <c r="K138" s="41"/>
      <c r="L138" s="45"/>
      <c r="M138" s="241"/>
      <c r="N138" s="242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142</v>
      </c>
      <c r="AU138" s="18" t="s">
        <v>21</v>
      </c>
    </row>
    <row r="139" s="2" customFormat="1" ht="16.5" customHeight="1">
      <c r="A139" s="39"/>
      <c r="B139" s="40"/>
      <c r="C139" s="226" t="s">
        <v>162</v>
      </c>
      <c r="D139" s="226" t="s">
        <v>133</v>
      </c>
      <c r="E139" s="227" t="s">
        <v>163</v>
      </c>
      <c r="F139" s="228" t="s">
        <v>140</v>
      </c>
      <c r="G139" s="229" t="s">
        <v>136</v>
      </c>
      <c r="H139" s="230">
        <v>1</v>
      </c>
      <c r="I139" s="231"/>
      <c r="J139" s="232">
        <f>ROUND(I139*H139,2)</f>
        <v>0</v>
      </c>
      <c r="K139" s="228" t="s">
        <v>1</v>
      </c>
      <c r="L139" s="45"/>
      <c r="M139" s="233" t="s">
        <v>1</v>
      </c>
      <c r="N139" s="234" t="s">
        <v>45</v>
      </c>
      <c r="O139" s="92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7" t="s">
        <v>137</v>
      </c>
      <c r="AT139" s="237" t="s">
        <v>133</v>
      </c>
      <c r="AU139" s="237" t="s">
        <v>21</v>
      </c>
      <c r="AY139" s="18" t="s">
        <v>132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8" t="s">
        <v>21</v>
      </c>
      <c r="BK139" s="238">
        <f>ROUND(I139*H139,2)</f>
        <v>0</v>
      </c>
      <c r="BL139" s="18" t="s">
        <v>137</v>
      </c>
      <c r="BM139" s="237" t="s">
        <v>164</v>
      </c>
    </row>
    <row r="140" s="2" customFormat="1">
      <c r="A140" s="39"/>
      <c r="B140" s="40"/>
      <c r="C140" s="41"/>
      <c r="D140" s="239" t="s">
        <v>142</v>
      </c>
      <c r="E140" s="41"/>
      <c r="F140" s="240" t="s">
        <v>165</v>
      </c>
      <c r="G140" s="41"/>
      <c r="H140" s="41"/>
      <c r="I140" s="196"/>
      <c r="J140" s="41"/>
      <c r="K140" s="41"/>
      <c r="L140" s="45"/>
      <c r="M140" s="241"/>
      <c r="N140" s="242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142</v>
      </c>
      <c r="AU140" s="18" t="s">
        <v>21</v>
      </c>
    </row>
    <row r="141" s="2" customFormat="1" ht="16.5" customHeight="1">
      <c r="A141" s="39"/>
      <c r="B141" s="40"/>
      <c r="C141" s="226" t="s">
        <v>166</v>
      </c>
      <c r="D141" s="226" t="s">
        <v>133</v>
      </c>
      <c r="E141" s="227" t="s">
        <v>167</v>
      </c>
      <c r="F141" s="228" t="s">
        <v>168</v>
      </c>
      <c r="G141" s="229" t="s">
        <v>136</v>
      </c>
      <c r="H141" s="230">
        <v>1</v>
      </c>
      <c r="I141" s="231"/>
      <c r="J141" s="232">
        <f>ROUND(I141*H141,2)</f>
        <v>0</v>
      </c>
      <c r="K141" s="228" t="s">
        <v>1</v>
      </c>
      <c r="L141" s="45"/>
      <c r="M141" s="233" t="s">
        <v>1</v>
      </c>
      <c r="N141" s="234" t="s">
        <v>45</v>
      </c>
      <c r="O141" s="92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137</v>
      </c>
      <c r="AT141" s="237" t="s">
        <v>133</v>
      </c>
      <c r="AU141" s="237" t="s">
        <v>21</v>
      </c>
      <c r="AY141" s="18" t="s">
        <v>132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21</v>
      </c>
      <c r="BK141" s="238">
        <f>ROUND(I141*H141,2)</f>
        <v>0</v>
      </c>
      <c r="BL141" s="18" t="s">
        <v>137</v>
      </c>
      <c r="BM141" s="237" t="s">
        <v>169</v>
      </c>
    </row>
    <row r="142" s="2" customFormat="1">
      <c r="A142" s="39"/>
      <c r="B142" s="40"/>
      <c r="C142" s="41"/>
      <c r="D142" s="239" t="s">
        <v>142</v>
      </c>
      <c r="E142" s="41"/>
      <c r="F142" s="240" t="s">
        <v>170</v>
      </c>
      <c r="G142" s="41"/>
      <c r="H142" s="41"/>
      <c r="I142" s="196"/>
      <c r="J142" s="41"/>
      <c r="K142" s="41"/>
      <c r="L142" s="45"/>
      <c r="M142" s="241"/>
      <c r="N142" s="242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21</v>
      </c>
    </row>
    <row r="143" s="2" customFormat="1" ht="16.5" customHeight="1">
      <c r="A143" s="39"/>
      <c r="B143" s="40"/>
      <c r="C143" s="226" t="s">
        <v>171</v>
      </c>
      <c r="D143" s="226" t="s">
        <v>133</v>
      </c>
      <c r="E143" s="227" t="s">
        <v>172</v>
      </c>
      <c r="F143" s="228" t="s">
        <v>173</v>
      </c>
      <c r="G143" s="229" t="s">
        <v>136</v>
      </c>
      <c r="H143" s="230">
        <v>1</v>
      </c>
      <c r="I143" s="231"/>
      <c r="J143" s="232">
        <f>ROUND(I143*H143,2)</f>
        <v>0</v>
      </c>
      <c r="K143" s="228" t="s">
        <v>1</v>
      </c>
      <c r="L143" s="45"/>
      <c r="M143" s="233" t="s">
        <v>1</v>
      </c>
      <c r="N143" s="234" t="s">
        <v>45</v>
      </c>
      <c r="O143" s="92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7" t="s">
        <v>137</v>
      </c>
      <c r="AT143" s="237" t="s">
        <v>133</v>
      </c>
      <c r="AU143" s="237" t="s">
        <v>21</v>
      </c>
      <c r="AY143" s="18" t="s">
        <v>132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8" t="s">
        <v>21</v>
      </c>
      <c r="BK143" s="238">
        <f>ROUND(I143*H143,2)</f>
        <v>0</v>
      </c>
      <c r="BL143" s="18" t="s">
        <v>137</v>
      </c>
      <c r="BM143" s="237" t="s">
        <v>174</v>
      </c>
    </row>
    <row r="144" s="2" customFormat="1">
      <c r="A144" s="39"/>
      <c r="B144" s="40"/>
      <c r="C144" s="41"/>
      <c r="D144" s="239" t="s">
        <v>142</v>
      </c>
      <c r="E144" s="41"/>
      <c r="F144" s="240" t="s">
        <v>175</v>
      </c>
      <c r="G144" s="41"/>
      <c r="H144" s="41"/>
      <c r="I144" s="196"/>
      <c r="J144" s="41"/>
      <c r="K144" s="41"/>
      <c r="L144" s="45"/>
      <c r="M144" s="241"/>
      <c r="N144" s="242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142</v>
      </c>
      <c r="AU144" s="18" t="s">
        <v>21</v>
      </c>
    </row>
    <row r="145" s="2" customFormat="1" ht="21.75" customHeight="1">
      <c r="A145" s="39"/>
      <c r="B145" s="40"/>
      <c r="C145" s="226" t="s">
        <v>26</v>
      </c>
      <c r="D145" s="226" t="s">
        <v>133</v>
      </c>
      <c r="E145" s="227" t="s">
        <v>176</v>
      </c>
      <c r="F145" s="228" t="s">
        <v>177</v>
      </c>
      <c r="G145" s="229" t="s">
        <v>136</v>
      </c>
      <c r="H145" s="230">
        <v>1</v>
      </c>
      <c r="I145" s="231"/>
      <c r="J145" s="232">
        <f>ROUND(I145*H145,2)</f>
        <v>0</v>
      </c>
      <c r="K145" s="228" t="s">
        <v>1</v>
      </c>
      <c r="L145" s="45"/>
      <c r="M145" s="233" t="s">
        <v>1</v>
      </c>
      <c r="N145" s="234" t="s">
        <v>45</v>
      </c>
      <c r="O145" s="92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7" t="s">
        <v>137</v>
      </c>
      <c r="AT145" s="237" t="s">
        <v>133</v>
      </c>
      <c r="AU145" s="237" t="s">
        <v>21</v>
      </c>
      <c r="AY145" s="18" t="s">
        <v>132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8" t="s">
        <v>21</v>
      </c>
      <c r="BK145" s="238">
        <f>ROUND(I145*H145,2)</f>
        <v>0</v>
      </c>
      <c r="BL145" s="18" t="s">
        <v>137</v>
      </c>
      <c r="BM145" s="237" t="s">
        <v>178</v>
      </c>
    </row>
    <row r="146" s="2" customFormat="1">
      <c r="A146" s="39"/>
      <c r="B146" s="40"/>
      <c r="C146" s="41"/>
      <c r="D146" s="239" t="s">
        <v>142</v>
      </c>
      <c r="E146" s="41"/>
      <c r="F146" s="240" t="s">
        <v>179</v>
      </c>
      <c r="G146" s="41"/>
      <c r="H146" s="41"/>
      <c r="I146" s="196"/>
      <c r="J146" s="41"/>
      <c r="K146" s="41"/>
      <c r="L146" s="45"/>
      <c r="M146" s="241"/>
      <c r="N146" s="242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142</v>
      </c>
      <c r="AU146" s="18" t="s">
        <v>21</v>
      </c>
    </row>
    <row r="147" s="2" customFormat="1">
      <c r="A147" s="39"/>
      <c r="B147" s="40"/>
      <c r="C147" s="226" t="s">
        <v>180</v>
      </c>
      <c r="D147" s="226" t="s">
        <v>133</v>
      </c>
      <c r="E147" s="227" t="s">
        <v>181</v>
      </c>
      <c r="F147" s="228" t="s">
        <v>182</v>
      </c>
      <c r="G147" s="229" t="s">
        <v>136</v>
      </c>
      <c r="H147" s="230">
        <v>1</v>
      </c>
      <c r="I147" s="231"/>
      <c r="J147" s="232">
        <f>ROUND(I147*H147,2)</f>
        <v>0</v>
      </c>
      <c r="K147" s="228" t="s">
        <v>1</v>
      </c>
      <c r="L147" s="45"/>
      <c r="M147" s="233" t="s">
        <v>1</v>
      </c>
      <c r="N147" s="234" t="s">
        <v>45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137</v>
      </c>
      <c r="AT147" s="237" t="s">
        <v>133</v>
      </c>
      <c r="AU147" s="237" t="s">
        <v>21</v>
      </c>
      <c r="AY147" s="18" t="s">
        <v>132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21</v>
      </c>
      <c r="BK147" s="238">
        <f>ROUND(I147*H147,2)</f>
        <v>0</v>
      </c>
      <c r="BL147" s="18" t="s">
        <v>137</v>
      </c>
      <c r="BM147" s="237" t="s">
        <v>183</v>
      </c>
    </row>
    <row r="148" s="2" customFormat="1">
      <c r="A148" s="39"/>
      <c r="B148" s="40"/>
      <c r="C148" s="41"/>
      <c r="D148" s="239" t="s">
        <v>142</v>
      </c>
      <c r="E148" s="41"/>
      <c r="F148" s="240" t="s">
        <v>184</v>
      </c>
      <c r="G148" s="41"/>
      <c r="H148" s="41"/>
      <c r="I148" s="196"/>
      <c r="J148" s="41"/>
      <c r="K148" s="41"/>
      <c r="L148" s="45"/>
      <c r="M148" s="241"/>
      <c r="N148" s="242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142</v>
      </c>
      <c r="AU148" s="18" t="s">
        <v>21</v>
      </c>
    </row>
    <row r="149" s="2" customFormat="1" ht="16.5" customHeight="1">
      <c r="A149" s="39"/>
      <c r="B149" s="40"/>
      <c r="C149" s="226" t="s">
        <v>185</v>
      </c>
      <c r="D149" s="226" t="s">
        <v>133</v>
      </c>
      <c r="E149" s="227" t="s">
        <v>186</v>
      </c>
      <c r="F149" s="228" t="s">
        <v>187</v>
      </c>
      <c r="G149" s="229" t="s">
        <v>136</v>
      </c>
      <c r="H149" s="230">
        <v>1</v>
      </c>
      <c r="I149" s="231"/>
      <c r="J149" s="232">
        <f>ROUND(I149*H149,2)</f>
        <v>0</v>
      </c>
      <c r="K149" s="228" t="s">
        <v>1</v>
      </c>
      <c r="L149" s="45"/>
      <c r="M149" s="233" t="s">
        <v>1</v>
      </c>
      <c r="N149" s="234" t="s">
        <v>45</v>
      </c>
      <c r="O149" s="92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7" t="s">
        <v>137</v>
      </c>
      <c r="AT149" s="237" t="s">
        <v>133</v>
      </c>
      <c r="AU149" s="237" t="s">
        <v>21</v>
      </c>
      <c r="AY149" s="18" t="s">
        <v>132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8" t="s">
        <v>21</v>
      </c>
      <c r="BK149" s="238">
        <f>ROUND(I149*H149,2)</f>
        <v>0</v>
      </c>
      <c r="BL149" s="18" t="s">
        <v>137</v>
      </c>
      <c r="BM149" s="237" t="s">
        <v>188</v>
      </c>
    </row>
    <row r="150" s="2" customFormat="1">
      <c r="A150" s="39"/>
      <c r="B150" s="40"/>
      <c r="C150" s="41"/>
      <c r="D150" s="239" t="s">
        <v>142</v>
      </c>
      <c r="E150" s="41"/>
      <c r="F150" s="240" t="s">
        <v>189</v>
      </c>
      <c r="G150" s="41"/>
      <c r="H150" s="41"/>
      <c r="I150" s="196"/>
      <c r="J150" s="41"/>
      <c r="K150" s="41"/>
      <c r="L150" s="45"/>
      <c r="M150" s="243"/>
      <c r="N150" s="244"/>
      <c r="O150" s="245"/>
      <c r="P150" s="245"/>
      <c r="Q150" s="245"/>
      <c r="R150" s="245"/>
      <c r="S150" s="245"/>
      <c r="T150" s="24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142</v>
      </c>
      <c r="AU150" s="18" t="s">
        <v>21</v>
      </c>
    </row>
    <row r="151" s="2" customFormat="1" ht="6.96" customHeight="1">
      <c r="A151" s="39"/>
      <c r="B151" s="67"/>
      <c r="C151" s="68"/>
      <c r="D151" s="68"/>
      <c r="E151" s="68"/>
      <c r="F151" s="68"/>
      <c r="G151" s="68"/>
      <c r="H151" s="68"/>
      <c r="I151" s="68"/>
      <c r="J151" s="68"/>
      <c r="K151" s="68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/R60H1F6PbItVcTSUIMLHm5VoB5T4OVPXMmOCXyfNINjLkDzGUVXQs+APReAcRVtOcI6TyIQEe/SZyi9Y1RlXQ==" hashValue="X6pfA1AoMECtrhyPBk7O4Pc7uQcS7YPoy55eKYnei2I/h7EHq5bCQ/thKzwygZi5dCyMtpA4Ec6Sgh8q5dT6+g==" algorithmName="SHA-512" password="CC35"/>
  <autoFilter ref="C126:K150"/>
  <mergeCells count="14">
    <mergeCell ref="E7:H7"/>
    <mergeCell ref="E9:H9"/>
    <mergeCell ref="E18:H18"/>
    <mergeCell ref="E27:H27"/>
    <mergeCell ref="E85:H85"/>
    <mergeCell ref="E87:H87"/>
    <mergeCell ref="D101:F101"/>
    <mergeCell ref="D102:F102"/>
    <mergeCell ref="D103:F103"/>
    <mergeCell ref="D104:F104"/>
    <mergeCell ref="D105:F10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  <c r="AZ2" s="247" t="s">
        <v>190</v>
      </c>
      <c r="BA2" s="247" t="s">
        <v>1</v>
      </c>
      <c r="BB2" s="247" t="s">
        <v>1</v>
      </c>
      <c r="BC2" s="247" t="s">
        <v>26</v>
      </c>
      <c r="BD2" s="247" t="s">
        <v>144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  <c r="AZ3" s="247" t="s">
        <v>191</v>
      </c>
      <c r="BA3" s="247" t="s">
        <v>1</v>
      </c>
      <c r="BB3" s="247" t="s">
        <v>1</v>
      </c>
      <c r="BC3" s="247" t="s">
        <v>192</v>
      </c>
      <c r="BD3" s="247" t="s">
        <v>144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Polní cesty C1 a C487 Dvory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30</v>
      </c>
      <c r="F15" s="39"/>
      <c r="G15" s="39"/>
      <c r="H15" s="39"/>
      <c r="I15" s="141" t="s">
        <v>31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31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99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100</v>
      </c>
      <c r="E31" s="39"/>
      <c r="F31" s="39"/>
      <c r="G31" s="39"/>
      <c r="H31" s="39"/>
      <c r="I31" s="39"/>
      <c r="J31" s="151">
        <f>J107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1" t="s">
        <v>45</v>
      </c>
      <c r="F35" s="157">
        <f>ROUND((SUM(BE107:BE114) + SUM(BE134:BE441)),  2)</f>
        <v>0</v>
      </c>
      <c r="G35" s="39"/>
      <c r="H35" s="39"/>
      <c r="I35" s="158">
        <v>0.20999999999999999</v>
      </c>
      <c r="J35" s="157">
        <f>ROUND(((SUM(BE107:BE114) + SUM(BE134:BE441))*I35),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46</v>
      </c>
      <c r="F36" s="157">
        <f>ROUND((SUM(BF107:BF114) + SUM(BF134:BF441)),  2)</f>
        <v>0</v>
      </c>
      <c r="G36" s="39"/>
      <c r="H36" s="39"/>
      <c r="I36" s="158">
        <v>0.14999999999999999</v>
      </c>
      <c r="J36" s="157">
        <f>ROUND(((SUM(BF107:BF114) + SUM(BF134:BF441))*I36),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7">
        <f>ROUND((SUM(BG107:BG114) + SUM(BG134:BG441)),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48</v>
      </c>
      <c r="F38" s="157">
        <f>ROUND((SUM(BH107:BH114) + SUM(BH134:BH441)),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49</v>
      </c>
      <c r="F39" s="157">
        <f>ROUND((SUM(BI107:BI114) + SUM(BI134:BI441)),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53</v>
      </c>
      <c r="E50" s="167"/>
      <c r="F50" s="167"/>
      <c r="G50" s="166" t="s">
        <v>54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55</v>
      </c>
      <c r="E61" s="169"/>
      <c r="F61" s="170" t="s">
        <v>56</v>
      </c>
      <c r="G61" s="168" t="s">
        <v>55</v>
      </c>
      <c r="H61" s="169"/>
      <c r="I61" s="169"/>
      <c r="J61" s="171" t="s">
        <v>56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57</v>
      </c>
      <c r="E65" s="172"/>
      <c r="F65" s="172"/>
      <c r="G65" s="166" t="s">
        <v>58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55</v>
      </c>
      <c r="E76" s="169"/>
      <c r="F76" s="170" t="s">
        <v>56</v>
      </c>
      <c r="G76" s="168" t="s">
        <v>55</v>
      </c>
      <c r="H76" s="169"/>
      <c r="I76" s="169"/>
      <c r="J76" s="171" t="s">
        <v>56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Polní cesty C1 a C487 Dvory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101.01 -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Dvory</v>
      </c>
      <c r="G89" s="41"/>
      <c r="H89" s="41"/>
      <c r="I89" s="33" t="s">
        <v>24</v>
      </c>
      <c r="J89" s="80" t="str">
        <f>IF(J12="","",J12)</f>
        <v>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Česká republika - Státní pozemkový úřad</v>
      </c>
      <c r="G91" s="41"/>
      <c r="H91" s="41"/>
      <c r="I91" s="33" t="s">
        <v>34</v>
      </c>
      <c r="J91" s="37" t="str">
        <f>E21</f>
        <v>Ing. Roman Fišer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Dopravně inženýrská kancelář, s.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102</v>
      </c>
      <c r="D94" s="179"/>
      <c r="E94" s="179"/>
      <c r="F94" s="179"/>
      <c r="G94" s="179"/>
      <c r="H94" s="179"/>
      <c r="I94" s="179"/>
      <c r="J94" s="180" t="s">
        <v>103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104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2"/>
      <c r="C97" s="183"/>
      <c r="D97" s="184" t="s">
        <v>194</v>
      </c>
      <c r="E97" s="185"/>
      <c r="F97" s="185"/>
      <c r="G97" s="185"/>
      <c r="H97" s="185"/>
      <c r="I97" s="185"/>
      <c r="J97" s="186">
        <f>J135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8"/>
      <c r="C98" s="249"/>
      <c r="D98" s="250" t="s">
        <v>195</v>
      </c>
      <c r="E98" s="251"/>
      <c r="F98" s="251"/>
      <c r="G98" s="251"/>
      <c r="H98" s="251"/>
      <c r="I98" s="251"/>
      <c r="J98" s="252">
        <f>J136</f>
        <v>0</v>
      </c>
      <c r="K98" s="249"/>
      <c r="L98" s="253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8"/>
      <c r="C99" s="249"/>
      <c r="D99" s="250" t="s">
        <v>196</v>
      </c>
      <c r="E99" s="251"/>
      <c r="F99" s="251"/>
      <c r="G99" s="251"/>
      <c r="H99" s="251"/>
      <c r="I99" s="251"/>
      <c r="J99" s="252">
        <f>J244</f>
        <v>0</v>
      </c>
      <c r="K99" s="249"/>
      <c r="L99" s="253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8"/>
      <c r="C100" s="249"/>
      <c r="D100" s="250" t="s">
        <v>197</v>
      </c>
      <c r="E100" s="251"/>
      <c r="F100" s="251"/>
      <c r="G100" s="251"/>
      <c r="H100" s="251"/>
      <c r="I100" s="251"/>
      <c r="J100" s="252">
        <f>J261</f>
        <v>0</v>
      </c>
      <c r="K100" s="249"/>
      <c r="L100" s="25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8"/>
      <c r="C101" s="249"/>
      <c r="D101" s="250" t="s">
        <v>198</v>
      </c>
      <c r="E101" s="251"/>
      <c r="F101" s="251"/>
      <c r="G101" s="251"/>
      <c r="H101" s="251"/>
      <c r="I101" s="251"/>
      <c r="J101" s="252">
        <f>J268</f>
        <v>0</v>
      </c>
      <c r="K101" s="249"/>
      <c r="L101" s="253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8"/>
      <c r="C102" s="249"/>
      <c r="D102" s="250" t="s">
        <v>199</v>
      </c>
      <c r="E102" s="251"/>
      <c r="F102" s="251"/>
      <c r="G102" s="251"/>
      <c r="H102" s="251"/>
      <c r="I102" s="251"/>
      <c r="J102" s="252">
        <f>J336</f>
        <v>0</v>
      </c>
      <c r="K102" s="249"/>
      <c r="L102" s="253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8"/>
      <c r="C103" s="249"/>
      <c r="D103" s="250" t="s">
        <v>200</v>
      </c>
      <c r="E103" s="251"/>
      <c r="F103" s="251"/>
      <c r="G103" s="251"/>
      <c r="H103" s="251"/>
      <c r="I103" s="251"/>
      <c r="J103" s="252">
        <f>J414</f>
        <v>0</v>
      </c>
      <c r="K103" s="249"/>
      <c r="L103" s="253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8"/>
      <c r="C104" s="249"/>
      <c r="D104" s="250" t="s">
        <v>201</v>
      </c>
      <c r="E104" s="251"/>
      <c r="F104" s="251"/>
      <c r="G104" s="251"/>
      <c r="H104" s="251"/>
      <c r="I104" s="251"/>
      <c r="J104" s="252">
        <f>J439</f>
        <v>0</v>
      </c>
      <c r="K104" s="249"/>
      <c r="L104" s="253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9.28" customHeight="1">
      <c r="A107" s="39"/>
      <c r="B107" s="40"/>
      <c r="C107" s="181" t="s">
        <v>107</v>
      </c>
      <c r="D107" s="41"/>
      <c r="E107" s="41"/>
      <c r="F107" s="41"/>
      <c r="G107" s="41"/>
      <c r="H107" s="41"/>
      <c r="I107" s="41"/>
      <c r="J107" s="188">
        <f>ROUND(J108 + J109 + J110 + J111 + J112 + J113,2)</f>
        <v>0</v>
      </c>
      <c r="K107" s="41"/>
      <c r="L107" s="64"/>
      <c r="N107" s="189" t="s">
        <v>44</v>
      </c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8" customHeight="1">
      <c r="A108" s="39"/>
      <c r="B108" s="40"/>
      <c r="C108" s="41"/>
      <c r="D108" s="190" t="s">
        <v>108</v>
      </c>
      <c r="E108" s="191"/>
      <c r="F108" s="191"/>
      <c r="G108" s="41"/>
      <c r="H108" s="41"/>
      <c r="I108" s="41"/>
      <c r="J108" s="192">
        <v>0</v>
      </c>
      <c r="K108" s="41"/>
      <c r="L108" s="193"/>
      <c r="M108" s="194"/>
      <c r="N108" s="195" t="s">
        <v>46</v>
      </c>
      <c r="O108" s="194"/>
      <c r="P108" s="194"/>
      <c r="Q108" s="194"/>
      <c r="R108" s="194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4"/>
      <c r="AG108" s="194"/>
      <c r="AH108" s="194"/>
      <c r="AI108" s="194"/>
      <c r="AJ108" s="194"/>
      <c r="AK108" s="194"/>
      <c r="AL108" s="194"/>
      <c r="AM108" s="194"/>
      <c r="AN108" s="194"/>
      <c r="AO108" s="194"/>
      <c r="AP108" s="194"/>
      <c r="AQ108" s="194"/>
      <c r="AR108" s="194"/>
      <c r="AS108" s="194"/>
      <c r="AT108" s="194"/>
      <c r="AU108" s="194"/>
      <c r="AV108" s="194"/>
      <c r="AW108" s="194"/>
      <c r="AX108" s="194"/>
      <c r="AY108" s="197" t="s">
        <v>109</v>
      </c>
      <c r="AZ108" s="194"/>
      <c r="BA108" s="194"/>
      <c r="BB108" s="194"/>
      <c r="BC108" s="194"/>
      <c r="BD108" s="194"/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97" t="s">
        <v>89</v>
      </c>
      <c r="BK108" s="194"/>
      <c r="BL108" s="194"/>
      <c r="BM108" s="194"/>
    </row>
    <row r="109" s="2" customFormat="1" ht="18" customHeight="1">
      <c r="A109" s="39"/>
      <c r="B109" s="40"/>
      <c r="C109" s="41"/>
      <c r="D109" s="190" t="s">
        <v>110</v>
      </c>
      <c r="E109" s="191"/>
      <c r="F109" s="191"/>
      <c r="G109" s="41"/>
      <c r="H109" s="41"/>
      <c r="I109" s="41"/>
      <c r="J109" s="192">
        <v>0</v>
      </c>
      <c r="K109" s="41"/>
      <c r="L109" s="193"/>
      <c r="M109" s="194"/>
      <c r="N109" s="195" t="s">
        <v>46</v>
      </c>
      <c r="O109" s="194"/>
      <c r="P109" s="194"/>
      <c r="Q109" s="194"/>
      <c r="R109" s="194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4"/>
      <c r="AG109" s="194"/>
      <c r="AH109" s="194"/>
      <c r="AI109" s="194"/>
      <c r="AJ109" s="194"/>
      <c r="AK109" s="194"/>
      <c r="AL109" s="194"/>
      <c r="AM109" s="194"/>
      <c r="AN109" s="194"/>
      <c r="AO109" s="194"/>
      <c r="AP109" s="194"/>
      <c r="AQ109" s="194"/>
      <c r="AR109" s="194"/>
      <c r="AS109" s="194"/>
      <c r="AT109" s="194"/>
      <c r="AU109" s="194"/>
      <c r="AV109" s="194"/>
      <c r="AW109" s="194"/>
      <c r="AX109" s="194"/>
      <c r="AY109" s="197" t="s">
        <v>109</v>
      </c>
      <c r="AZ109" s="194"/>
      <c r="BA109" s="194"/>
      <c r="BB109" s="194"/>
      <c r="BC109" s="194"/>
      <c r="BD109" s="194"/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97" t="s">
        <v>89</v>
      </c>
      <c r="BK109" s="194"/>
      <c r="BL109" s="194"/>
      <c r="BM109" s="194"/>
    </row>
    <row r="110" s="2" customFormat="1" ht="18" customHeight="1">
      <c r="A110" s="39"/>
      <c r="B110" s="40"/>
      <c r="C110" s="41"/>
      <c r="D110" s="190" t="s">
        <v>111</v>
      </c>
      <c r="E110" s="191"/>
      <c r="F110" s="191"/>
      <c r="G110" s="41"/>
      <c r="H110" s="41"/>
      <c r="I110" s="41"/>
      <c r="J110" s="192">
        <v>0</v>
      </c>
      <c r="K110" s="41"/>
      <c r="L110" s="193"/>
      <c r="M110" s="194"/>
      <c r="N110" s="195" t="s">
        <v>46</v>
      </c>
      <c r="O110" s="194"/>
      <c r="P110" s="194"/>
      <c r="Q110" s="194"/>
      <c r="R110" s="194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196"/>
      <c r="AF110" s="194"/>
      <c r="AG110" s="194"/>
      <c r="AH110" s="194"/>
      <c r="AI110" s="194"/>
      <c r="AJ110" s="194"/>
      <c r="AK110" s="194"/>
      <c r="AL110" s="194"/>
      <c r="AM110" s="194"/>
      <c r="AN110" s="194"/>
      <c r="AO110" s="194"/>
      <c r="AP110" s="194"/>
      <c r="AQ110" s="194"/>
      <c r="AR110" s="194"/>
      <c r="AS110" s="194"/>
      <c r="AT110" s="194"/>
      <c r="AU110" s="194"/>
      <c r="AV110" s="194"/>
      <c r="AW110" s="194"/>
      <c r="AX110" s="194"/>
      <c r="AY110" s="197" t="s">
        <v>109</v>
      </c>
      <c r="AZ110" s="194"/>
      <c r="BA110" s="194"/>
      <c r="BB110" s="194"/>
      <c r="BC110" s="194"/>
      <c r="BD110" s="194"/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97" t="s">
        <v>89</v>
      </c>
      <c r="BK110" s="194"/>
      <c r="BL110" s="194"/>
      <c r="BM110" s="194"/>
    </row>
    <row r="111" s="2" customFormat="1" ht="18" customHeight="1">
      <c r="A111" s="39"/>
      <c r="B111" s="40"/>
      <c r="C111" s="41"/>
      <c r="D111" s="190" t="s">
        <v>112</v>
      </c>
      <c r="E111" s="191"/>
      <c r="F111" s="191"/>
      <c r="G111" s="41"/>
      <c r="H111" s="41"/>
      <c r="I111" s="41"/>
      <c r="J111" s="192">
        <v>0</v>
      </c>
      <c r="K111" s="41"/>
      <c r="L111" s="193"/>
      <c r="M111" s="194"/>
      <c r="N111" s="195" t="s">
        <v>46</v>
      </c>
      <c r="O111" s="194"/>
      <c r="P111" s="194"/>
      <c r="Q111" s="194"/>
      <c r="R111" s="194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4"/>
      <c r="AG111" s="194"/>
      <c r="AH111" s="194"/>
      <c r="AI111" s="194"/>
      <c r="AJ111" s="194"/>
      <c r="AK111" s="194"/>
      <c r="AL111" s="194"/>
      <c r="AM111" s="194"/>
      <c r="AN111" s="194"/>
      <c r="AO111" s="194"/>
      <c r="AP111" s="194"/>
      <c r="AQ111" s="194"/>
      <c r="AR111" s="194"/>
      <c r="AS111" s="194"/>
      <c r="AT111" s="194"/>
      <c r="AU111" s="194"/>
      <c r="AV111" s="194"/>
      <c r="AW111" s="194"/>
      <c r="AX111" s="194"/>
      <c r="AY111" s="197" t="s">
        <v>109</v>
      </c>
      <c r="AZ111" s="194"/>
      <c r="BA111" s="194"/>
      <c r="BB111" s="194"/>
      <c r="BC111" s="194"/>
      <c r="BD111" s="194"/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97" t="s">
        <v>89</v>
      </c>
      <c r="BK111" s="194"/>
      <c r="BL111" s="194"/>
      <c r="BM111" s="194"/>
    </row>
    <row r="112" s="2" customFormat="1" ht="18" customHeight="1">
      <c r="A112" s="39"/>
      <c r="B112" s="40"/>
      <c r="C112" s="41"/>
      <c r="D112" s="190" t="s">
        <v>113</v>
      </c>
      <c r="E112" s="191"/>
      <c r="F112" s="191"/>
      <c r="G112" s="41"/>
      <c r="H112" s="41"/>
      <c r="I112" s="41"/>
      <c r="J112" s="192">
        <v>0</v>
      </c>
      <c r="K112" s="41"/>
      <c r="L112" s="193"/>
      <c r="M112" s="194"/>
      <c r="N112" s="195" t="s">
        <v>46</v>
      </c>
      <c r="O112" s="194"/>
      <c r="P112" s="194"/>
      <c r="Q112" s="194"/>
      <c r="R112" s="194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4"/>
      <c r="AG112" s="194"/>
      <c r="AH112" s="194"/>
      <c r="AI112" s="194"/>
      <c r="AJ112" s="194"/>
      <c r="AK112" s="194"/>
      <c r="AL112" s="194"/>
      <c r="AM112" s="194"/>
      <c r="AN112" s="194"/>
      <c r="AO112" s="194"/>
      <c r="AP112" s="194"/>
      <c r="AQ112" s="194"/>
      <c r="AR112" s="194"/>
      <c r="AS112" s="194"/>
      <c r="AT112" s="194"/>
      <c r="AU112" s="194"/>
      <c r="AV112" s="194"/>
      <c r="AW112" s="194"/>
      <c r="AX112" s="194"/>
      <c r="AY112" s="197" t="s">
        <v>109</v>
      </c>
      <c r="AZ112" s="194"/>
      <c r="BA112" s="194"/>
      <c r="BB112" s="194"/>
      <c r="BC112" s="194"/>
      <c r="BD112" s="194"/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97" t="s">
        <v>89</v>
      </c>
      <c r="BK112" s="194"/>
      <c r="BL112" s="194"/>
      <c r="BM112" s="194"/>
    </row>
    <row r="113" s="2" customFormat="1" ht="18" customHeight="1">
      <c r="A113" s="39"/>
      <c r="B113" s="40"/>
      <c r="C113" s="41"/>
      <c r="D113" s="191" t="s">
        <v>114</v>
      </c>
      <c r="E113" s="41"/>
      <c r="F113" s="41"/>
      <c r="G113" s="41"/>
      <c r="H113" s="41"/>
      <c r="I113" s="41"/>
      <c r="J113" s="192">
        <f>ROUND(J30*T113,2)</f>
        <v>0</v>
      </c>
      <c r="K113" s="41"/>
      <c r="L113" s="193"/>
      <c r="M113" s="194"/>
      <c r="N113" s="195" t="s">
        <v>46</v>
      </c>
      <c r="O113" s="194"/>
      <c r="P113" s="194"/>
      <c r="Q113" s="194"/>
      <c r="R113" s="194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4"/>
      <c r="AG113" s="194"/>
      <c r="AH113" s="194"/>
      <c r="AI113" s="194"/>
      <c r="AJ113" s="194"/>
      <c r="AK113" s="194"/>
      <c r="AL113" s="194"/>
      <c r="AM113" s="194"/>
      <c r="AN113" s="194"/>
      <c r="AO113" s="194"/>
      <c r="AP113" s="194"/>
      <c r="AQ113" s="194"/>
      <c r="AR113" s="194"/>
      <c r="AS113" s="194"/>
      <c r="AT113" s="194"/>
      <c r="AU113" s="194"/>
      <c r="AV113" s="194"/>
      <c r="AW113" s="194"/>
      <c r="AX113" s="194"/>
      <c r="AY113" s="197" t="s">
        <v>115</v>
      </c>
      <c r="AZ113" s="194"/>
      <c r="BA113" s="194"/>
      <c r="BB113" s="194"/>
      <c r="BC113" s="194"/>
      <c r="BD113" s="194"/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97" t="s">
        <v>89</v>
      </c>
      <c r="BK113" s="194"/>
      <c r="BL113" s="194"/>
      <c r="BM113" s="194"/>
    </row>
    <row r="114" s="2" customForma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9.28" customHeight="1">
      <c r="A115" s="39"/>
      <c r="B115" s="40"/>
      <c r="C115" s="199" t="s">
        <v>116</v>
      </c>
      <c r="D115" s="179"/>
      <c r="E115" s="179"/>
      <c r="F115" s="179"/>
      <c r="G115" s="179"/>
      <c r="H115" s="179"/>
      <c r="I115" s="179"/>
      <c r="J115" s="200">
        <f>ROUND(J96+J107,2)</f>
        <v>0</v>
      </c>
      <c r="K115" s="179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117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77" t="str">
        <f>E7</f>
        <v>Polní cesty C1 a C487 Dvory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97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SO 101.01 - KOMUNIKACE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22</v>
      </c>
      <c r="D128" s="41"/>
      <c r="E128" s="41"/>
      <c r="F128" s="28" t="str">
        <f>F12</f>
        <v>Dvory</v>
      </c>
      <c r="G128" s="41"/>
      <c r="H128" s="41"/>
      <c r="I128" s="33" t="s">
        <v>24</v>
      </c>
      <c r="J128" s="80" t="str">
        <f>IF(J12="","",J12)</f>
        <v>3. 3. 2021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E15</f>
        <v>Česká republika - Státní pozemkový úřad</v>
      </c>
      <c r="G130" s="41"/>
      <c r="H130" s="41"/>
      <c r="I130" s="33" t="s">
        <v>34</v>
      </c>
      <c r="J130" s="37" t="str">
        <f>E21</f>
        <v>Ing. Roman Fišer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5.65" customHeight="1">
      <c r="A131" s="39"/>
      <c r="B131" s="40"/>
      <c r="C131" s="33" t="s">
        <v>32</v>
      </c>
      <c r="D131" s="41"/>
      <c r="E131" s="41"/>
      <c r="F131" s="28" t="str">
        <f>IF(E18="","",E18)</f>
        <v>Vyplň údaj</v>
      </c>
      <c r="G131" s="41"/>
      <c r="H131" s="41"/>
      <c r="I131" s="33" t="s">
        <v>37</v>
      </c>
      <c r="J131" s="37" t="str">
        <f>E24</f>
        <v>Dopravně inženýrská kancelář, s. r.o.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0" customFormat="1" ht="29.28" customHeight="1">
      <c r="A133" s="201"/>
      <c r="B133" s="202"/>
      <c r="C133" s="203" t="s">
        <v>118</v>
      </c>
      <c r="D133" s="204" t="s">
        <v>65</v>
      </c>
      <c r="E133" s="204" t="s">
        <v>61</v>
      </c>
      <c r="F133" s="204" t="s">
        <v>62</v>
      </c>
      <c r="G133" s="204" t="s">
        <v>119</v>
      </c>
      <c r="H133" s="204" t="s">
        <v>120</v>
      </c>
      <c r="I133" s="204" t="s">
        <v>121</v>
      </c>
      <c r="J133" s="204" t="s">
        <v>103</v>
      </c>
      <c r="K133" s="205" t="s">
        <v>122</v>
      </c>
      <c r="L133" s="206"/>
      <c r="M133" s="101" t="s">
        <v>1</v>
      </c>
      <c r="N133" s="102" t="s">
        <v>44</v>
      </c>
      <c r="O133" s="102" t="s">
        <v>123</v>
      </c>
      <c r="P133" s="102" t="s">
        <v>124</v>
      </c>
      <c r="Q133" s="102" t="s">
        <v>125</v>
      </c>
      <c r="R133" s="102" t="s">
        <v>126</v>
      </c>
      <c r="S133" s="102" t="s">
        <v>127</v>
      </c>
      <c r="T133" s="103" t="s">
        <v>128</v>
      </c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1"/>
      <c r="AE133" s="201"/>
    </row>
    <row r="134" s="2" customFormat="1" ht="22.8" customHeight="1">
      <c r="A134" s="39"/>
      <c r="B134" s="40"/>
      <c r="C134" s="108" t="s">
        <v>129</v>
      </c>
      <c r="D134" s="41"/>
      <c r="E134" s="41"/>
      <c r="F134" s="41"/>
      <c r="G134" s="41"/>
      <c r="H134" s="41"/>
      <c r="I134" s="41"/>
      <c r="J134" s="207">
        <f>BK134</f>
        <v>0</v>
      </c>
      <c r="K134" s="41"/>
      <c r="L134" s="45"/>
      <c r="M134" s="104"/>
      <c r="N134" s="208"/>
      <c r="O134" s="105"/>
      <c r="P134" s="209">
        <f>P135</f>
        <v>0</v>
      </c>
      <c r="Q134" s="105"/>
      <c r="R134" s="209">
        <f>R135</f>
        <v>290.32572199999998</v>
      </c>
      <c r="S134" s="105"/>
      <c r="T134" s="210">
        <f>T135</f>
        <v>342.76499999999999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79</v>
      </c>
      <c r="AU134" s="18" t="s">
        <v>105</v>
      </c>
      <c r="BK134" s="211">
        <f>BK135</f>
        <v>0</v>
      </c>
    </row>
    <row r="135" s="11" customFormat="1" ht="25.92" customHeight="1">
      <c r="A135" s="11"/>
      <c r="B135" s="212"/>
      <c r="C135" s="213"/>
      <c r="D135" s="214" t="s">
        <v>79</v>
      </c>
      <c r="E135" s="215" t="s">
        <v>202</v>
      </c>
      <c r="F135" s="215" t="s">
        <v>203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P136+P244+P261+P268+P336+P414+P439</f>
        <v>0</v>
      </c>
      <c r="Q135" s="220"/>
      <c r="R135" s="221">
        <f>R136+R244+R261+R268+R336+R414+R439</f>
        <v>290.32572199999998</v>
      </c>
      <c r="S135" s="220"/>
      <c r="T135" s="222">
        <f>T136+T244+T261+T268+T336+T414+T439</f>
        <v>342.76499999999999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23" t="s">
        <v>21</v>
      </c>
      <c r="AT135" s="224" t="s">
        <v>79</v>
      </c>
      <c r="AU135" s="224" t="s">
        <v>80</v>
      </c>
      <c r="AY135" s="223" t="s">
        <v>132</v>
      </c>
      <c r="BK135" s="225">
        <f>BK136+BK244+BK261+BK268+BK336+BK414+BK439</f>
        <v>0</v>
      </c>
    </row>
    <row r="136" s="11" customFormat="1" ht="22.8" customHeight="1">
      <c r="A136" s="11"/>
      <c r="B136" s="212"/>
      <c r="C136" s="213"/>
      <c r="D136" s="214" t="s">
        <v>79</v>
      </c>
      <c r="E136" s="254" t="s">
        <v>21</v>
      </c>
      <c r="F136" s="254" t="s">
        <v>204</v>
      </c>
      <c r="G136" s="213"/>
      <c r="H136" s="213"/>
      <c r="I136" s="216"/>
      <c r="J136" s="255">
        <f>BK136</f>
        <v>0</v>
      </c>
      <c r="K136" s="213"/>
      <c r="L136" s="218"/>
      <c r="M136" s="219"/>
      <c r="N136" s="220"/>
      <c r="O136" s="220"/>
      <c r="P136" s="221">
        <f>SUM(P137:P243)</f>
        <v>0</v>
      </c>
      <c r="Q136" s="220"/>
      <c r="R136" s="221">
        <f>SUM(R137:R243)</f>
        <v>0.10101</v>
      </c>
      <c r="S136" s="220"/>
      <c r="T136" s="222">
        <f>SUM(T137:T243)</f>
        <v>273.14499999999998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23" t="s">
        <v>21</v>
      </c>
      <c r="AT136" s="224" t="s">
        <v>79</v>
      </c>
      <c r="AU136" s="224" t="s">
        <v>21</v>
      </c>
      <c r="AY136" s="223" t="s">
        <v>132</v>
      </c>
      <c r="BK136" s="225">
        <f>SUM(BK137:BK243)</f>
        <v>0</v>
      </c>
    </row>
    <row r="137" s="2" customFormat="1">
      <c r="A137" s="39"/>
      <c r="B137" s="40"/>
      <c r="C137" s="226" t="s">
        <v>21</v>
      </c>
      <c r="D137" s="226" t="s">
        <v>133</v>
      </c>
      <c r="E137" s="227" t="s">
        <v>205</v>
      </c>
      <c r="F137" s="228" t="s">
        <v>206</v>
      </c>
      <c r="G137" s="229" t="s">
        <v>207</v>
      </c>
      <c r="H137" s="230">
        <v>915</v>
      </c>
      <c r="I137" s="231"/>
      <c r="J137" s="232">
        <f>ROUND(I137*H137,2)</f>
        <v>0</v>
      </c>
      <c r="K137" s="228" t="s">
        <v>208</v>
      </c>
      <c r="L137" s="45"/>
      <c r="M137" s="233" t="s">
        <v>1</v>
      </c>
      <c r="N137" s="234" t="s">
        <v>45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0.17999999999999999</v>
      </c>
      <c r="T137" s="236">
        <f>S137*H137</f>
        <v>164.69999999999999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131</v>
      </c>
      <c r="AT137" s="237" t="s">
        <v>133</v>
      </c>
      <c r="AU137" s="237" t="s">
        <v>89</v>
      </c>
      <c r="AY137" s="18" t="s">
        <v>132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21</v>
      </c>
      <c r="BK137" s="238">
        <f>ROUND(I137*H137,2)</f>
        <v>0</v>
      </c>
      <c r="BL137" s="18" t="s">
        <v>131</v>
      </c>
      <c r="BM137" s="237" t="s">
        <v>209</v>
      </c>
    </row>
    <row r="138" s="13" customFormat="1">
      <c r="A138" s="13"/>
      <c r="B138" s="256"/>
      <c r="C138" s="257"/>
      <c r="D138" s="239" t="s">
        <v>210</v>
      </c>
      <c r="E138" s="258" t="s">
        <v>1</v>
      </c>
      <c r="F138" s="259" t="s">
        <v>211</v>
      </c>
      <c r="G138" s="257"/>
      <c r="H138" s="258" t="s">
        <v>1</v>
      </c>
      <c r="I138" s="260"/>
      <c r="J138" s="257"/>
      <c r="K138" s="257"/>
      <c r="L138" s="261"/>
      <c r="M138" s="262"/>
      <c r="N138" s="263"/>
      <c r="O138" s="263"/>
      <c r="P138" s="263"/>
      <c r="Q138" s="263"/>
      <c r="R138" s="263"/>
      <c r="S138" s="263"/>
      <c r="T138" s="26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5" t="s">
        <v>210</v>
      </c>
      <c r="AU138" s="265" t="s">
        <v>89</v>
      </c>
      <c r="AV138" s="13" t="s">
        <v>21</v>
      </c>
      <c r="AW138" s="13" t="s">
        <v>36</v>
      </c>
      <c r="AX138" s="13" t="s">
        <v>80</v>
      </c>
      <c r="AY138" s="265" t="s">
        <v>132</v>
      </c>
    </row>
    <row r="139" s="14" customFormat="1">
      <c r="A139" s="14"/>
      <c r="B139" s="266"/>
      <c r="C139" s="267"/>
      <c r="D139" s="239" t="s">
        <v>210</v>
      </c>
      <c r="E139" s="268" t="s">
        <v>1</v>
      </c>
      <c r="F139" s="269" t="s">
        <v>212</v>
      </c>
      <c r="G139" s="267"/>
      <c r="H139" s="270">
        <v>915</v>
      </c>
      <c r="I139" s="271"/>
      <c r="J139" s="267"/>
      <c r="K139" s="267"/>
      <c r="L139" s="272"/>
      <c r="M139" s="273"/>
      <c r="N139" s="274"/>
      <c r="O139" s="274"/>
      <c r="P139" s="274"/>
      <c r="Q139" s="274"/>
      <c r="R139" s="274"/>
      <c r="S139" s="274"/>
      <c r="T139" s="27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6" t="s">
        <v>210</v>
      </c>
      <c r="AU139" s="276" t="s">
        <v>89</v>
      </c>
      <c r="AV139" s="14" t="s">
        <v>89</v>
      </c>
      <c r="AW139" s="14" t="s">
        <v>36</v>
      </c>
      <c r="AX139" s="14" t="s">
        <v>21</v>
      </c>
      <c r="AY139" s="276" t="s">
        <v>132</v>
      </c>
    </row>
    <row r="140" s="13" customFormat="1">
      <c r="A140" s="13"/>
      <c r="B140" s="256"/>
      <c r="C140" s="257"/>
      <c r="D140" s="239" t="s">
        <v>210</v>
      </c>
      <c r="E140" s="258" t="s">
        <v>1</v>
      </c>
      <c r="F140" s="259" t="s">
        <v>213</v>
      </c>
      <c r="G140" s="257"/>
      <c r="H140" s="258" t="s">
        <v>1</v>
      </c>
      <c r="I140" s="260"/>
      <c r="J140" s="257"/>
      <c r="K140" s="257"/>
      <c r="L140" s="261"/>
      <c r="M140" s="262"/>
      <c r="N140" s="263"/>
      <c r="O140" s="263"/>
      <c r="P140" s="263"/>
      <c r="Q140" s="263"/>
      <c r="R140" s="263"/>
      <c r="S140" s="263"/>
      <c r="T140" s="26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5" t="s">
        <v>210</v>
      </c>
      <c r="AU140" s="265" t="s">
        <v>89</v>
      </c>
      <c r="AV140" s="13" t="s">
        <v>21</v>
      </c>
      <c r="AW140" s="13" t="s">
        <v>36</v>
      </c>
      <c r="AX140" s="13" t="s">
        <v>80</v>
      </c>
      <c r="AY140" s="265" t="s">
        <v>132</v>
      </c>
    </row>
    <row r="141" s="2" customFormat="1">
      <c r="A141" s="39"/>
      <c r="B141" s="40"/>
      <c r="C141" s="226" t="s">
        <v>89</v>
      </c>
      <c r="D141" s="226" t="s">
        <v>133</v>
      </c>
      <c r="E141" s="227" t="s">
        <v>214</v>
      </c>
      <c r="F141" s="228" t="s">
        <v>215</v>
      </c>
      <c r="G141" s="229" t="s">
        <v>207</v>
      </c>
      <c r="H141" s="230">
        <v>943</v>
      </c>
      <c r="I141" s="231"/>
      <c r="J141" s="232">
        <f>ROUND(I141*H141,2)</f>
        <v>0</v>
      </c>
      <c r="K141" s="228" t="s">
        <v>208</v>
      </c>
      <c r="L141" s="45"/>
      <c r="M141" s="233" t="s">
        <v>1</v>
      </c>
      <c r="N141" s="234" t="s">
        <v>45</v>
      </c>
      <c r="O141" s="92"/>
      <c r="P141" s="235">
        <f>O141*H141</f>
        <v>0</v>
      </c>
      <c r="Q141" s="235">
        <v>6.9999999999999994E-05</v>
      </c>
      <c r="R141" s="235">
        <f>Q141*H141</f>
        <v>0.066009999999999999</v>
      </c>
      <c r="S141" s="235">
        <v>0.11500000000000001</v>
      </c>
      <c r="T141" s="236">
        <f>S141*H141</f>
        <v>108.44500000000001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7" t="s">
        <v>131</v>
      </c>
      <c r="AT141" s="237" t="s">
        <v>133</v>
      </c>
      <c r="AU141" s="237" t="s">
        <v>89</v>
      </c>
      <c r="AY141" s="18" t="s">
        <v>132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8" t="s">
        <v>21</v>
      </c>
      <c r="BK141" s="238">
        <f>ROUND(I141*H141,2)</f>
        <v>0</v>
      </c>
      <c r="BL141" s="18" t="s">
        <v>131</v>
      </c>
      <c r="BM141" s="237" t="s">
        <v>216</v>
      </c>
    </row>
    <row r="142" s="13" customFormat="1">
      <c r="A142" s="13"/>
      <c r="B142" s="256"/>
      <c r="C142" s="257"/>
      <c r="D142" s="239" t="s">
        <v>210</v>
      </c>
      <c r="E142" s="258" t="s">
        <v>1</v>
      </c>
      <c r="F142" s="259" t="s">
        <v>217</v>
      </c>
      <c r="G142" s="257"/>
      <c r="H142" s="258" t="s">
        <v>1</v>
      </c>
      <c r="I142" s="260"/>
      <c r="J142" s="257"/>
      <c r="K142" s="257"/>
      <c r="L142" s="261"/>
      <c r="M142" s="262"/>
      <c r="N142" s="263"/>
      <c r="O142" s="263"/>
      <c r="P142" s="263"/>
      <c r="Q142" s="263"/>
      <c r="R142" s="263"/>
      <c r="S142" s="263"/>
      <c r="T142" s="26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5" t="s">
        <v>210</v>
      </c>
      <c r="AU142" s="265" t="s">
        <v>89</v>
      </c>
      <c r="AV142" s="13" t="s">
        <v>21</v>
      </c>
      <c r="AW142" s="13" t="s">
        <v>36</v>
      </c>
      <c r="AX142" s="13" t="s">
        <v>80</v>
      </c>
      <c r="AY142" s="265" t="s">
        <v>132</v>
      </c>
    </row>
    <row r="143" s="13" customFormat="1">
      <c r="A143" s="13"/>
      <c r="B143" s="256"/>
      <c r="C143" s="257"/>
      <c r="D143" s="239" t="s">
        <v>210</v>
      </c>
      <c r="E143" s="258" t="s">
        <v>1</v>
      </c>
      <c r="F143" s="259" t="s">
        <v>218</v>
      </c>
      <c r="G143" s="257"/>
      <c r="H143" s="258" t="s">
        <v>1</v>
      </c>
      <c r="I143" s="260"/>
      <c r="J143" s="257"/>
      <c r="K143" s="257"/>
      <c r="L143" s="261"/>
      <c r="M143" s="262"/>
      <c r="N143" s="263"/>
      <c r="O143" s="263"/>
      <c r="P143" s="263"/>
      <c r="Q143" s="263"/>
      <c r="R143" s="263"/>
      <c r="S143" s="263"/>
      <c r="T143" s="26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5" t="s">
        <v>210</v>
      </c>
      <c r="AU143" s="265" t="s">
        <v>89</v>
      </c>
      <c r="AV143" s="13" t="s">
        <v>21</v>
      </c>
      <c r="AW143" s="13" t="s">
        <v>36</v>
      </c>
      <c r="AX143" s="13" t="s">
        <v>80</v>
      </c>
      <c r="AY143" s="265" t="s">
        <v>132</v>
      </c>
    </row>
    <row r="144" s="14" customFormat="1">
      <c r="A144" s="14"/>
      <c r="B144" s="266"/>
      <c r="C144" s="267"/>
      <c r="D144" s="239" t="s">
        <v>210</v>
      </c>
      <c r="E144" s="268" t="s">
        <v>1</v>
      </c>
      <c r="F144" s="269" t="s">
        <v>212</v>
      </c>
      <c r="G144" s="267"/>
      <c r="H144" s="270">
        <v>915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6" t="s">
        <v>210</v>
      </c>
      <c r="AU144" s="276" t="s">
        <v>89</v>
      </c>
      <c r="AV144" s="14" t="s">
        <v>89</v>
      </c>
      <c r="AW144" s="14" t="s">
        <v>36</v>
      </c>
      <c r="AX144" s="14" t="s">
        <v>80</v>
      </c>
      <c r="AY144" s="276" t="s">
        <v>132</v>
      </c>
    </row>
    <row r="145" s="13" customFormat="1">
      <c r="A145" s="13"/>
      <c r="B145" s="256"/>
      <c r="C145" s="257"/>
      <c r="D145" s="239" t="s">
        <v>210</v>
      </c>
      <c r="E145" s="258" t="s">
        <v>1</v>
      </c>
      <c r="F145" s="259" t="s">
        <v>219</v>
      </c>
      <c r="G145" s="257"/>
      <c r="H145" s="258" t="s">
        <v>1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5" t="s">
        <v>210</v>
      </c>
      <c r="AU145" s="265" t="s">
        <v>89</v>
      </c>
      <c r="AV145" s="13" t="s">
        <v>21</v>
      </c>
      <c r="AW145" s="13" t="s">
        <v>36</v>
      </c>
      <c r="AX145" s="13" t="s">
        <v>80</v>
      </c>
      <c r="AY145" s="265" t="s">
        <v>132</v>
      </c>
    </row>
    <row r="146" s="14" customFormat="1">
      <c r="A146" s="14"/>
      <c r="B146" s="266"/>
      <c r="C146" s="267"/>
      <c r="D146" s="239" t="s">
        <v>210</v>
      </c>
      <c r="E146" s="268" t="s">
        <v>1</v>
      </c>
      <c r="F146" s="269" t="s">
        <v>185</v>
      </c>
      <c r="G146" s="267"/>
      <c r="H146" s="270">
        <v>12</v>
      </c>
      <c r="I146" s="271"/>
      <c r="J146" s="267"/>
      <c r="K146" s="267"/>
      <c r="L146" s="272"/>
      <c r="M146" s="273"/>
      <c r="N146" s="274"/>
      <c r="O146" s="274"/>
      <c r="P146" s="274"/>
      <c r="Q146" s="274"/>
      <c r="R146" s="274"/>
      <c r="S146" s="274"/>
      <c r="T146" s="27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6" t="s">
        <v>210</v>
      </c>
      <c r="AU146" s="276" t="s">
        <v>89</v>
      </c>
      <c r="AV146" s="14" t="s">
        <v>89</v>
      </c>
      <c r="AW146" s="14" t="s">
        <v>36</v>
      </c>
      <c r="AX146" s="14" t="s">
        <v>80</v>
      </c>
      <c r="AY146" s="276" t="s">
        <v>132</v>
      </c>
    </row>
    <row r="147" s="13" customFormat="1">
      <c r="A147" s="13"/>
      <c r="B147" s="256"/>
      <c r="C147" s="257"/>
      <c r="D147" s="239" t="s">
        <v>210</v>
      </c>
      <c r="E147" s="258" t="s">
        <v>1</v>
      </c>
      <c r="F147" s="259" t="s">
        <v>220</v>
      </c>
      <c r="G147" s="257"/>
      <c r="H147" s="258" t="s">
        <v>1</v>
      </c>
      <c r="I147" s="260"/>
      <c r="J147" s="257"/>
      <c r="K147" s="257"/>
      <c r="L147" s="261"/>
      <c r="M147" s="262"/>
      <c r="N147" s="263"/>
      <c r="O147" s="263"/>
      <c r="P147" s="263"/>
      <c r="Q147" s="263"/>
      <c r="R147" s="263"/>
      <c r="S147" s="263"/>
      <c r="T147" s="26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5" t="s">
        <v>210</v>
      </c>
      <c r="AU147" s="265" t="s">
        <v>89</v>
      </c>
      <c r="AV147" s="13" t="s">
        <v>21</v>
      </c>
      <c r="AW147" s="13" t="s">
        <v>36</v>
      </c>
      <c r="AX147" s="13" t="s">
        <v>80</v>
      </c>
      <c r="AY147" s="265" t="s">
        <v>132</v>
      </c>
    </row>
    <row r="148" s="14" customFormat="1">
      <c r="A148" s="14"/>
      <c r="B148" s="266"/>
      <c r="C148" s="267"/>
      <c r="D148" s="239" t="s">
        <v>210</v>
      </c>
      <c r="E148" s="268" t="s">
        <v>1</v>
      </c>
      <c r="F148" s="269" t="s">
        <v>221</v>
      </c>
      <c r="G148" s="267"/>
      <c r="H148" s="270">
        <v>16</v>
      </c>
      <c r="I148" s="271"/>
      <c r="J148" s="267"/>
      <c r="K148" s="267"/>
      <c r="L148" s="272"/>
      <c r="M148" s="273"/>
      <c r="N148" s="274"/>
      <c r="O148" s="274"/>
      <c r="P148" s="274"/>
      <c r="Q148" s="274"/>
      <c r="R148" s="274"/>
      <c r="S148" s="274"/>
      <c r="T148" s="27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6" t="s">
        <v>210</v>
      </c>
      <c r="AU148" s="276" t="s">
        <v>89</v>
      </c>
      <c r="AV148" s="14" t="s">
        <v>89</v>
      </c>
      <c r="AW148" s="14" t="s">
        <v>36</v>
      </c>
      <c r="AX148" s="14" t="s">
        <v>80</v>
      </c>
      <c r="AY148" s="276" t="s">
        <v>132</v>
      </c>
    </row>
    <row r="149" s="15" customFormat="1">
      <c r="A149" s="15"/>
      <c r="B149" s="277"/>
      <c r="C149" s="278"/>
      <c r="D149" s="239" t="s">
        <v>210</v>
      </c>
      <c r="E149" s="279" t="s">
        <v>1</v>
      </c>
      <c r="F149" s="280" t="s">
        <v>222</v>
      </c>
      <c r="G149" s="278"/>
      <c r="H149" s="281">
        <v>943</v>
      </c>
      <c r="I149" s="282"/>
      <c r="J149" s="278"/>
      <c r="K149" s="278"/>
      <c r="L149" s="283"/>
      <c r="M149" s="284"/>
      <c r="N149" s="285"/>
      <c r="O149" s="285"/>
      <c r="P149" s="285"/>
      <c r="Q149" s="285"/>
      <c r="R149" s="285"/>
      <c r="S149" s="285"/>
      <c r="T149" s="28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7" t="s">
        <v>210</v>
      </c>
      <c r="AU149" s="287" t="s">
        <v>89</v>
      </c>
      <c r="AV149" s="15" t="s">
        <v>131</v>
      </c>
      <c r="AW149" s="15" t="s">
        <v>36</v>
      </c>
      <c r="AX149" s="15" t="s">
        <v>21</v>
      </c>
      <c r="AY149" s="287" t="s">
        <v>132</v>
      </c>
    </row>
    <row r="150" s="2" customFormat="1" ht="33" customHeight="1">
      <c r="A150" s="39"/>
      <c r="B150" s="40"/>
      <c r="C150" s="226" t="s">
        <v>144</v>
      </c>
      <c r="D150" s="226" t="s">
        <v>133</v>
      </c>
      <c r="E150" s="227" t="s">
        <v>223</v>
      </c>
      <c r="F150" s="228" t="s">
        <v>224</v>
      </c>
      <c r="G150" s="229" t="s">
        <v>225</v>
      </c>
      <c r="H150" s="230">
        <v>82</v>
      </c>
      <c r="I150" s="231"/>
      <c r="J150" s="232">
        <f>ROUND(I150*H150,2)</f>
        <v>0</v>
      </c>
      <c r="K150" s="228" t="s">
        <v>208</v>
      </c>
      <c r="L150" s="45"/>
      <c r="M150" s="233" t="s">
        <v>1</v>
      </c>
      <c r="N150" s="234" t="s">
        <v>45</v>
      </c>
      <c r="O150" s="92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7" t="s">
        <v>131</v>
      </c>
      <c r="AT150" s="237" t="s">
        <v>133</v>
      </c>
      <c r="AU150" s="237" t="s">
        <v>89</v>
      </c>
      <c r="AY150" s="18" t="s">
        <v>132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8" t="s">
        <v>21</v>
      </c>
      <c r="BK150" s="238">
        <f>ROUND(I150*H150,2)</f>
        <v>0</v>
      </c>
      <c r="BL150" s="18" t="s">
        <v>131</v>
      </c>
      <c r="BM150" s="237" t="s">
        <v>226</v>
      </c>
    </row>
    <row r="151" s="13" customFormat="1">
      <c r="A151" s="13"/>
      <c r="B151" s="256"/>
      <c r="C151" s="257"/>
      <c r="D151" s="239" t="s">
        <v>210</v>
      </c>
      <c r="E151" s="258" t="s">
        <v>1</v>
      </c>
      <c r="F151" s="259" t="s">
        <v>227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5" t="s">
        <v>210</v>
      </c>
      <c r="AU151" s="265" t="s">
        <v>89</v>
      </c>
      <c r="AV151" s="13" t="s">
        <v>21</v>
      </c>
      <c r="AW151" s="13" t="s">
        <v>36</v>
      </c>
      <c r="AX151" s="13" t="s">
        <v>80</v>
      </c>
      <c r="AY151" s="265" t="s">
        <v>132</v>
      </c>
    </row>
    <row r="152" s="13" customFormat="1">
      <c r="A152" s="13"/>
      <c r="B152" s="256"/>
      <c r="C152" s="257"/>
      <c r="D152" s="239" t="s">
        <v>210</v>
      </c>
      <c r="E152" s="258" t="s">
        <v>1</v>
      </c>
      <c r="F152" s="259" t="s">
        <v>228</v>
      </c>
      <c r="G152" s="257"/>
      <c r="H152" s="258" t="s">
        <v>1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5" t="s">
        <v>210</v>
      </c>
      <c r="AU152" s="265" t="s">
        <v>89</v>
      </c>
      <c r="AV152" s="13" t="s">
        <v>21</v>
      </c>
      <c r="AW152" s="13" t="s">
        <v>36</v>
      </c>
      <c r="AX152" s="13" t="s">
        <v>80</v>
      </c>
      <c r="AY152" s="265" t="s">
        <v>132</v>
      </c>
    </row>
    <row r="153" s="14" customFormat="1">
      <c r="A153" s="14"/>
      <c r="B153" s="266"/>
      <c r="C153" s="267"/>
      <c r="D153" s="239" t="s">
        <v>210</v>
      </c>
      <c r="E153" s="268" t="s">
        <v>1</v>
      </c>
      <c r="F153" s="269" t="s">
        <v>229</v>
      </c>
      <c r="G153" s="267"/>
      <c r="H153" s="270">
        <v>82</v>
      </c>
      <c r="I153" s="271"/>
      <c r="J153" s="267"/>
      <c r="K153" s="267"/>
      <c r="L153" s="272"/>
      <c r="M153" s="273"/>
      <c r="N153" s="274"/>
      <c r="O153" s="274"/>
      <c r="P153" s="274"/>
      <c r="Q153" s="274"/>
      <c r="R153" s="274"/>
      <c r="S153" s="274"/>
      <c r="T153" s="27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6" t="s">
        <v>210</v>
      </c>
      <c r="AU153" s="276" t="s">
        <v>89</v>
      </c>
      <c r="AV153" s="14" t="s">
        <v>89</v>
      </c>
      <c r="AW153" s="14" t="s">
        <v>36</v>
      </c>
      <c r="AX153" s="14" t="s">
        <v>80</v>
      </c>
      <c r="AY153" s="276" t="s">
        <v>132</v>
      </c>
    </row>
    <row r="154" s="13" customFormat="1">
      <c r="A154" s="13"/>
      <c r="B154" s="256"/>
      <c r="C154" s="257"/>
      <c r="D154" s="239" t="s">
        <v>210</v>
      </c>
      <c r="E154" s="258" t="s">
        <v>1</v>
      </c>
      <c r="F154" s="259" t="s">
        <v>230</v>
      </c>
      <c r="G154" s="257"/>
      <c r="H154" s="258" t="s">
        <v>1</v>
      </c>
      <c r="I154" s="260"/>
      <c r="J154" s="257"/>
      <c r="K154" s="257"/>
      <c r="L154" s="261"/>
      <c r="M154" s="262"/>
      <c r="N154" s="263"/>
      <c r="O154" s="263"/>
      <c r="P154" s="263"/>
      <c r="Q154" s="263"/>
      <c r="R154" s="263"/>
      <c r="S154" s="263"/>
      <c r="T154" s="26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5" t="s">
        <v>210</v>
      </c>
      <c r="AU154" s="265" t="s">
        <v>89</v>
      </c>
      <c r="AV154" s="13" t="s">
        <v>21</v>
      </c>
      <c r="AW154" s="13" t="s">
        <v>36</v>
      </c>
      <c r="AX154" s="13" t="s">
        <v>80</v>
      </c>
      <c r="AY154" s="265" t="s">
        <v>132</v>
      </c>
    </row>
    <row r="155" s="15" customFormat="1">
      <c r="A155" s="15"/>
      <c r="B155" s="277"/>
      <c r="C155" s="278"/>
      <c r="D155" s="239" t="s">
        <v>210</v>
      </c>
      <c r="E155" s="279" t="s">
        <v>1</v>
      </c>
      <c r="F155" s="280" t="s">
        <v>222</v>
      </c>
      <c r="G155" s="278"/>
      <c r="H155" s="281">
        <v>82</v>
      </c>
      <c r="I155" s="282"/>
      <c r="J155" s="278"/>
      <c r="K155" s="278"/>
      <c r="L155" s="283"/>
      <c r="M155" s="284"/>
      <c r="N155" s="285"/>
      <c r="O155" s="285"/>
      <c r="P155" s="285"/>
      <c r="Q155" s="285"/>
      <c r="R155" s="285"/>
      <c r="S155" s="285"/>
      <c r="T155" s="28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7" t="s">
        <v>210</v>
      </c>
      <c r="AU155" s="287" t="s">
        <v>89</v>
      </c>
      <c r="AV155" s="15" t="s">
        <v>131</v>
      </c>
      <c r="AW155" s="15" t="s">
        <v>36</v>
      </c>
      <c r="AX155" s="15" t="s">
        <v>21</v>
      </c>
      <c r="AY155" s="287" t="s">
        <v>132</v>
      </c>
    </row>
    <row r="156" s="2" customFormat="1" ht="33" customHeight="1">
      <c r="A156" s="39"/>
      <c r="B156" s="40"/>
      <c r="C156" s="226" t="s">
        <v>131</v>
      </c>
      <c r="D156" s="226" t="s">
        <v>133</v>
      </c>
      <c r="E156" s="227" t="s">
        <v>231</v>
      </c>
      <c r="F156" s="228" t="s">
        <v>232</v>
      </c>
      <c r="G156" s="229" t="s">
        <v>225</v>
      </c>
      <c r="H156" s="230">
        <v>492</v>
      </c>
      <c r="I156" s="231"/>
      <c r="J156" s="232">
        <f>ROUND(I156*H156,2)</f>
        <v>0</v>
      </c>
      <c r="K156" s="228" t="s">
        <v>208</v>
      </c>
      <c r="L156" s="45"/>
      <c r="M156" s="233" t="s">
        <v>1</v>
      </c>
      <c r="N156" s="234" t="s">
        <v>45</v>
      </c>
      <c r="O156" s="92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7" t="s">
        <v>131</v>
      </c>
      <c r="AT156" s="237" t="s">
        <v>133</v>
      </c>
      <c r="AU156" s="237" t="s">
        <v>89</v>
      </c>
      <c r="AY156" s="18" t="s">
        <v>132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8" t="s">
        <v>21</v>
      </c>
      <c r="BK156" s="238">
        <f>ROUND(I156*H156,2)</f>
        <v>0</v>
      </c>
      <c r="BL156" s="18" t="s">
        <v>131</v>
      </c>
      <c r="BM156" s="237" t="s">
        <v>233</v>
      </c>
    </row>
    <row r="157" s="13" customFormat="1">
      <c r="A157" s="13"/>
      <c r="B157" s="256"/>
      <c r="C157" s="257"/>
      <c r="D157" s="239" t="s">
        <v>210</v>
      </c>
      <c r="E157" s="258" t="s">
        <v>1</v>
      </c>
      <c r="F157" s="259" t="s">
        <v>234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5" t="s">
        <v>210</v>
      </c>
      <c r="AU157" s="265" t="s">
        <v>89</v>
      </c>
      <c r="AV157" s="13" t="s">
        <v>21</v>
      </c>
      <c r="AW157" s="13" t="s">
        <v>36</v>
      </c>
      <c r="AX157" s="13" t="s">
        <v>80</v>
      </c>
      <c r="AY157" s="265" t="s">
        <v>132</v>
      </c>
    </row>
    <row r="158" s="14" customFormat="1">
      <c r="A158" s="14"/>
      <c r="B158" s="266"/>
      <c r="C158" s="267"/>
      <c r="D158" s="239" t="s">
        <v>210</v>
      </c>
      <c r="E158" s="268" t="s">
        <v>1</v>
      </c>
      <c r="F158" s="269" t="s">
        <v>235</v>
      </c>
      <c r="G158" s="267"/>
      <c r="H158" s="270">
        <v>492</v>
      </c>
      <c r="I158" s="271"/>
      <c r="J158" s="267"/>
      <c r="K158" s="267"/>
      <c r="L158" s="272"/>
      <c r="M158" s="273"/>
      <c r="N158" s="274"/>
      <c r="O158" s="274"/>
      <c r="P158" s="274"/>
      <c r="Q158" s="274"/>
      <c r="R158" s="274"/>
      <c r="S158" s="274"/>
      <c r="T158" s="27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6" t="s">
        <v>210</v>
      </c>
      <c r="AU158" s="276" t="s">
        <v>89</v>
      </c>
      <c r="AV158" s="14" t="s">
        <v>89</v>
      </c>
      <c r="AW158" s="14" t="s">
        <v>36</v>
      </c>
      <c r="AX158" s="14" t="s">
        <v>80</v>
      </c>
      <c r="AY158" s="276" t="s">
        <v>132</v>
      </c>
    </row>
    <row r="159" s="13" customFormat="1">
      <c r="A159" s="13"/>
      <c r="B159" s="256"/>
      <c r="C159" s="257"/>
      <c r="D159" s="239" t="s">
        <v>210</v>
      </c>
      <c r="E159" s="258" t="s">
        <v>1</v>
      </c>
      <c r="F159" s="259" t="s">
        <v>230</v>
      </c>
      <c r="G159" s="257"/>
      <c r="H159" s="258" t="s">
        <v>1</v>
      </c>
      <c r="I159" s="260"/>
      <c r="J159" s="257"/>
      <c r="K159" s="257"/>
      <c r="L159" s="261"/>
      <c r="M159" s="262"/>
      <c r="N159" s="263"/>
      <c r="O159" s="263"/>
      <c r="P159" s="263"/>
      <c r="Q159" s="263"/>
      <c r="R159" s="263"/>
      <c r="S159" s="263"/>
      <c r="T159" s="26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5" t="s">
        <v>210</v>
      </c>
      <c r="AU159" s="265" t="s">
        <v>89</v>
      </c>
      <c r="AV159" s="13" t="s">
        <v>21</v>
      </c>
      <c r="AW159" s="13" t="s">
        <v>36</v>
      </c>
      <c r="AX159" s="13" t="s">
        <v>80</v>
      </c>
      <c r="AY159" s="265" t="s">
        <v>132</v>
      </c>
    </row>
    <row r="160" s="15" customFormat="1">
      <c r="A160" s="15"/>
      <c r="B160" s="277"/>
      <c r="C160" s="278"/>
      <c r="D160" s="239" t="s">
        <v>210</v>
      </c>
      <c r="E160" s="279" t="s">
        <v>1</v>
      </c>
      <c r="F160" s="280" t="s">
        <v>222</v>
      </c>
      <c r="G160" s="278"/>
      <c r="H160" s="281">
        <v>492</v>
      </c>
      <c r="I160" s="282"/>
      <c r="J160" s="278"/>
      <c r="K160" s="278"/>
      <c r="L160" s="283"/>
      <c r="M160" s="284"/>
      <c r="N160" s="285"/>
      <c r="O160" s="285"/>
      <c r="P160" s="285"/>
      <c r="Q160" s="285"/>
      <c r="R160" s="285"/>
      <c r="S160" s="285"/>
      <c r="T160" s="28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7" t="s">
        <v>210</v>
      </c>
      <c r="AU160" s="287" t="s">
        <v>89</v>
      </c>
      <c r="AV160" s="15" t="s">
        <v>131</v>
      </c>
      <c r="AW160" s="15" t="s">
        <v>36</v>
      </c>
      <c r="AX160" s="15" t="s">
        <v>21</v>
      </c>
      <c r="AY160" s="287" t="s">
        <v>132</v>
      </c>
    </row>
    <row r="161" s="2" customFormat="1" ht="33" customHeight="1">
      <c r="A161" s="39"/>
      <c r="B161" s="40"/>
      <c r="C161" s="226" t="s">
        <v>152</v>
      </c>
      <c r="D161" s="226" t="s">
        <v>133</v>
      </c>
      <c r="E161" s="227" t="s">
        <v>236</v>
      </c>
      <c r="F161" s="228" t="s">
        <v>237</v>
      </c>
      <c r="G161" s="229" t="s">
        <v>225</v>
      </c>
      <c r="H161" s="230">
        <v>1595.8</v>
      </c>
      <c r="I161" s="231"/>
      <c r="J161" s="232">
        <f>ROUND(I161*H161,2)</f>
        <v>0</v>
      </c>
      <c r="K161" s="228" t="s">
        <v>208</v>
      </c>
      <c r="L161" s="45"/>
      <c r="M161" s="233" t="s">
        <v>1</v>
      </c>
      <c r="N161" s="234" t="s">
        <v>45</v>
      </c>
      <c r="O161" s="92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7" t="s">
        <v>131</v>
      </c>
      <c r="AT161" s="237" t="s">
        <v>133</v>
      </c>
      <c r="AU161" s="237" t="s">
        <v>89</v>
      </c>
      <c r="AY161" s="18" t="s">
        <v>132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8" t="s">
        <v>21</v>
      </c>
      <c r="BK161" s="238">
        <f>ROUND(I161*H161,2)</f>
        <v>0</v>
      </c>
      <c r="BL161" s="18" t="s">
        <v>131</v>
      </c>
      <c r="BM161" s="237" t="s">
        <v>238</v>
      </c>
    </row>
    <row r="162" s="13" customFormat="1">
      <c r="A162" s="13"/>
      <c r="B162" s="256"/>
      <c r="C162" s="257"/>
      <c r="D162" s="239" t="s">
        <v>210</v>
      </c>
      <c r="E162" s="258" t="s">
        <v>1</v>
      </c>
      <c r="F162" s="259" t="s">
        <v>239</v>
      </c>
      <c r="G162" s="257"/>
      <c r="H162" s="258" t="s">
        <v>1</v>
      </c>
      <c r="I162" s="260"/>
      <c r="J162" s="257"/>
      <c r="K162" s="257"/>
      <c r="L162" s="261"/>
      <c r="M162" s="262"/>
      <c r="N162" s="263"/>
      <c r="O162" s="263"/>
      <c r="P162" s="263"/>
      <c r="Q162" s="263"/>
      <c r="R162" s="263"/>
      <c r="S162" s="263"/>
      <c r="T162" s="26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5" t="s">
        <v>210</v>
      </c>
      <c r="AU162" s="265" t="s">
        <v>89</v>
      </c>
      <c r="AV162" s="13" t="s">
        <v>21</v>
      </c>
      <c r="AW162" s="13" t="s">
        <v>36</v>
      </c>
      <c r="AX162" s="13" t="s">
        <v>80</v>
      </c>
      <c r="AY162" s="265" t="s">
        <v>132</v>
      </c>
    </row>
    <row r="163" s="14" customFormat="1">
      <c r="A163" s="14"/>
      <c r="B163" s="266"/>
      <c r="C163" s="267"/>
      <c r="D163" s="239" t="s">
        <v>210</v>
      </c>
      <c r="E163" s="268" t="s">
        <v>1</v>
      </c>
      <c r="F163" s="269" t="s">
        <v>240</v>
      </c>
      <c r="G163" s="267"/>
      <c r="H163" s="270">
        <v>400</v>
      </c>
      <c r="I163" s="271"/>
      <c r="J163" s="267"/>
      <c r="K163" s="267"/>
      <c r="L163" s="272"/>
      <c r="M163" s="273"/>
      <c r="N163" s="274"/>
      <c r="O163" s="274"/>
      <c r="P163" s="274"/>
      <c r="Q163" s="274"/>
      <c r="R163" s="274"/>
      <c r="S163" s="274"/>
      <c r="T163" s="27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6" t="s">
        <v>210</v>
      </c>
      <c r="AU163" s="276" t="s">
        <v>89</v>
      </c>
      <c r="AV163" s="14" t="s">
        <v>89</v>
      </c>
      <c r="AW163" s="14" t="s">
        <v>36</v>
      </c>
      <c r="AX163" s="14" t="s">
        <v>80</v>
      </c>
      <c r="AY163" s="276" t="s">
        <v>132</v>
      </c>
    </row>
    <row r="164" s="13" customFormat="1">
      <c r="A164" s="13"/>
      <c r="B164" s="256"/>
      <c r="C164" s="257"/>
      <c r="D164" s="239" t="s">
        <v>210</v>
      </c>
      <c r="E164" s="258" t="s">
        <v>1</v>
      </c>
      <c r="F164" s="259" t="s">
        <v>241</v>
      </c>
      <c r="G164" s="257"/>
      <c r="H164" s="258" t="s">
        <v>1</v>
      </c>
      <c r="I164" s="260"/>
      <c r="J164" s="257"/>
      <c r="K164" s="257"/>
      <c r="L164" s="261"/>
      <c r="M164" s="262"/>
      <c r="N164" s="263"/>
      <c r="O164" s="263"/>
      <c r="P164" s="263"/>
      <c r="Q164" s="263"/>
      <c r="R164" s="263"/>
      <c r="S164" s="263"/>
      <c r="T164" s="26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5" t="s">
        <v>210</v>
      </c>
      <c r="AU164" s="265" t="s">
        <v>89</v>
      </c>
      <c r="AV164" s="13" t="s">
        <v>21</v>
      </c>
      <c r="AW164" s="13" t="s">
        <v>36</v>
      </c>
      <c r="AX164" s="13" t="s">
        <v>80</v>
      </c>
      <c r="AY164" s="265" t="s">
        <v>132</v>
      </c>
    </row>
    <row r="165" s="14" customFormat="1">
      <c r="A165" s="14"/>
      <c r="B165" s="266"/>
      <c r="C165" s="267"/>
      <c r="D165" s="239" t="s">
        <v>210</v>
      </c>
      <c r="E165" s="268" t="s">
        <v>1</v>
      </c>
      <c r="F165" s="269" t="s">
        <v>242</v>
      </c>
      <c r="G165" s="267"/>
      <c r="H165" s="270">
        <v>240.59999999999999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6" t="s">
        <v>210</v>
      </c>
      <c r="AU165" s="276" t="s">
        <v>89</v>
      </c>
      <c r="AV165" s="14" t="s">
        <v>89</v>
      </c>
      <c r="AW165" s="14" t="s">
        <v>36</v>
      </c>
      <c r="AX165" s="14" t="s">
        <v>80</v>
      </c>
      <c r="AY165" s="276" t="s">
        <v>132</v>
      </c>
    </row>
    <row r="166" s="13" customFormat="1">
      <c r="A166" s="13"/>
      <c r="B166" s="256"/>
      <c r="C166" s="257"/>
      <c r="D166" s="239" t="s">
        <v>210</v>
      </c>
      <c r="E166" s="258" t="s">
        <v>1</v>
      </c>
      <c r="F166" s="259" t="s">
        <v>243</v>
      </c>
      <c r="G166" s="257"/>
      <c r="H166" s="258" t="s">
        <v>1</v>
      </c>
      <c r="I166" s="260"/>
      <c r="J166" s="257"/>
      <c r="K166" s="257"/>
      <c r="L166" s="261"/>
      <c r="M166" s="262"/>
      <c r="N166" s="263"/>
      <c r="O166" s="263"/>
      <c r="P166" s="263"/>
      <c r="Q166" s="263"/>
      <c r="R166" s="263"/>
      <c r="S166" s="263"/>
      <c r="T166" s="26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5" t="s">
        <v>210</v>
      </c>
      <c r="AU166" s="265" t="s">
        <v>89</v>
      </c>
      <c r="AV166" s="13" t="s">
        <v>21</v>
      </c>
      <c r="AW166" s="13" t="s">
        <v>36</v>
      </c>
      <c r="AX166" s="13" t="s">
        <v>80</v>
      </c>
      <c r="AY166" s="265" t="s">
        <v>132</v>
      </c>
    </row>
    <row r="167" s="14" customFormat="1">
      <c r="A167" s="14"/>
      <c r="B167" s="266"/>
      <c r="C167" s="267"/>
      <c r="D167" s="239" t="s">
        <v>210</v>
      </c>
      <c r="E167" s="268" t="s">
        <v>1</v>
      </c>
      <c r="F167" s="269" t="s">
        <v>244</v>
      </c>
      <c r="G167" s="267"/>
      <c r="H167" s="270">
        <v>955.20000000000005</v>
      </c>
      <c r="I167" s="271"/>
      <c r="J167" s="267"/>
      <c r="K167" s="267"/>
      <c r="L167" s="272"/>
      <c r="M167" s="273"/>
      <c r="N167" s="274"/>
      <c r="O167" s="274"/>
      <c r="P167" s="274"/>
      <c r="Q167" s="274"/>
      <c r="R167" s="274"/>
      <c r="S167" s="274"/>
      <c r="T167" s="27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6" t="s">
        <v>210</v>
      </c>
      <c r="AU167" s="276" t="s">
        <v>89</v>
      </c>
      <c r="AV167" s="14" t="s">
        <v>89</v>
      </c>
      <c r="AW167" s="14" t="s">
        <v>36</v>
      </c>
      <c r="AX167" s="14" t="s">
        <v>80</v>
      </c>
      <c r="AY167" s="276" t="s">
        <v>132</v>
      </c>
    </row>
    <row r="168" s="13" customFormat="1">
      <c r="A168" s="13"/>
      <c r="B168" s="256"/>
      <c r="C168" s="257"/>
      <c r="D168" s="239" t="s">
        <v>210</v>
      </c>
      <c r="E168" s="258" t="s">
        <v>1</v>
      </c>
      <c r="F168" s="259" t="s">
        <v>245</v>
      </c>
      <c r="G168" s="257"/>
      <c r="H168" s="258" t="s">
        <v>1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5" t="s">
        <v>210</v>
      </c>
      <c r="AU168" s="265" t="s">
        <v>89</v>
      </c>
      <c r="AV168" s="13" t="s">
        <v>21</v>
      </c>
      <c r="AW168" s="13" t="s">
        <v>36</v>
      </c>
      <c r="AX168" s="13" t="s">
        <v>80</v>
      </c>
      <c r="AY168" s="265" t="s">
        <v>132</v>
      </c>
    </row>
    <row r="169" s="15" customFormat="1">
      <c r="A169" s="15"/>
      <c r="B169" s="277"/>
      <c r="C169" s="278"/>
      <c r="D169" s="239" t="s">
        <v>210</v>
      </c>
      <c r="E169" s="279" t="s">
        <v>1</v>
      </c>
      <c r="F169" s="280" t="s">
        <v>222</v>
      </c>
      <c r="G169" s="278"/>
      <c r="H169" s="281">
        <v>1595.8</v>
      </c>
      <c r="I169" s="282"/>
      <c r="J169" s="278"/>
      <c r="K169" s="278"/>
      <c r="L169" s="283"/>
      <c r="M169" s="284"/>
      <c r="N169" s="285"/>
      <c r="O169" s="285"/>
      <c r="P169" s="285"/>
      <c r="Q169" s="285"/>
      <c r="R169" s="285"/>
      <c r="S169" s="285"/>
      <c r="T169" s="28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7" t="s">
        <v>210</v>
      </c>
      <c r="AU169" s="287" t="s">
        <v>89</v>
      </c>
      <c r="AV169" s="15" t="s">
        <v>131</v>
      </c>
      <c r="AW169" s="15" t="s">
        <v>36</v>
      </c>
      <c r="AX169" s="15" t="s">
        <v>21</v>
      </c>
      <c r="AY169" s="287" t="s">
        <v>132</v>
      </c>
    </row>
    <row r="170" s="2" customFormat="1" ht="33" customHeight="1">
      <c r="A170" s="39"/>
      <c r="B170" s="40"/>
      <c r="C170" s="226" t="s">
        <v>157</v>
      </c>
      <c r="D170" s="226" t="s">
        <v>133</v>
      </c>
      <c r="E170" s="227" t="s">
        <v>246</v>
      </c>
      <c r="F170" s="228" t="s">
        <v>247</v>
      </c>
      <c r="G170" s="229" t="s">
        <v>225</v>
      </c>
      <c r="H170" s="230">
        <v>277.30000000000001</v>
      </c>
      <c r="I170" s="231"/>
      <c r="J170" s="232">
        <f>ROUND(I170*H170,2)</f>
        <v>0</v>
      </c>
      <c r="K170" s="228" t="s">
        <v>208</v>
      </c>
      <c r="L170" s="45"/>
      <c r="M170" s="233" t="s">
        <v>1</v>
      </c>
      <c r="N170" s="234" t="s">
        <v>45</v>
      </c>
      <c r="O170" s="92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7" t="s">
        <v>131</v>
      </c>
      <c r="AT170" s="237" t="s">
        <v>133</v>
      </c>
      <c r="AU170" s="237" t="s">
        <v>89</v>
      </c>
      <c r="AY170" s="18" t="s">
        <v>132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8" t="s">
        <v>21</v>
      </c>
      <c r="BK170" s="238">
        <f>ROUND(I170*H170,2)</f>
        <v>0</v>
      </c>
      <c r="BL170" s="18" t="s">
        <v>131</v>
      </c>
      <c r="BM170" s="237" t="s">
        <v>248</v>
      </c>
    </row>
    <row r="171" s="13" customFormat="1">
      <c r="A171" s="13"/>
      <c r="B171" s="256"/>
      <c r="C171" s="257"/>
      <c r="D171" s="239" t="s">
        <v>210</v>
      </c>
      <c r="E171" s="258" t="s">
        <v>1</v>
      </c>
      <c r="F171" s="259" t="s">
        <v>249</v>
      </c>
      <c r="G171" s="257"/>
      <c r="H171" s="258" t="s">
        <v>1</v>
      </c>
      <c r="I171" s="260"/>
      <c r="J171" s="257"/>
      <c r="K171" s="257"/>
      <c r="L171" s="261"/>
      <c r="M171" s="262"/>
      <c r="N171" s="263"/>
      <c r="O171" s="263"/>
      <c r="P171" s="263"/>
      <c r="Q171" s="263"/>
      <c r="R171" s="263"/>
      <c r="S171" s="263"/>
      <c r="T171" s="26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5" t="s">
        <v>210</v>
      </c>
      <c r="AU171" s="265" t="s">
        <v>89</v>
      </c>
      <c r="AV171" s="13" t="s">
        <v>21</v>
      </c>
      <c r="AW171" s="13" t="s">
        <v>36</v>
      </c>
      <c r="AX171" s="13" t="s">
        <v>80</v>
      </c>
      <c r="AY171" s="265" t="s">
        <v>132</v>
      </c>
    </row>
    <row r="172" s="13" customFormat="1">
      <c r="A172" s="13"/>
      <c r="B172" s="256"/>
      <c r="C172" s="257"/>
      <c r="D172" s="239" t="s">
        <v>210</v>
      </c>
      <c r="E172" s="258" t="s">
        <v>1</v>
      </c>
      <c r="F172" s="259" t="s">
        <v>250</v>
      </c>
      <c r="G172" s="257"/>
      <c r="H172" s="258" t="s">
        <v>1</v>
      </c>
      <c r="I172" s="260"/>
      <c r="J172" s="257"/>
      <c r="K172" s="257"/>
      <c r="L172" s="261"/>
      <c r="M172" s="262"/>
      <c r="N172" s="263"/>
      <c r="O172" s="263"/>
      <c r="P172" s="263"/>
      <c r="Q172" s="263"/>
      <c r="R172" s="263"/>
      <c r="S172" s="263"/>
      <c r="T172" s="26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5" t="s">
        <v>210</v>
      </c>
      <c r="AU172" s="265" t="s">
        <v>89</v>
      </c>
      <c r="AV172" s="13" t="s">
        <v>21</v>
      </c>
      <c r="AW172" s="13" t="s">
        <v>36</v>
      </c>
      <c r="AX172" s="13" t="s">
        <v>80</v>
      </c>
      <c r="AY172" s="265" t="s">
        <v>132</v>
      </c>
    </row>
    <row r="173" s="14" customFormat="1">
      <c r="A173" s="14"/>
      <c r="B173" s="266"/>
      <c r="C173" s="267"/>
      <c r="D173" s="239" t="s">
        <v>210</v>
      </c>
      <c r="E173" s="268" t="s">
        <v>1</v>
      </c>
      <c r="F173" s="269" t="s">
        <v>251</v>
      </c>
      <c r="G173" s="267"/>
      <c r="H173" s="270">
        <v>47.149999999999999</v>
      </c>
      <c r="I173" s="271"/>
      <c r="J173" s="267"/>
      <c r="K173" s="267"/>
      <c r="L173" s="272"/>
      <c r="M173" s="273"/>
      <c r="N173" s="274"/>
      <c r="O173" s="274"/>
      <c r="P173" s="274"/>
      <c r="Q173" s="274"/>
      <c r="R173" s="274"/>
      <c r="S173" s="274"/>
      <c r="T173" s="27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6" t="s">
        <v>210</v>
      </c>
      <c r="AU173" s="276" t="s">
        <v>89</v>
      </c>
      <c r="AV173" s="14" t="s">
        <v>89</v>
      </c>
      <c r="AW173" s="14" t="s">
        <v>36</v>
      </c>
      <c r="AX173" s="14" t="s">
        <v>80</v>
      </c>
      <c r="AY173" s="276" t="s">
        <v>132</v>
      </c>
    </row>
    <row r="174" s="13" customFormat="1">
      <c r="A174" s="13"/>
      <c r="B174" s="256"/>
      <c r="C174" s="257"/>
      <c r="D174" s="239" t="s">
        <v>210</v>
      </c>
      <c r="E174" s="258" t="s">
        <v>1</v>
      </c>
      <c r="F174" s="259" t="s">
        <v>211</v>
      </c>
      <c r="G174" s="257"/>
      <c r="H174" s="258" t="s">
        <v>1</v>
      </c>
      <c r="I174" s="260"/>
      <c r="J174" s="257"/>
      <c r="K174" s="257"/>
      <c r="L174" s="261"/>
      <c r="M174" s="262"/>
      <c r="N174" s="263"/>
      <c r="O174" s="263"/>
      <c r="P174" s="263"/>
      <c r="Q174" s="263"/>
      <c r="R174" s="263"/>
      <c r="S174" s="263"/>
      <c r="T174" s="26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5" t="s">
        <v>210</v>
      </c>
      <c r="AU174" s="265" t="s">
        <v>89</v>
      </c>
      <c r="AV174" s="13" t="s">
        <v>21</v>
      </c>
      <c r="AW174" s="13" t="s">
        <v>36</v>
      </c>
      <c r="AX174" s="13" t="s">
        <v>80</v>
      </c>
      <c r="AY174" s="265" t="s">
        <v>132</v>
      </c>
    </row>
    <row r="175" s="14" customFormat="1">
      <c r="A175" s="14"/>
      <c r="B175" s="266"/>
      <c r="C175" s="267"/>
      <c r="D175" s="239" t="s">
        <v>210</v>
      </c>
      <c r="E175" s="268" t="s">
        <v>1</v>
      </c>
      <c r="F175" s="269" t="s">
        <v>252</v>
      </c>
      <c r="G175" s="267"/>
      <c r="H175" s="270">
        <v>91.5</v>
      </c>
      <c r="I175" s="271"/>
      <c r="J175" s="267"/>
      <c r="K175" s="267"/>
      <c r="L175" s="272"/>
      <c r="M175" s="273"/>
      <c r="N175" s="274"/>
      <c r="O175" s="274"/>
      <c r="P175" s="274"/>
      <c r="Q175" s="274"/>
      <c r="R175" s="274"/>
      <c r="S175" s="274"/>
      <c r="T175" s="27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6" t="s">
        <v>210</v>
      </c>
      <c r="AU175" s="276" t="s">
        <v>89</v>
      </c>
      <c r="AV175" s="14" t="s">
        <v>89</v>
      </c>
      <c r="AW175" s="14" t="s">
        <v>36</v>
      </c>
      <c r="AX175" s="14" t="s">
        <v>80</v>
      </c>
      <c r="AY175" s="276" t="s">
        <v>132</v>
      </c>
    </row>
    <row r="176" s="13" customFormat="1">
      <c r="A176" s="13"/>
      <c r="B176" s="256"/>
      <c r="C176" s="257"/>
      <c r="D176" s="239" t="s">
        <v>210</v>
      </c>
      <c r="E176" s="258" t="s">
        <v>1</v>
      </c>
      <c r="F176" s="259" t="s">
        <v>253</v>
      </c>
      <c r="G176" s="257"/>
      <c r="H176" s="258" t="s">
        <v>1</v>
      </c>
      <c r="I176" s="260"/>
      <c r="J176" s="257"/>
      <c r="K176" s="257"/>
      <c r="L176" s="261"/>
      <c r="M176" s="262"/>
      <c r="N176" s="263"/>
      <c r="O176" s="263"/>
      <c r="P176" s="263"/>
      <c r="Q176" s="263"/>
      <c r="R176" s="263"/>
      <c r="S176" s="263"/>
      <c r="T176" s="26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5" t="s">
        <v>210</v>
      </c>
      <c r="AU176" s="265" t="s">
        <v>89</v>
      </c>
      <c r="AV176" s="13" t="s">
        <v>21</v>
      </c>
      <c r="AW176" s="13" t="s">
        <v>36</v>
      </c>
      <c r="AX176" s="13" t="s">
        <v>80</v>
      </c>
      <c r="AY176" s="265" t="s">
        <v>132</v>
      </c>
    </row>
    <row r="177" s="13" customFormat="1">
      <c r="A177" s="13"/>
      <c r="B177" s="256"/>
      <c r="C177" s="257"/>
      <c r="D177" s="239" t="s">
        <v>210</v>
      </c>
      <c r="E177" s="258" t="s">
        <v>1</v>
      </c>
      <c r="F177" s="259" t="s">
        <v>254</v>
      </c>
      <c r="G177" s="257"/>
      <c r="H177" s="258" t="s">
        <v>1</v>
      </c>
      <c r="I177" s="260"/>
      <c r="J177" s="257"/>
      <c r="K177" s="257"/>
      <c r="L177" s="261"/>
      <c r="M177" s="262"/>
      <c r="N177" s="263"/>
      <c r="O177" s="263"/>
      <c r="P177" s="263"/>
      <c r="Q177" s="263"/>
      <c r="R177" s="263"/>
      <c r="S177" s="263"/>
      <c r="T177" s="26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5" t="s">
        <v>210</v>
      </c>
      <c r="AU177" s="265" t="s">
        <v>89</v>
      </c>
      <c r="AV177" s="13" t="s">
        <v>21</v>
      </c>
      <c r="AW177" s="13" t="s">
        <v>36</v>
      </c>
      <c r="AX177" s="13" t="s">
        <v>80</v>
      </c>
      <c r="AY177" s="265" t="s">
        <v>132</v>
      </c>
    </row>
    <row r="178" s="14" customFormat="1">
      <c r="A178" s="14"/>
      <c r="B178" s="266"/>
      <c r="C178" s="267"/>
      <c r="D178" s="239" t="s">
        <v>210</v>
      </c>
      <c r="E178" s="268" t="s">
        <v>1</v>
      </c>
      <c r="F178" s="269" t="s">
        <v>251</v>
      </c>
      <c r="G178" s="267"/>
      <c r="H178" s="270">
        <v>47.149999999999999</v>
      </c>
      <c r="I178" s="271"/>
      <c r="J178" s="267"/>
      <c r="K178" s="267"/>
      <c r="L178" s="272"/>
      <c r="M178" s="273"/>
      <c r="N178" s="274"/>
      <c r="O178" s="274"/>
      <c r="P178" s="274"/>
      <c r="Q178" s="274"/>
      <c r="R178" s="274"/>
      <c r="S178" s="274"/>
      <c r="T178" s="27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6" t="s">
        <v>210</v>
      </c>
      <c r="AU178" s="276" t="s">
        <v>89</v>
      </c>
      <c r="AV178" s="14" t="s">
        <v>89</v>
      </c>
      <c r="AW178" s="14" t="s">
        <v>36</v>
      </c>
      <c r="AX178" s="14" t="s">
        <v>80</v>
      </c>
      <c r="AY178" s="276" t="s">
        <v>132</v>
      </c>
    </row>
    <row r="179" s="13" customFormat="1">
      <c r="A179" s="13"/>
      <c r="B179" s="256"/>
      <c r="C179" s="257"/>
      <c r="D179" s="239" t="s">
        <v>210</v>
      </c>
      <c r="E179" s="258" t="s">
        <v>1</v>
      </c>
      <c r="F179" s="259" t="s">
        <v>211</v>
      </c>
      <c r="G179" s="257"/>
      <c r="H179" s="258" t="s">
        <v>1</v>
      </c>
      <c r="I179" s="260"/>
      <c r="J179" s="257"/>
      <c r="K179" s="257"/>
      <c r="L179" s="261"/>
      <c r="M179" s="262"/>
      <c r="N179" s="263"/>
      <c r="O179" s="263"/>
      <c r="P179" s="263"/>
      <c r="Q179" s="263"/>
      <c r="R179" s="263"/>
      <c r="S179" s="263"/>
      <c r="T179" s="26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5" t="s">
        <v>210</v>
      </c>
      <c r="AU179" s="265" t="s">
        <v>89</v>
      </c>
      <c r="AV179" s="13" t="s">
        <v>21</v>
      </c>
      <c r="AW179" s="13" t="s">
        <v>36</v>
      </c>
      <c r="AX179" s="13" t="s">
        <v>80</v>
      </c>
      <c r="AY179" s="265" t="s">
        <v>132</v>
      </c>
    </row>
    <row r="180" s="14" customFormat="1">
      <c r="A180" s="14"/>
      <c r="B180" s="266"/>
      <c r="C180" s="267"/>
      <c r="D180" s="239" t="s">
        <v>210</v>
      </c>
      <c r="E180" s="268" t="s">
        <v>1</v>
      </c>
      <c r="F180" s="269" t="s">
        <v>252</v>
      </c>
      <c r="G180" s="267"/>
      <c r="H180" s="270">
        <v>91.5</v>
      </c>
      <c r="I180" s="271"/>
      <c r="J180" s="267"/>
      <c r="K180" s="267"/>
      <c r="L180" s="272"/>
      <c r="M180" s="273"/>
      <c r="N180" s="274"/>
      <c r="O180" s="274"/>
      <c r="P180" s="274"/>
      <c r="Q180" s="274"/>
      <c r="R180" s="274"/>
      <c r="S180" s="274"/>
      <c r="T180" s="27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6" t="s">
        <v>210</v>
      </c>
      <c r="AU180" s="276" t="s">
        <v>89</v>
      </c>
      <c r="AV180" s="14" t="s">
        <v>89</v>
      </c>
      <c r="AW180" s="14" t="s">
        <v>36</v>
      </c>
      <c r="AX180" s="14" t="s">
        <v>80</v>
      </c>
      <c r="AY180" s="276" t="s">
        <v>132</v>
      </c>
    </row>
    <row r="181" s="15" customFormat="1">
      <c r="A181" s="15"/>
      <c r="B181" s="277"/>
      <c r="C181" s="278"/>
      <c r="D181" s="239" t="s">
        <v>210</v>
      </c>
      <c r="E181" s="279" t="s">
        <v>1</v>
      </c>
      <c r="F181" s="280" t="s">
        <v>222</v>
      </c>
      <c r="G181" s="278"/>
      <c r="H181" s="281">
        <v>277.30000000000001</v>
      </c>
      <c r="I181" s="282"/>
      <c r="J181" s="278"/>
      <c r="K181" s="278"/>
      <c r="L181" s="283"/>
      <c r="M181" s="284"/>
      <c r="N181" s="285"/>
      <c r="O181" s="285"/>
      <c r="P181" s="285"/>
      <c r="Q181" s="285"/>
      <c r="R181" s="285"/>
      <c r="S181" s="285"/>
      <c r="T181" s="28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7" t="s">
        <v>210</v>
      </c>
      <c r="AU181" s="287" t="s">
        <v>89</v>
      </c>
      <c r="AV181" s="15" t="s">
        <v>131</v>
      </c>
      <c r="AW181" s="15" t="s">
        <v>36</v>
      </c>
      <c r="AX181" s="15" t="s">
        <v>21</v>
      </c>
      <c r="AY181" s="287" t="s">
        <v>132</v>
      </c>
    </row>
    <row r="182" s="2" customFormat="1" ht="33" customHeight="1">
      <c r="A182" s="39"/>
      <c r="B182" s="40"/>
      <c r="C182" s="226" t="s">
        <v>162</v>
      </c>
      <c r="D182" s="226" t="s">
        <v>133</v>
      </c>
      <c r="E182" s="227" t="s">
        <v>246</v>
      </c>
      <c r="F182" s="228" t="s">
        <v>247</v>
      </c>
      <c r="G182" s="229" t="s">
        <v>225</v>
      </c>
      <c r="H182" s="230">
        <v>2169.8000000000002</v>
      </c>
      <c r="I182" s="231"/>
      <c r="J182" s="232">
        <f>ROUND(I182*H182,2)</f>
        <v>0</v>
      </c>
      <c r="K182" s="228" t="s">
        <v>208</v>
      </c>
      <c r="L182" s="45"/>
      <c r="M182" s="233" t="s">
        <v>1</v>
      </c>
      <c r="N182" s="234" t="s">
        <v>45</v>
      </c>
      <c r="O182" s="92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7" t="s">
        <v>131</v>
      </c>
      <c r="AT182" s="237" t="s">
        <v>133</v>
      </c>
      <c r="AU182" s="237" t="s">
        <v>89</v>
      </c>
      <c r="AY182" s="18" t="s">
        <v>132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8" t="s">
        <v>21</v>
      </c>
      <c r="BK182" s="238">
        <f>ROUND(I182*H182,2)</f>
        <v>0</v>
      </c>
      <c r="BL182" s="18" t="s">
        <v>131</v>
      </c>
      <c r="BM182" s="237" t="s">
        <v>255</v>
      </c>
    </row>
    <row r="183" s="13" customFormat="1">
      <c r="A183" s="13"/>
      <c r="B183" s="256"/>
      <c r="C183" s="257"/>
      <c r="D183" s="239" t="s">
        <v>210</v>
      </c>
      <c r="E183" s="258" t="s">
        <v>1</v>
      </c>
      <c r="F183" s="259" t="s">
        <v>256</v>
      </c>
      <c r="G183" s="257"/>
      <c r="H183" s="258" t="s">
        <v>1</v>
      </c>
      <c r="I183" s="260"/>
      <c r="J183" s="257"/>
      <c r="K183" s="257"/>
      <c r="L183" s="261"/>
      <c r="M183" s="262"/>
      <c r="N183" s="263"/>
      <c r="O183" s="263"/>
      <c r="P183" s="263"/>
      <c r="Q183" s="263"/>
      <c r="R183" s="263"/>
      <c r="S183" s="263"/>
      <c r="T183" s="26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5" t="s">
        <v>210</v>
      </c>
      <c r="AU183" s="265" t="s">
        <v>89</v>
      </c>
      <c r="AV183" s="13" t="s">
        <v>21</v>
      </c>
      <c r="AW183" s="13" t="s">
        <v>36</v>
      </c>
      <c r="AX183" s="13" t="s">
        <v>80</v>
      </c>
      <c r="AY183" s="265" t="s">
        <v>132</v>
      </c>
    </row>
    <row r="184" s="13" customFormat="1">
      <c r="A184" s="13"/>
      <c r="B184" s="256"/>
      <c r="C184" s="257"/>
      <c r="D184" s="239" t="s">
        <v>210</v>
      </c>
      <c r="E184" s="258" t="s">
        <v>1</v>
      </c>
      <c r="F184" s="259" t="s">
        <v>257</v>
      </c>
      <c r="G184" s="257"/>
      <c r="H184" s="258" t="s">
        <v>1</v>
      </c>
      <c r="I184" s="260"/>
      <c r="J184" s="257"/>
      <c r="K184" s="257"/>
      <c r="L184" s="261"/>
      <c r="M184" s="262"/>
      <c r="N184" s="263"/>
      <c r="O184" s="263"/>
      <c r="P184" s="263"/>
      <c r="Q184" s="263"/>
      <c r="R184" s="263"/>
      <c r="S184" s="263"/>
      <c r="T184" s="26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5" t="s">
        <v>210</v>
      </c>
      <c r="AU184" s="265" t="s">
        <v>89</v>
      </c>
      <c r="AV184" s="13" t="s">
        <v>21</v>
      </c>
      <c r="AW184" s="13" t="s">
        <v>36</v>
      </c>
      <c r="AX184" s="13" t="s">
        <v>80</v>
      </c>
      <c r="AY184" s="265" t="s">
        <v>132</v>
      </c>
    </row>
    <row r="185" s="13" customFormat="1">
      <c r="A185" s="13"/>
      <c r="B185" s="256"/>
      <c r="C185" s="257"/>
      <c r="D185" s="239" t="s">
        <v>210</v>
      </c>
      <c r="E185" s="258" t="s">
        <v>1</v>
      </c>
      <c r="F185" s="259" t="s">
        <v>227</v>
      </c>
      <c r="G185" s="257"/>
      <c r="H185" s="258" t="s">
        <v>1</v>
      </c>
      <c r="I185" s="260"/>
      <c r="J185" s="257"/>
      <c r="K185" s="257"/>
      <c r="L185" s="261"/>
      <c r="M185" s="262"/>
      <c r="N185" s="263"/>
      <c r="O185" s="263"/>
      <c r="P185" s="263"/>
      <c r="Q185" s="263"/>
      <c r="R185" s="263"/>
      <c r="S185" s="263"/>
      <c r="T185" s="26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5" t="s">
        <v>210</v>
      </c>
      <c r="AU185" s="265" t="s">
        <v>89</v>
      </c>
      <c r="AV185" s="13" t="s">
        <v>21</v>
      </c>
      <c r="AW185" s="13" t="s">
        <v>36</v>
      </c>
      <c r="AX185" s="13" t="s">
        <v>80</v>
      </c>
      <c r="AY185" s="265" t="s">
        <v>132</v>
      </c>
    </row>
    <row r="186" s="13" customFormat="1">
      <c r="A186" s="13"/>
      <c r="B186" s="256"/>
      <c r="C186" s="257"/>
      <c r="D186" s="239" t="s">
        <v>210</v>
      </c>
      <c r="E186" s="258" t="s">
        <v>1</v>
      </c>
      <c r="F186" s="259" t="s">
        <v>228</v>
      </c>
      <c r="G186" s="257"/>
      <c r="H186" s="258" t="s">
        <v>1</v>
      </c>
      <c r="I186" s="260"/>
      <c r="J186" s="257"/>
      <c r="K186" s="257"/>
      <c r="L186" s="261"/>
      <c r="M186" s="262"/>
      <c r="N186" s="263"/>
      <c r="O186" s="263"/>
      <c r="P186" s="263"/>
      <c r="Q186" s="263"/>
      <c r="R186" s="263"/>
      <c r="S186" s="263"/>
      <c r="T186" s="26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5" t="s">
        <v>210</v>
      </c>
      <c r="AU186" s="265" t="s">
        <v>89</v>
      </c>
      <c r="AV186" s="13" t="s">
        <v>21</v>
      </c>
      <c r="AW186" s="13" t="s">
        <v>36</v>
      </c>
      <c r="AX186" s="13" t="s">
        <v>80</v>
      </c>
      <c r="AY186" s="265" t="s">
        <v>132</v>
      </c>
    </row>
    <row r="187" s="14" customFormat="1">
      <c r="A187" s="14"/>
      <c r="B187" s="266"/>
      <c r="C187" s="267"/>
      <c r="D187" s="239" t="s">
        <v>210</v>
      </c>
      <c r="E187" s="268" t="s">
        <v>1</v>
      </c>
      <c r="F187" s="269" t="s">
        <v>229</v>
      </c>
      <c r="G187" s="267"/>
      <c r="H187" s="270">
        <v>82</v>
      </c>
      <c r="I187" s="271"/>
      <c r="J187" s="267"/>
      <c r="K187" s="267"/>
      <c r="L187" s="272"/>
      <c r="M187" s="273"/>
      <c r="N187" s="274"/>
      <c r="O187" s="274"/>
      <c r="P187" s="274"/>
      <c r="Q187" s="274"/>
      <c r="R187" s="274"/>
      <c r="S187" s="274"/>
      <c r="T187" s="27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6" t="s">
        <v>210</v>
      </c>
      <c r="AU187" s="276" t="s">
        <v>89</v>
      </c>
      <c r="AV187" s="14" t="s">
        <v>89</v>
      </c>
      <c r="AW187" s="14" t="s">
        <v>36</v>
      </c>
      <c r="AX187" s="14" t="s">
        <v>80</v>
      </c>
      <c r="AY187" s="276" t="s">
        <v>132</v>
      </c>
    </row>
    <row r="188" s="13" customFormat="1">
      <c r="A188" s="13"/>
      <c r="B188" s="256"/>
      <c r="C188" s="257"/>
      <c r="D188" s="239" t="s">
        <v>210</v>
      </c>
      <c r="E188" s="258" t="s">
        <v>1</v>
      </c>
      <c r="F188" s="259" t="s">
        <v>234</v>
      </c>
      <c r="G188" s="257"/>
      <c r="H188" s="258" t="s">
        <v>1</v>
      </c>
      <c r="I188" s="260"/>
      <c r="J188" s="257"/>
      <c r="K188" s="257"/>
      <c r="L188" s="261"/>
      <c r="M188" s="262"/>
      <c r="N188" s="263"/>
      <c r="O188" s="263"/>
      <c r="P188" s="263"/>
      <c r="Q188" s="263"/>
      <c r="R188" s="263"/>
      <c r="S188" s="263"/>
      <c r="T188" s="26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5" t="s">
        <v>210</v>
      </c>
      <c r="AU188" s="265" t="s">
        <v>89</v>
      </c>
      <c r="AV188" s="13" t="s">
        <v>21</v>
      </c>
      <c r="AW188" s="13" t="s">
        <v>36</v>
      </c>
      <c r="AX188" s="13" t="s">
        <v>80</v>
      </c>
      <c r="AY188" s="265" t="s">
        <v>132</v>
      </c>
    </row>
    <row r="189" s="14" customFormat="1">
      <c r="A189" s="14"/>
      <c r="B189" s="266"/>
      <c r="C189" s="267"/>
      <c r="D189" s="239" t="s">
        <v>210</v>
      </c>
      <c r="E189" s="268" t="s">
        <v>1</v>
      </c>
      <c r="F189" s="269" t="s">
        <v>235</v>
      </c>
      <c r="G189" s="267"/>
      <c r="H189" s="270">
        <v>492</v>
      </c>
      <c r="I189" s="271"/>
      <c r="J189" s="267"/>
      <c r="K189" s="267"/>
      <c r="L189" s="272"/>
      <c r="M189" s="273"/>
      <c r="N189" s="274"/>
      <c r="O189" s="274"/>
      <c r="P189" s="274"/>
      <c r="Q189" s="274"/>
      <c r="R189" s="274"/>
      <c r="S189" s="274"/>
      <c r="T189" s="27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6" t="s">
        <v>210</v>
      </c>
      <c r="AU189" s="276" t="s">
        <v>89</v>
      </c>
      <c r="AV189" s="14" t="s">
        <v>89</v>
      </c>
      <c r="AW189" s="14" t="s">
        <v>36</v>
      </c>
      <c r="AX189" s="14" t="s">
        <v>80</v>
      </c>
      <c r="AY189" s="276" t="s">
        <v>132</v>
      </c>
    </row>
    <row r="190" s="13" customFormat="1">
      <c r="A190" s="13"/>
      <c r="B190" s="256"/>
      <c r="C190" s="257"/>
      <c r="D190" s="239" t="s">
        <v>210</v>
      </c>
      <c r="E190" s="258" t="s">
        <v>1</v>
      </c>
      <c r="F190" s="259" t="s">
        <v>239</v>
      </c>
      <c r="G190" s="257"/>
      <c r="H190" s="258" t="s">
        <v>1</v>
      </c>
      <c r="I190" s="260"/>
      <c r="J190" s="257"/>
      <c r="K190" s="257"/>
      <c r="L190" s="261"/>
      <c r="M190" s="262"/>
      <c r="N190" s="263"/>
      <c r="O190" s="263"/>
      <c r="P190" s="263"/>
      <c r="Q190" s="263"/>
      <c r="R190" s="263"/>
      <c r="S190" s="263"/>
      <c r="T190" s="26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5" t="s">
        <v>210</v>
      </c>
      <c r="AU190" s="265" t="s">
        <v>89</v>
      </c>
      <c r="AV190" s="13" t="s">
        <v>21</v>
      </c>
      <c r="AW190" s="13" t="s">
        <v>36</v>
      </c>
      <c r="AX190" s="13" t="s">
        <v>80</v>
      </c>
      <c r="AY190" s="265" t="s">
        <v>132</v>
      </c>
    </row>
    <row r="191" s="14" customFormat="1">
      <c r="A191" s="14"/>
      <c r="B191" s="266"/>
      <c r="C191" s="267"/>
      <c r="D191" s="239" t="s">
        <v>210</v>
      </c>
      <c r="E191" s="268" t="s">
        <v>1</v>
      </c>
      <c r="F191" s="269" t="s">
        <v>240</v>
      </c>
      <c r="G191" s="267"/>
      <c r="H191" s="270">
        <v>400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6" t="s">
        <v>210</v>
      </c>
      <c r="AU191" s="276" t="s">
        <v>89</v>
      </c>
      <c r="AV191" s="14" t="s">
        <v>89</v>
      </c>
      <c r="AW191" s="14" t="s">
        <v>36</v>
      </c>
      <c r="AX191" s="14" t="s">
        <v>80</v>
      </c>
      <c r="AY191" s="276" t="s">
        <v>132</v>
      </c>
    </row>
    <row r="192" s="13" customFormat="1">
      <c r="A192" s="13"/>
      <c r="B192" s="256"/>
      <c r="C192" s="257"/>
      <c r="D192" s="239" t="s">
        <v>210</v>
      </c>
      <c r="E192" s="258" t="s">
        <v>1</v>
      </c>
      <c r="F192" s="259" t="s">
        <v>258</v>
      </c>
      <c r="G192" s="257"/>
      <c r="H192" s="258" t="s">
        <v>1</v>
      </c>
      <c r="I192" s="260"/>
      <c r="J192" s="257"/>
      <c r="K192" s="257"/>
      <c r="L192" s="261"/>
      <c r="M192" s="262"/>
      <c r="N192" s="263"/>
      <c r="O192" s="263"/>
      <c r="P192" s="263"/>
      <c r="Q192" s="263"/>
      <c r="R192" s="263"/>
      <c r="S192" s="263"/>
      <c r="T192" s="26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5" t="s">
        <v>210</v>
      </c>
      <c r="AU192" s="265" t="s">
        <v>89</v>
      </c>
      <c r="AV192" s="13" t="s">
        <v>21</v>
      </c>
      <c r="AW192" s="13" t="s">
        <v>36</v>
      </c>
      <c r="AX192" s="13" t="s">
        <v>80</v>
      </c>
      <c r="AY192" s="265" t="s">
        <v>132</v>
      </c>
    </row>
    <row r="193" s="14" customFormat="1">
      <c r="A193" s="14"/>
      <c r="B193" s="266"/>
      <c r="C193" s="267"/>
      <c r="D193" s="239" t="s">
        <v>210</v>
      </c>
      <c r="E193" s="268" t="s">
        <v>1</v>
      </c>
      <c r="F193" s="269" t="s">
        <v>242</v>
      </c>
      <c r="G193" s="267"/>
      <c r="H193" s="270">
        <v>240.59999999999999</v>
      </c>
      <c r="I193" s="271"/>
      <c r="J193" s="267"/>
      <c r="K193" s="267"/>
      <c r="L193" s="272"/>
      <c r="M193" s="273"/>
      <c r="N193" s="274"/>
      <c r="O193" s="274"/>
      <c r="P193" s="274"/>
      <c r="Q193" s="274"/>
      <c r="R193" s="274"/>
      <c r="S193" s="274"/>
      <c r="T193" s="27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6" t="s">
        <v>210</v>
      </c>
      <c r="AU193" s="276" t="s">
        <v>89</v>
      </c>
      <c r="AV193" s="14" t="s">
        <v>89</v>
      </c>
      <c r="AW193" s="14" t="s">
        <v>36</v>
      </c>
      <c r="AX193" s="14" t="s">
        <v>80</v>
      </c>
      <c r="AY193" s="276" t="s">
        <v>132</v>
      </c>
    </row>
    <row r="194" s="13" customFormat="1">
      <c r="A194" s="13"/>
      <c r="B194" s="256"/>
      <c r="C194" s="257"/>
      <c r="D194" s="239" t="s">
        <v>210</v>
      </c>
      <c r="E194" s="258" t="s">
        <v>1</v>
      </c>
      <c r="F194" s="259" t="s">
        <v>243</v>
      </c>
      <c r="G194" s="257"/>
      <c r="H194" s="258" t="s">
        <v>1</v>
      </c>
      <c r="I194" s="260"/>
      <c r="J194" s="257"/>
      <c r="K194" s="257"/>
      <c r="L194" s="261"/>
      <c r="M194" s="262"/>
      <c r="N194" s="263"/>
      <c r="O194" s="263"/>
      <c r="P194" s="263"/>
      <c r="Q194" s="263"/>
      <c r="R194" s="263"/>
      <c r="S194" s="263"/>
      <c r="T194" s="26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5" t="s">
        <v>210</v>
      </c>
      <c r="AU194" s="265" t="s">
        <v>89</v>
      </c>
      <c r="AV194" s="13" t="s">
        <v>21</v>
      </c>
      <c r="AW194" s="13" t="s">
        <v>36</v>
      </c>
      <c r="AX194" s="13" t="s">
        <v>80</v>
      </c>
      <c r="AY194" s="265" t="s">
        <v>132</v>
      </c>
    </row>
    <row r="195" s="14" customFormat="1">
      <c r="A195" s="14"/>
      <c r="B195" s="266"/>
      <c r="C195" s="267"/>
      <c r="D195" s="239" t="s">
        <v>210</v>
      </c>
      <c r="E195" s="268" t="s">
        <v>1</v>
      </c>
      <c r="F195" s="269" t="s">
        <v>244</v>
      </c>
      <c r="G195" s="267"/>
      <c r="H195" s="270">
        <v>955.20000000000005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6" t="s">
        <v>210</v>
      </c>
      <c r="AU195" s="276" t="s">
        <v>89</v>
      </c>
      <c r="AV195" s="14" t="s">
        <v>89</v>
      </c>
      <c r="AW195" s="14" t="s">
        <v>36</v>
      </c>
      <c r="AX195" s="14" t="s">
        <v>80</v>
      </c>
      <c r="AY195" s="276" t="s">
        <v>132</v>
      </c>
    </row>
    <row r="196" s="15" customFormat="1">
      <c r="A196" s="15"/>
      <c r="B196" s="277"/>
      <c r="C196" s="278"/>
      <c r="D196" s="239" t="s">
        <v>210</v>
      </c>
      <c r="E196" s="279" t="s">
        <v>1</v>
      </c>
      <c r="F196" s="280" t="s">
        <v>222</v>
      </c>
      <c r="G196" s="278"/>
      <c r="H196" s="281">
        <v>2169.8000000000002</v>
      </c>
      <c r="I196" s="282"/>
      <c r="J196" s="278"/>
      <c r="K196" s="278"/>
      <c r="L196" s="283"/>
      <c r="M196" s="284"/>
      <c r="N196" s="285"/>
      <c r="O196" s="285"/>
      <c r="P196" s="285"/>
      <c r="Q196" s="285"/>
      <c r="R196" s="285"/>
      <c r="S196" s="285"/>
      <c r="T196" s="28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7" t="s">
        <v>210</v>
      </c>
      <c r="AU196" s="287" t="s">
        <v>89</v>
      </c>
      <c r="AV196" s="15" t="s">
        <v>131</v>
      </c>
      <c r="AW196" s="15" t="s">
        <v>36</v>
      </c>
      <c r="AX196" s="15" t="s">
        <v>21</v>
      </c>
      <c r="AY196" s="287" t="s">
        <v>132</v>
      </c>
    </row>
    <row r="197" s="2" customFormat="1">
      <c r="A197" s="39"/>
      <c r="B197" s="40"/>
      <c r="C197" s="226" t="s">
        <v>166</v>
      </c>
      <c r="D197" s="226" t="s">
        <v>133</v>
      </c>
      <c r="E197" s="227" t="s">
        <v>259</v>
      </c>
      <c r="F197" s="228" t="s">
        <v>260</v>
      </c>
      <c r="G197" s="229" t="s">
        <v>225</v>
      </c>
      <c r="H197" s="230">
        <v>13014</v>
      </c>
      <c r="I197" s="231"/>
      <c r="J197" s="232">
        <f>ROUND(I197*H197,2)</f>
        <v>0</v>
      </c>
      <c r="K197" s="228" t="s">
        <v>208</v>
      </c>
      <c r="L197" s="45"/>
      <c r="M197" s="233" t="s">
        <v>1</v>
      </c>
      <c r="N197" s="234" t="s">
        <v>45</v>
      </c>
      <c r="O197" s="92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7" t="s">
        <v>131</v>
      </c>
      <c r="AT197" s="237" t="s">
        <v>133</v>
      </c>
      <c r="AU197" s="237" t="s">
        <v>89</v>
      </c>
      <c r="AY197" s="18" t="s">
        <v>132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8" t="s">
        <v>21</v>
      </c>
      <c r="BK197" s="238">
        <f>ROUND(I197*H197,2)</f>
        <v>0</v>
      </c>
      <c r="BL197" s="18" t="s">
        <v>131</v>
      </c>
      <c r="BM197" s="237" t="s">
        <v>261</v>
      </c>
    </row>
    <row r="198" s="13" customFormat="1">
      <c r="A198" s="13"/>
      <c r="B198" s="256"/>
      <c r="C198" s="257"/>
      <c r="D198" s="239" t="s">
        <v>210</v>
      </c>
      <c r="E198" s="258" t="s">
        <v>1</v>
      </c>
      <c r="F198" s="259" t="s">
        <v>262</v>
      </c>
      <c r="G198" s="257"/>
      <c r="H198" s="258" t="s">
        <v>1</v>
      </c>
      <c r="I198" s="260"/>
      <c r="J198" s="257"/>
      <c r="K198" s="257"/>
      <c r="L198" s="261"/>
      <c r="M198" s="262"/>
      <c r="N198" s="263"/>
      <c r="O198" s="263"/>
      <c r="P198" s="263"/>
      <c r="Q198" s="263"/>
      <c r="R198" s="263"/>
      <c r="S198" s="263"/>
      <c r="T198" s="26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5" t="s">
        <v>210</v>
      </c>
      <c r="AU198" s="265" t="s">
        <v>89</v>
      </c>
      <c r="AV198" s="13" t="s">
        <v>21</v>
      </c>
      <c r="AW198" s="13" t="s">
        <v>36</v>
      </c>
      <c r="AX198" s="13" t="s">
        <v>80</v>
      </c>
      <c r="AY198" s="265" t="s">
        <v>132</v>
      </c>
    </row>
    <row r="199" s="13" customFormat="1">
      <c r="A199" s="13"/>
      <c r="B199" s="256"/>
      <c r="C199" s="257"/>
      <c r="D199" s="239" t="s">
        <v>210</v>
      </c>
      <c r="E199" s="258" t="s">
        <v>1</v>
      </c>
      <c r="F199" s="259" t="s">
        <v>257</v>
      </c>
      <c r="G199" s="257"/>
      <c r="H199" s="258" t="s">
        <v>1</v>
      </c>
      <c r="I199" s="260"/>
      <c r="J199" s="257"/>
      <c r="K199" s="257"/>
      <c r="L199" s="261"/>
      <c r="M199" s="262"/>
      <c r="N199" s="263"/>
      <c r="O199" s="263"/>
      <c r="P199" s="263"/>
      <c r="Q199" s="263"/>
      <c r="R199" s="263"/>
      <c r="S199" s="263"/>
      <c r="T199" s="26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5" t="s">
        <v>210</v>
      </c>
      <c r="AU199" s="265" t="s">
        <v>89</v>
      </c>
      <c r="AV199" s="13" t="s">
        <v>21</v>
      </c>
      <c r="AW199" s="13" t="s">
        <v>36</v>
      </c>
      <c r="AX199" s="13" t="s">
        <v>80</v>
      </c>
      <c r="AY199" s="265" t="s">
        <v>132</v>
      </c>
    </row>
    <row r="200" s="13" customFormat="1">
      <c r="A200" s="13"/>
      <c r="B200" s="256"/>
      <c r="C200" s="257"/>
      <c r="D200" s="239" t="s">
        <v>210</v>
      </c>
      <c r="E200" s="258" t="s">
        <v>1</v>
      </c>
      <c r="F200" s="259" t="s">
        <v>227</v>
      </c>
      <c r="G200" s="257"/>
      <c r="H200" s="258" t="s">
        <v>1</v>
      </c>
      <c r="I200" s="260"/>
      <c r="J200" s="257"/>
      <c r="K200" s="257"/>
      <c r="L200" s="261"/>
      <c r="M200" s="262"/>
      <c r="N200" s="263"/>
      <c r="O200" s="263"/>
      <c r="P200" s="263"/>
      <c r="Q200" s="263"/>
      <c r="R200" s="263"/>
      <c r="S200" s="263"/>
      <c r="T200" s="26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5" t="s">
        <v>210</v>
      </c>
      <c r="AU200" s="265" t="s">
        <v>89</v>
      </c>
      <c r="AV200" s="13" t="s">
        <v>21</v>
      </c>
      <c r="AW200" s="13" t="s">
        <v>36</v>
      </c>
      <c r="AX200" s="13" t="s">
        <v>80</v>
      </c>
      <c r="AY200" s="265" t="s">
        <v>132</v>
      </c>
    </row>
    <row r="201" s="13" customFormat="1">
      <c r="A201" s="13"/>
      <c r="B201" s="256"/>
      <c r="C201" s="257"/>
      <c r="D201" s="239" t="s">
        <v>210</v>
      </c>
      <c r="E201" s="258" t="s">
        <v>1</v>
      </c>
      <c r="F201" s="259" t="s">
        <v>228</v>
      </c>
      <c r="G201" s="257"/>
      <c r="H201" s="258" t="s">
        <v>1</v>
      </c>
      <c r="I201" s="260"/>
      <c r="J201" s="257"/>
      <c r="K201" s="257"/>
      <c r="L201" s="261"/>
      <c r="M201" s="262"/>
      <c r="N201" s="263"/>
      <c r="O201" s="263"/>
      <c r="P201" s="263"/>
      <c r="Q201" s="263"/>
      <c r="R201" s="263"/>
      <c r="S201" s="263"/>
      <c r="T201" s="26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5" t="s">
        <v>210</v>
      </c>
      <c r="AU201" s="265" t="s">
        <v>89</v>
      </c>
      <c r="AV201" s="13" t="s">
        <v>21</v>
      </c>
      <c r="AW201" s="13" t="s">
        <v>36</v>
      </c>
      <c r="AX201" s="13" t="s">
        <v>80</v>
      </c>
      <c r="AY201" s="265" t="s">
        <v>132</v>
      </c>
    </row>
    <row r="202" s="14" customFormat="1">
      <c r="A202" s="14"/>
      <c r="B202" s="266"/>
      <c r="C202" s="267"/>
      <c r="D202" s="239" t="s">
        <v>210</v>
      </c>
      <c r="E202" s="268" t="s">
        <v>1</v>
      </c>
      <c r="F202" s="269" t="s">
        <v>229</v>
      </c>
      <c r="G202" s="267"/>
      <c r="H202" s="270">
        <v>82</v>
      </c>
      <c r="I202" s="271"/>
      <c r="J202" s="267"/>
      <c r="K202" s="267"/>
      <c r="L202" s="272"/>
      <c r="M202" s="273"/>
      <c r="N202" s="274"/>
      <c r="O202" s="274"/>
      <c r="P202" s="274"/>
      <c r="Q202" s="274"/>
      <c r="R202" s="274"/>
      <c r="S202" s="274"/>
      <c r="T202" s="27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6" t="s">
        <v>210</v>
      </c>
      <c r="AU202" s="276" t="s">
        <v>89</v>
      </c>
      <c r="AV202" s="14" t="s">
        <v>89</v>
      </c>
      <c r="AW202" s="14" t="s">
        <v>36</v>
      </c>
      <c r="AX202" s="14" t="s">
        <v>80</v>
      </c>
      <c r="AY202" s="276" t="s">
        <v>132</v>
      </c>
    </row>
    <row r="203" s="13" customFormat="1">
      <c r="A203" s="13"/>
      <c r="B203" s="256"/>
      <c r="C203" s="257"/>
      <c r="D203" s="239" t="s">
        <v>210</v>
      </c>
      <c r="E203" s="258" t="s">
        <v>1</v>
      </c>
      <c r="F203" s="259" t="s">
        <v>234</v>
      </c>
      <c r="G203" s="257"/>
      <c r="H203" s="258" t="s">
        <v>1</v>
      </c>
      <c r="I203" s="260"/>
      <c r="J203" s="257"/>
      <c r="K203" s="257"/>
      <c r="L203" s="261"/>
      <c r="M203" s="262"/>
      <c r="N203" s="263"/>
      <c r="O203" s="263"/>
      <c r="P203" s="263"/>
      <c r="Q203" s="263"/>
      <c r="R203" s="263"/>
      <c r="S203" s="263"/>
      <c r="T203" s="26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5" t="s">
        <v>210</v>
      </c>
      <c r="AU203" s="265" t="s">
        <v>89</v>
      </c>
      <c r="AV203" s="13" t="s">
        <v>21</v>
      </c>
      <c r="AW203" s="13" t="s">
        <v>36</v>
      </c>
      <c r="AX203" s="13" t="s">
        <v>80</v>
      </c>
      <c r="AY203" s="265" t="s">
        <v>132</v>
      </c>
    </row>
    <row r="204" s="14" customFormat="1">
      <c r="A204" s="14"/>
      <c r="B204" s="266"/>
      <c r="C204" s="267"/>
      <c r="D204" s="239" t="s">
        <v>210</v>
      </c>
      <c r="E204" s="268" t="s">
        <v>1</v>
      </c>
      <c r="F204" s="269" t="s">
        <v>235</v>
      </c>
      <c r="G204" s="267"/>
      <c r="H204" s="270">
        <v>492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6" t="s">
        <v>210</v>
      </c>
      <c r="AU204" s="276" t="s">
        <v>89</v>
      </c>
      <c r="AV204" s="14" t="s">
        <v>89</v>
      </c>
      <c r="AW204" s="14" t="s">
        <v>36</v>
      </c>
      <c r="AX204" s="14" t="s">
        <v>80</v>
      </c>
      <c r="AY204" s="276" t="s">
        <v>132</v>
      </c>
    </row>
    <row r="205" s="13" customFormat="1">
      <c r="A205" s="13"/>
      <c r="B205" s="256"/>
      <c r="C205" s="257"/>
      <c r="D205" s="239" t="s">
        <v>210</v>
      </c>
      <c r="E205" s="258" t="s">
        <v>1</v>
      </c>
      <c r="F205" s="259" t="s">
        <v>239</v>
      </c>
      <c r="G205" s="257"/>
      <c r="H205" s="258" t="s">
        <v>1</v>
      </c>
      <c r="I205" s="260"/>
      <c r="J205" s="257"/>
      <c r="K205" s="257"/>
      <c r="L205" s="261"/>
      <c r="M205" s="262"/>
      <c r="N205" s="263"/>
      <c r="O205" s="263"/>
      <c r="P205" s="263"/>
      <c r="Q205" s="263"/>
      <c r="R205" s="263"/>
      <c r="S205" s="263"/>
      <c r="T205" s="26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5" t="s">
        <v>210</v>
      </c>
      <c r="AU205" s="265" t="s">
        <v>89</v>
      </c>
      <c r="AV205" s="13" t="s">
        <v>21</v>
      </c>
      <c r="AW205" s="13" t="s">
        <v>36</v>
      </c>
      <c r="AX205" s="13" t="s">
        <v>80</v>
      </c>
      <c r="AY205" s="265" t="s">
        <v>132</v>
      </c>
    </row>
    <row r="206" s="14" customFormat="1">
      <c r="A206" s="14"/>
      <c r="B206" s="266"/>
      <c r="C206" s="267"/>
      <c r="D206" s="239" t="s">
        <v>210</v>
      </c>
      <c r="E206" s="268" t="s">
        <v>1</v>
      </c>
      <c r="F206" s="269" t="s">
        <v>240</v>
      </c>
      <c r="G206" s="267"/>
      <c r="H206" s="270">
        <v>400</v>
      </c>
      <c r="I206" s="271"/>
      <c r="J206" s="267"/>
      <c r="K206" s="267"/>
      <c r="L206" s="272"/>
      <c r="M206" s="273"/>
      <c r="N206" s="274"/>
      <c r="O206" s="274"/>
      <c r="P206" s="274"/>
      <c r="Q206" s="274"/>
      <c r="R206" s="274"/>
      <c r="S206" s="274"/>
      <c r="T206" s="27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6" t="s">
        <v>210</v>
      </c>
      <c r="AU206" s="276" t="s">
        <v>89</v>
      </c>
      <c r="AV206" s="14" t="s">
        <v>89</v>
      </c>
      <c r="AW206" s="14" t="s">
        <v>36</v>
      </c>
      <c r="AX206" s="14" t="s">
        <v>80</v>
      </c>
      <c r="AY206" s="276" t="s">
        <v>132</v>
      </c>
    </row>
    <row r="207" s="13" customFormat="1">
      <c r="A207" s="13"/>
      <c r="B207" s="256"/>
      <c r="C207" s="257"/>
      <c r="D207" s="239" t="s">
        <v>210</v>
      </c>
      <c r="E207" s="258" t="s">
        <v>1</v>
      </c>
      <c r="F207" s="259" t="s">
        <v>258</v>
      </c>
      <c r="G207" s="257"/>
      <c r="H207" s="258" t="s">
        <v>1</v>
      </c>
      <c r="I207" s="260"/>
      <c r="J207" s="257"/>
      <c r="K207" s="257"/>
      <c r="L207" s="261"/>
      <c r="M207" s="262"/>
      <c r="N207" s="263"/>
      <c r="O207" s="263"/>
      <c r="P207" s="263"/>
      <c r="Q207" s="263"/>
      <c r="R207" s="263"/>
      <c r="S207" s="263"/>
      <c r="T207" s="26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5" t="s">
        <v>210</v>
      </c>
      <c r="AU207" s="265" t="s">
        <v>89</v>
      </c>
      <c r="AV207" s="13" t="s">
        <v>21</v>
      </c>
      <c r="AW207" s="13" t="s">
        <v>36</v>
      </c>
      <c r="AX207" s="13" t="s">
        <v>80</v>
      </c>
      <c r="AY207" s="265" t="s">
        <v>132</v>
      </c>
    </row>
    <row r="208" s="14" customFormat="1">
      <c r="A208" s="14"/>
      <c r="B208" s="266"/>
      <c r="C208" s="267"/>
      <c r="D208" s="239" t="s">
        <v>210</v>
      </c>
      <c r="E208" s="268" t="s">
        <v>1</v>
      </c>
      <c r="F208" s="269" t="s">
        <v>242</v>
      </c>
      <c r="G208" s="267"/>
      <c r="H208" s="270">
        <v>240.59999999999999</v>
      </c>
      <c r="I208" s="271"/>
      <c r="J208" s="267"/>
      <c r="K208" s="267"/>
      <c r="L208" s="272"/>
      <c r="M208" s="273"/>
      <c r="N208" s="274"/>
      <c r="O208" s="274"/>
      <c r="P208" s="274"/>
      <c r="Q208" s="274"/>
      <c r="R208" s="274"/>
      <c r="S208" s="274"/>
      <c r="T208" s="27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6" t="s">
        <v>210</v>
      </c>
      <c r="AU208" s="276" t="s">
        <v>89</v>
      </c>
      <c r="AV208" s="14" t="s">
        <v>89</v>
      </c>
      <c r="AW208" s="14" t="s">
        <v>36</v>
      </c>
      <c r="AX208" s="14" t="s">
        <v>80</v>
      </c>
      <c r="AY208" s="276" t="s">
        <v>132</v>
      </c>
    </row>
    <row r="209" s="13" customFormat="1">
      <c r="A209" s="13"/>
      <c r="B209" s="256"/>
      <c r="C209" s="257"/>
      <c r="D209" s="239" t="s">
        <v>210</v>
      </c>
      <c r="E209" s="258" t="s">
        <v>1</v>
      </c>
      <c r="F209" s="259" t="s">
        <v>243</v>
      </c>
      <c r="G209" s="257"/>
      <c r="H209" s="258" t="s">
        <v>1</v>
      </c>
      <c r="I209" s="260"/>
      <c r="J209" s="257"/>
      <c r="K209" s="257"/>
      <c r="L209" s="261"/>
      <c r="M209" s="262"/>
      <c r="N209" s="263"/>
      <c r="O209" s="263"/>
      <c r="P209" s="263"/>
      <c r="Q209" s="263"/>
      <c r="R209" s="263"/>
      <c r="S209" s="263"/>
      <c r="T209" s="26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5" t="s">
        <v>210</v>
      </c>
      <c r="AU209" s="265" t="s">
        <v>89</v>
      </c>
      <c r="AV209" s="13" t="s">
        <v>21</v>
      </c>
      <c r="AW209" s="13" t="s">
        <v>36</v>
      </c>
      <c r="AX209" s="13" t="s">
        <v>80</v>
      </c>
      <c r="AY209" s="265" t="s">
        <v>132</v>
      </c>
    </row>
    <row r="210" s="14" customFormat="1">
      <c r="A210" s="14"/>
      <c r="B210" s="266"/>
      <c r="C210" s="267"/>
      <c r="D210" s="239" t="s">
        <v>210</v>
      </c>
      <c r="E210" s="268" t="s">
        <v>1</v>
      </c>
      <c r="F210" s="269" t="s">
        <v>244</v>
      </c>
      <c r="G210" s="267"/>
      <c r="H210" s="270">
        <v>955.20000000000005</v>
      </c>
      <c r="I210" s="271"/>
      <c r="J210" s="267"/>
      <c r="K210" s="267"/>
      <c r="L210" s="272"/>
      <c r="M210" s="273"/>
      <c r="N210" s="274"/>
      <c r="O210" s="274"/>
      <c r="P210" s="274"/>
      <c r="Q210" s="274"/>
      <c r="R210" s="274"/>
      <c r="S210" s="274"/>
      <c r="T210" s="27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6" t="s">
        <v>210</v>
      </c>
      <c r="AU210" s="276" t="s">
        <v>89</v>
      </c>
      <c r="AV210" s="14" t="s">
        <v>89</v>
      </c>
      <c r="AW210" s="14" t="s">
        <v>36</v>
      </c>
      <c r="AX210" s="14" t="s">
        <v>80</v>
      </c>
      <c r="AY210" s="276" t="s">
        <v>132</v>
      </c>
    </row>
    <row r="211" s="16" customFormat="1">
      <c r="A211" s="16"/>
      <c r="B211" s="288"/>
      <c r="C211" s="289"/>
      <c r="D211" s="239" t="s">
        <v>210</v>
      </c>
      <c r="E211" s="290" t="s">
        <v>1</v>
      </c>
      <c r="F211" s="291" t="s">
        <v>263</v>
      </c>
      <c r="G211" s="289"/>
      <c r="H211" s="292">
        <v>2169.8000000000002</v>
      </c>
      <c r="I211" s="293"/>
      <c r="J211" s="289"/>
      <c r="K211" s="289"/>
      <c r="L211" s="294"/>
      <c r="M211" s="295"/>
      <c r="N211" s="296"/>
      <c r="O211" s="296"/>
      <c r="P211" s="296"/>
      <c r="Q211" s="296"/>
      <c r="R211" s="296"/>
      <c r="S211" s="296"/>
      <c r="T211" s="297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98" t="s">
        <v>210</v>
      </c>
      <c r="AU211" s="298" t="s">
        <v>89</v>
      </c>
      <c r="AV211" s="16" t="s">
        <v>144</v>
      </c>
      <c r="AW211" s="16" t="s">
        <v>36</v>
      </c>
      <c r="AX211" s="16" t="s">
        <v>80</v>
      </c>
      <c r="AY211" s="298" t="s">
        <v>132</v>
      </c>
    </row>
    <row r="212" s="13" customFormat="1">
      <c r="A212" s="13"/>
      <c r="B212" s="256"/>
      <c r="C212" s="257"/>
      <c r="D212" s="239" t="s">
        <v>210</v>
      </c>
      <c r="E212" s="258" t="s">
        <v>1</v>
      </c>
      <c r="F212" s="259" t="s">
        <v>264</v>
      </c>
      <c r="G212" s="257"/>
      <c r="H212" s="258" t="s">
        <v>1</v>
      </c>
      <c r="I212" s="260"/>
      <c r="J212" s="257"/>
      <c r="K212" s="257"/>
      <c r="L212" s="261"/>
      <c r="M212" s="262"/>
      <c r="N212" s="263"/>
      <c r="O212" s="263"/>
      <c r="P212" s="263"/>
      <c r="Q212" s="263"/>
      <c r="R212" s="263"/>
      <c r="S212" s="263"/>
      <c r="T212" s="26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5" t="s">
        <v>210</v>
      </c>
      <c r="AU212" s="265" t="s">
        <v>89</v>
      </c>
      <c r="AV212" s="13" t="s">
        <v>21</v>
      </c>
      <c r="AW212" s="13" t="s">
        <v>36</v>
      </c>
      <c r="AX212" s="13" t="s">
        <v>80</v>
      </c>
      <c r="AY212" s="265" t="s">
        <v>132</v>
      </c>
    </row>
    <row r="213" s="14" customFormat="1">
      <c r="A213" s="14"/>
      <c r="B213" s="266"/>
      <c r="C213" s="267"/>
      <c r="D213" s="239" t="s">
        <v>210</v>
      </c>
      <c r="E213" s="268" t="s">
        <v>1</v>
      </c>
      <c r="F213" s="269" t="s">
        <v>265</v>
      </c>
      <c r="G213" s="267"/>
      <c r="H213" s="270">
        <v>13014</v>
      </c>
      <c r="I213" s="271"/>
      <c r="J213" s="267"/>
      <c r="K213" s="267"/>
      <c r="L213" s="272"/>
      <c r="M213" s="273"/>
      <c r="N213" s="274"/>
      <c r="O213" s="274"/>
      <c r="P213" s="274"/>
      <c r="Q213" s="274"/>
      <c r="R213" s="274"/>
      <c r="S213" s="274"/>
      <c r="T213" s="27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6" t="s">
        <v>210</v>
      </c>
      <c r="AU213" s="276" t="s">
        <v>89</v>
      </c>
      <c r="AV213" s="14" t="s">
        <v>89</v>
      </c>
      <c r="AW213" s="14" t="s">
        <v>36</v>
      </c>
      <c r="AX213" s="14" t="s">
        <v>21</v>
      </c>
      <c r="AY213" s="276" t="s">
        <v>132</v>
      </c>
    </row>
    <row r="214" s="2" customFormat="1">
      <c r="A214" s="39"/>
      <c r="B214" s="40"/>
      <c r="C214" s="226" t="s">
        <v>171</v>
      </c>
      <c r="D214" s="226" t="s">
        <v>133</v>
      </c>
      <c r="E214" s="227" t="s">
        <v>266</v>
      </c>
      <c r="F214" s="228" t="s">
        <v>267</v>
      </c>
      <c r="G214" s="229" t="s">
        <v>225</v>
      </c>
      <c r="H214" s="230">
        <v>138.65000000000001</v>
      </c>
      <c r="I214" s="231"/>
      <c r="J214" s="232">
        <f>ROUND(I214*H214,2)</f>
        <v>0</v>
      </c>
      <c r="K214" s="228" t="s">
        <v>208</v>
      </c>
      <c r="L214" s="45"/>
      <c r="M214" s="233" t="s">
        <v>1</v>
      </c>
      <c r="N214" s="234" t="s">
        <v>45</v>
      </c>
      <c r="O214" s="92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7" t="s">
        <v>131</v>
      </c>
      <c r="AT214" s="237" t="s">
        <v>133</v>
      </c>
      <c r="AU214" s="237" t="s">
        <v>89</v>
      </c>
      <c r="AY214" s="18" t="s">
        <v>132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8" t="s">
        <v>21</v>
      </c>
      <c r="BK214" s="238">
        <f>ROUND(I214*H214,2)</f>
        <v>0</v>
      </c>
      <c r="BL214" s="18" t="s">
        <v>131</v>
      </c>
      <c r="BM214" s="237" t="s">
        <v>268</v>
      </c>
    </row>
    <row r="215" s="13" customFormat="1">
      <c r="A215" s="13"/>
      <c r="B215" s="256"/>
      <c r="C215" s="257"/>
      <c r="D215" s="239" t="s">
        <v>210</v>
      </c>
      <c r="E215" s="258" t="s">
        <v>1</v>
      </c>
      <c r="F215" s="259" t="s">
        <v>250</v>
      </c>
      <c r="G215" s="257"/>
      <c r="H215" s="258" t="s">
        <v>1</v>
      </c>
      <c r="I215" s="260"/>
      <c r="J215" s="257"/>
      <c r="K215" s="257"/>
      <c r="L215" s="261"/>
      <c r="M215" s="262"/>
      <c r="N215" s="263"/>
      <c r="O215" s="263"/>
      <c r="P215" s="263"/>
      <c r="Q215" s="263"/>
      <c r="R215" s="263"/>
      <c r="S215" s="263"/>
      <c r="T215" s="26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5" t="s">
        <v>210</v>
      </c>
      <c r="AU215" s="265" t="s">
        <v>89</v>
      </c>
      <c r="AV215" s="13" t="s">
        <v>21</v>
      </c>
      <c r="AW215" s="13" t="s">
        <v>36</v>
      </c>
      <c r="AX215" s="13" t="s">
        <v>80</v>
      </c>
      <c r="AY215" s="265" t="s">
        <v>132</v>
      </c>
    </row>
    <row r="216" s="14" customFormat="1">
      <c r="A216" s="14"/>
      <c r="B216" s="266"/>
      <c r="C216" s="267"/>
      <c r="D216" s="239" t="s">
        <v>210</v>
      </c>
      <c r="E216" s="268" t="s">
        <v>1</v>
      </c>
      <c r="F216" s="269" t="s">
        <v>251</v>
      </c>
      <c r="G216" s="267"/>
      <c r="H216" s="270">
        <v>47.149999999999999</v>
      </c>
      <c r="I216" s="271"/>
      <c r="J216" s="267"/>
      <c r="K216" s="267"/>
      <c r="L216" s="272"/>
      <c r="M216" s="273"/>
      <c r="N216" s="274"/>
      <c r="O216" s="274"/>
      <c r="P216" s="274"/>
      <c r="Q216" s="274"/>
      <c r="R216" s="274"/>
      <c r="S216" s="274"/>
      <c r="T216" s="27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6" t="s">
        <v>210</v>
      </c>
      <c r="AU216" s="276" t="s">
        <v>89</v>
      </c>
      <c r="AV216" s="14" t="s">
        <v>89</v>
      </c>
      <c r="AW216" s="14" t="s">
        <v>36</v>
      </c>
      <c r="AX216" s="14" t="s">
        <v>80</v>
      </c>
      <c r="AY216" s="276" t="s">
        <v>132</v>
      </c>
    </row>
    <row r="217" s="13" customFormat="1">
      <c r="A217" s="13"/>
      <c r="B217" s="256"/>
      <c r="C217" s="257"/>
      <c r="D217" s="239" t="s">
        <v>210</v>
      </c>
      <c r="E217" s="258" t="s">
        <v>1</v>
      </c>
      <c r="F217" s="259" t="s">
        <v>269</v>
      </c>
      <c r="G217" s="257"/>
      <c r="H217" s="258" t="s">
        <v>1</v>
      </c>
      <c r="I217" s="260"/>
      <c r="J217" s="257"/>
      <c r="K217" s="257"/>
      <c r="L217" s="261"/>
      <c r="M217" s="262"/>
      <c r="N217" s="263"/>
      <c r="O217" s="263"/>
      <c r="P217" s="263"/>
      <c r="Q217" s="263"/>
      <c r="R217" s="263"/>
      <c r="S217" s="263"/>
      <c r="T217" s="26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5" t="s">
        <v>210</v>
      </c>
      <c r="AU217" s="265" t="s">
        <v>89</v>
      </c>
      <c r="AV217" s="13" t="s">
        <v>21</v>
      </c>
      <c r="AW217" s="13" t="s">
        <v>36</v>
      </c>
      <c r="AX217" s="13" t="s">
        <v>80</v>
      </c>
      <c r="AY217" s="265" t="s">
        <v>132</v>
      </c>
    </row>
    <row r="218" s="14" customFormat="1">
      <c r="A218" s="14"/>
      <c r="B218" s="266"/>
      <c r="C218" s="267"/>
      <c r="D218" s="239" t="s">
        <v>210</v>
      </c>
      <c r="E218" s="268" t="s">
        <v>1</v>
      </c>
      <c r="F218" s="269" t="s">
        <v>252</v>
      </c>
      <c r="G218" s="267"/>
      <c r="H218" s="270">
        <v>91.5</v>
      </c>
      <c r="I218" s="271"/>
      <c r="J218" s="267"/>
      <c r="K218" s="267"/>
      <c r="L218" s="272"/>
      <c r="M218" s="273"/>
      <c r="N218" s="274"/>
      <c r="O218" s="274"/>
      <c r="P218" s="274"/>
      <c r="Q218" s="274"/>
      <c r="R218" s="274"/>
      <c r="S218" s="274"/>
      <c r="T218" s="27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6" t="s">
        <v>210</v>
      </c>
      <c r="AU218" s="276" t="s">
        <v>89</v>
      </c>
      <c r="AV218" s="14" t="s">
        <v>89</v>
      </c>
      <c r="AW218" s="14" t="s">
        <v>36</v>
      </c>
      <c r="AX218" s="14" t="s">
        <v>80</v>
      </c>
      <c r="AY218" s="276" t="s">
        <v>132</v>
      </c>
    </row>
    <row r="219" s="15" customFormat="1">
      <c r="A219" s="15"/>
      <c r="B219" s="277"/>
      <c r="C219" s="278"/>
      <c r="D219" s="239" t="s">
        <v>210</v>
      </c>
      <c r="E219" s="279" t="s">
        <v>1</v>
      </c>
      <c r="F219" s="280" t="s">
        <v>222</v>
      </c>
      <c r="G219" s="278"/>
      <c r="H219" s="281">
        <v>138.65000000000001</v>
      </c>
      <c r="I219" s="282"/>
      <c r="J219" s="278"/>
      <c r="K219" s="278"/>
      <c r="L219" s="283"/>
      <c r="M219" s="284"/>
      <c r="N219" s="285"/>
      <c r="O219" s="285"/>
      <c r="P219" s="285"/>
      <c r="Q219" s="285"/>
      <c r="R219" s="285"/>
      <c r="S219" s="285"/>
      <c r="T219" s="28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7" t="s">
        <v>210</v>
      </c>
      <c r="AU219" s="287" t="s">
        <v>89</v>
      </c>
      <c r="AV219" s="15" t="s">
        <v>131</v>
      </c>
      <c r="AW219" s="15" t="s">
        <v>36</v>
      </c>
      <c r="AX219" s="15" t="s">
        <v>21</v>
      </c>
      <c r="AY219" s="287" t="s">
        <v>132</v>
      </c>
    </row>
    <row r="220" s="2" customFormat="1" ht="16.5" customHeight="1">
      <c r="A220" s="39"/>
      <c r="B220" s="40"/>
      <c r="C220" s="226" t="s">
        <v>26</v>
      </c>
      <c r="D220" s="226" t="s">
        <v>133</v>
      </c>
      <c r="E220" s="227" t="s">
        <v>270</v>
      </c>
      <c r="F220" s="228" t="s">
        <v>271</v>
      </c>
      <c r="G220" s="229" t="s">
        <v>225</v>
      </c>
      <c r="H220" s="230">
        <v>1595.8</v>
      </c>
      <c r="I220" s="231"/>
      <c r="J220" s="232">
        <f>ROUND(I220*H220,2)</f>
        <v>0</v>
      </c>
      <c r="K220" s="228" t="s">
        <v>208</v>
      </c>
      <c r="L220" s="45"/>
      <c r="M220" s="233" t="s">
        <v>1</v>
      </c>
      <c r="N220" s="234" t="s">
        <v>45</v>
      </c>
      <c r="O220" s="92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7" t="s">
        <v>131</v>
      </c>
      <c r="AT220" s="237" t="s">
        <v>133</v>
      </c>
      <c r="AU220" s="237" t="s">
        <v>89</v>
      </c>
      <c r="AY220" s="18" t="s">
        <v>132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8" t="s">
        <v>21</v>
      </c>
      <c r="BK220" s="238">
        <f>ROUND(I220*H220,2)</f>
        <v>0</v>
      </c>
      <c r="BL220" s="18" t="s">
        <v>131</v>
      </c>
      <c r="BM220" s="237" t="s">
        <v>272</v>
      </c>
    </row>
    <row r="221" s="13" customFormat="1">
      <c r="A221" s="13"/>
      <c r="B221" s="256"/>
      <c r="C221" s="257"/>
      <c r="D221" s="239" t="s">
        <v>210</v>
      </c>
      <c r="E221" s="258" t="s">
        <v>1</v>
      </c>
      <c r="F221" s="259" t="s">
        <v>239</v>
      </c>
      <c r="G221" s="257"/>
      <c r="H221" s="258" t="s">
        <v>1</v>
      </c>
      <c r="I221" s="260"/>
      <c r="J221" s="257"/>
      <c r="K221" s="257"/>
      <c r="L221" s="261"/>
      <c r="M221" s="262"/>
      <c r="N221" s="263"/>
      <c r="O221" s="263"/>
      <c r="P221" s="263"/>
      <c r="Q221" s="263"/>
      <c r="R221" s="263"/>
      <c r="S221" s="263"/>
      <c r="T221" s="26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5" t="s">
        <v>210</v>
      </c>
      <c r="AU221" s="265" t="s">
        <v>89</v>
      </c>
      <c r="AV221" s="13" t="s">
        <v>21</v>
      </c>
      <c r="AW221" s="13" t="s">
        <v>36</v>
      </c>
      <c r="AX221" s="13" t="s">
        <v>80</v>
      </c>
      <c r="AY221" s="265" t="s">
        <v>132</v>
      </c>
    </row>
    <row r="222" s="14" customFormat="1">
      <c r="A222" s="14"/>
      <c r="B222" s="266"/>
      <c r="C222" s="267"/>
      <c r="D222" s="239" t="s">
        <v>210</v>
      </c>
      <c r="E222" s="268" t="s">
        <v>1</v>
      </c>
      <c r="F222" s="269" t="s">
        <v>240</v>
      </c>
      <c r="G222" s="267"/>
      <c r="H222" s="270">
        <v>400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6" t="s">
        <v>210</v>
      </c>
      <c r="AU222" s="276" t="s">
        <v>89</v>
      </c>
      <c r="AV222" s="14" t="s">
        <v>89</v>
      </c>
      <c r="AW222" s="14" t="s">
        <v>36</v>
      </c>
      <c r="AX222" s="14" t="s">
        <v>80</v>
      </c>
      <c r="AY222" s="276" t="s">
        <v>132</v>
      </c>
    </row>
    <row r="223" s="13" customFormat="1">
      <c r="A223" s="13"/>
      <c r="B223" s="256"/>
      <c r="C223" s="257"/>
      <c r="D223" s="239" t="s">
        <v>210</v>
      </c>
      <c r="E223" s="258" t="s">
        <v>1</v>
      </c>
      <c r="F223" s="259" t="s">
        <v>258</v>
      </c>
      <c r="G223" s="257"/>
      <c r="H223" s="258" t="s">
        <v>1</v>
      </c>
      <c r="I223" s="260"/>
      <c r="J223" s="257"/>
      <c r="K223" s="257"/>
      <c r="L223" s="261"/>
      <c r="M223" s="262"/>
      <c r="N223" s="263"/>
      <c r="O223" s="263"/>
      <c r="P223" s="263"/>
      <c r="Q223" s="263"/>
      <c r="R223" s="263"/>
      <c r="S223" s="263"/>
      <c r="T223" s="26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5" t="s">
        <v>210</v>
      </c>
      <c r="AU223" s="265" t="s">
        <v>89</v>
      </c>
      <c r="AV223" s="13" t="s">
        <v>21</v>
      </c>
      <c r="AW223" s="13" t="s">
        <v>36</v>
      </c>
      <c r="AX223" s="13" t="s">
        <v>80</v>
      </c>
      <c r="AY223" s="265" t="s">
        <v>132</v>
      </c>
    </row>
    <row r="224" s="14" customFormat="1">
      <c r="A224" s="14"/>
      <c r="B224" s="266"/>
      <c r="C224" s="267"/>
      <c r="D224" s="239" t="s">
        <v>210</v>
      </c>
      <c r="E224" s="268" t="s">
        <v>1</v>
      </c>
      <c r="F224" s="269" t="s">
        <v>242</v>
      </c>
      <c r="G224" s="267"/>
      <c r="H224" s="270">
        <v>240.59999999999999</v>
      </c>
      <c r="I224" s="271"/>
      <c r="J224" s="267"/>
      <c r="K224" s="267"/>
      <c r="L224" s="272"/>
      <c r="M224" s="273"/>
      <c r="N224" s="274"/>
      <c r="O224" s="274"/>
      <c r="P224" s="274"/>
      <c r="Q224" s="274"/>
      <c r="R224" s="274"/>
      <c r="S224" s="274"/>
      <c r="T224" s="27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6" t="s">
        <v>210</v>
      </c>
      <c r="AU224" s="276" t="s">
        <v>89</v>
      </c>
      <c r="AV224" s="14" t="s">
        <v>89</v>
      </c>
      <c r="AW224" s="14" t="s">
        <v>36</v>
      </c>
      <c r="AX224" s="14" t="s">
        <v>80</v>
      </c>
      <c r="AY224" s="276" t="s">
        <v>132</v>
      </c>
    </row>
    <row r="225" s="13" customFormat="1">
      <c r="A225" s="13"/>
      <c r="B225" s="256"/>
      <c r="C225" s="257"/>
      <c r="D225" s="239" t="s">
        <v>210</v>
      </c>
      <c r="E225" s="258" t="s">
        <v>1</v>
      </c>
      <c r="F225" s="259" t="s">
        <v>243</v>
      </c>
      <c r="G225" s="257"/>
      <c r="H225" s="258" t="s">
        <v>1</v>
      </c>
      <c r="I225" s="260"/>
      <c r="J225" s="257"/>
      <c r="K225" s="257"/>
      <c r="L225" s="261"/>
      <c r="M225" s="262"/>
      <c r="N225" s="263"/>
      <c r="O225" s="263"/>
      <c r="P225" s="263"/>
      <c r="Q225" s="263"/>
      <c r="R225" s="263"/>
      <c r="S225" s="263"/>
      <c r="T225" s="26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5" t="s">
        <v>210</v>
      </c>
      <c r="AU225" s="265" t="s">
        <v>89</v>
      </c>
      <c r="AV225" s="13" t="s">
        <v>21</v>
      </c>
      <c r="AW225" s="13" t="s">
        <v>36</v>
      </c>
      <c r="AX225" s="13" t="s">
        <v>80</v>
      </c>
      <c r="AY225" s="265" t="s">
        <v>132</v>
      </c>
    </row>
    <row r="226" s="14" customFormat="1">
      <c r="A226" s="14"/>
      <c r="B226" s="266"/>
      <c r="C226" s="267"/>
      <c r="D226" s="239" t="s">
        <v>210</v>
      </c>
      <c r="E226" s="268" t="s">
        <v>1</v>
      </c>
      <c r="F226" s="269" t="s">
        <v>244</v>
      </c>
      <c r="G226" s="267"/>
      <c r="H226" s="270">
        <v>955.20000000000005</v>
      </c>
      <c r="I226" s="271"/>
      <c r="J226" s="267"/>
      <c r="K226" s="267"/>
      <c r="L226" s="272"/>
      <c r="M226" s="273"/>
      <c r="N226" s="274"/>
      <c r="O226" s="274"/>
      <c r="P226" s="274"/>
      <c r="Q226" s="274"/>
      <c r="R226" s="274"/>
      <c r="S226" s="274"/>
      <c r="T226" s="27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6" t="s">
        <v>210</v>
      </c>
      <c r="AU226" s="276" t="s">
        <v>89</v>
      </c>
      <c r="AV226" s="14" t="s">
        <v>89</v>
      </c>
      <c r="AW226" s="14" t="s">
        <v>36</v>
      </c>
      <c r="AX226" s="14" t="s">
        <v>80</v>
      </c>
      <c r="AY226" s="276" t="s">
        <v>132</v>
      </c>
    </row>
    <row r="227" s="13" customFormat="1">
      <c r="A227" s="13"/>
      <c r="B227" s="256"/>
      <c r="C227" s="257"/>
      <c r="D227" s="239" t="s">
        <v>210</v>
      </c>
      <c r="E227" s="258" t="s">
        <v>1</v>
      </c>
      <c r="F227" s="259" t="s">
        <v>273</v>
      </c>
      <c r="G227" s="257"/>
      <c r="H227" s="258" t="s">
        <v>1</v>
      </c>
      <c r="I227" s="260"/>
      <c r="J227" s="257"/>
      <c r="K227" s="257"/>
      <c r="L227" s="261"/>
      <c r="M227" s="262"/>
      <c r="N227" s="263"/>
      <c r="O227" s="263"/>
      <c r="P227" s="263"/>
      <c r="Q227" s="263"/>
      <c r="R227" s="263"/>
      <c r="S227" s="263"/>
      <c r="T227" s="26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5" t="s">
        <v>210</v>
      </c>
      <c r="AU227" s="265" t="s">
        <v>89</v>
      </c>
      <c r="AV227" s="13" t="s">
        <v>21</v>
      </c>
      <c r="AW227" s="13" t="s">
        <v>36</v>
      </c>
      <c r="AX227" s="13" t="s">
        <v>80</v>
      </c>
      <c r="AY227" s="265" t="s">
        <v>132</v>
      </c>
    </row>
    <row r="228" s="15" customFormat="1">
      <c r="A228" s="15"/>
      <c r="B228" s="277"/>
      <c r="C228" s="278"/>
      <c r="D228" s="239" t="s">
        <v>210</v>
      </c>
      <c r="E228" s="279" t="s">
        <v>1</v>
      </c>
      <c r="F228" s="280" t="s">
        <v>222</v>
      </c>
      <c r="G228" s="278"/>
      <c r="H228" s="281">
        <v>1595.8</v>
      </c>
      <c r="I228" s="282"/>
      <c r="J228" s="278"/>
      <c r="K228" s="278"/>
      <c r="L228" s="283"/>
      <c r="M228" s="284"/>
      <c r="N228" s="285"/>
      <c r="O228" s="285"/>
      <c r="P228" s="285"/>
      <c r="Q228" s="285"/>
      <c r="R228" s="285"/>
      <c r="S228" s="285"/>
      <c r="T228" s="28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7" t="s">
        <v>210</v>
      </c>
      <c r="AU228" s="287" t="s">
        <v>89</v>
      </c>
      <c r="AV228" s="15" t="s">
        <v>131</v>
      </c>
      <c r="AW228" s="15" t="s">
        <v>36</v>
      </c>
      <c r="AX228" s="15" t="s">
        <v>21</v>
      </c>
      <c r="AY228" s="287" t="s">
        <v>132</v>
      </c>
    </row>
    <row r="229" s="2" customFormat="1">
      <c r="A229" s="39"/>
      <c r="B229" s="40"/>
      <c r="C229" s="226" t="s">
        <v>180</v>
      </c>
      <c r="D229" s="226" t="s">
        <v>133</v>
      </c>
      <c r="E229" s="227" t="s">
        <v>274</v>
      </c>
      <c r="F229" s="228" t="s">
        <v>275</v>
      </c>
      <c r="G229" s="229" t="s">
        <v>207</v>
      </c>
      <c r="H229" s="230">
        <v>780</v>
      </c>
      <c r="I229" s="231"/>
      <c r="J229" s="232">
        <f>ROUND(I229*H229,2)</f>
        <v>0</v>
      </c>
      <c r="K229" s="228" t="s">
        <v>208</v>
      </c>
      <c r="L229" s="45"/>
      <c r="M229" s="233" t="s">
        <v>1</v>
      </c>
      <c r="N229" s="234" t="s">
        <v>45</v>
      </c>
      <c r="O229" s="92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7" t="s">
        <v>131</v>
      </c>
      <c r="AT229" s="237" t="s">
        <v>133</v>
      </c>
      <c r="AU229" s="237" t="s">
        <v>89</v>
      </c>
      <c r="AY229" s="18" t="s">
        <v>132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8" t="s">
        <v>21</v>
      </c>
      <c r="BK229" s="238">
        <f>ROUND(I229*H229,2)</f>
        <v>0</v>
      </c>
      <c r="BL229" s="18" t="s">
        <v>131</v>
      </c>
      <c r="BM229" s="237" t="s">
        <v>276</v>
      </c>
    </row>
    <row r="230" s="13" customFormat="1">
      <c r="A230" s="13"/>
      <c r="B230" s="256"/>
      <c r="C230" s="257"/>
      <c r="D230" s="239" t="s">
        <v>210</v>
      </c>
      <c r="E230" s="258" t="s">
        <v>1</v>
      </c>
      <c r="F230" s="259" t="s">
        <v>277</v>
      </c>
      <c r="G230" s="257"/>
      <c r="H230" s="258" t="s">
        <v>1</v>
      </c>
      <c r="I230" s="260"/>
      <c r="J230" s="257"/>
      <c r="K230" s="257"/>
      <c r="L230" s="261"/>
      <c r="M230" s="262"/>
      <c r="N230" s="263"/>
      <c r="O230" s="263"/>
      <c r="P230" s="263"/>
      <c r="Q230" s="263"/>
      <c r="R230" s="263"/>
      <c r="S230" s="263"/>
      <c r="T230" s="26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5" t="s">
        <v>210</v>
      </c>
      <c r="AU230" s="265" t="s">
        <v>89</v>
      </c>
      <c r="AV230" s="13" t="s">
        <v>21</v>
      </c>
      <c r="AW230" s="13" t="s">
        <v>36</v>
      </c>
      <c r="AX230" s="13" t="s">
        <v>80</v>
      </c>
      <c r="AY230" s="265" t="s">
        <v>132</v>
      </c>
    </row>
    <row r="231" s="13" customFormat="1">
      <c r="A231" s="13"/>
      <c r="B231" s="256"/>
      <c r="C231" s="257"/>
      <c r="D231" s="239" t="s">
        <v>210</v>
      </c>
      <c r="E231" s="258" t="s">
        <v>1</v>
      </c>
      <c r="F231" s="259" t="s">
        <v>278</v>
      </c>
      <c r="G231" s="257"/>
      <c r="H231" s="258" t="s">
        <v>1</v>
      </c>
      <c r="I231" s="260"/>
      <c r="J231" s="257"/>
      <c r="K231" s="257"/>
      <c r="L231" s="261"/>
      <c r="M231" s="262"/>
      <c r="N231" s="263"/>
      <c r="O231" s="263"/>
      <c r="P231" s="263"/>
      <c r="Q231" s="263"/>
      <c r="R231" s="263"/>
      <c r="S231" s="263"/>
      <c r="T231" s="26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5" t="s">
        <v>210</v>
      </c>
      <c r="AU231" s="265" t="s">
        <v>89</v>
      </c>
      <c r="AV231" s="13" t="s">
        <v>21</v>
      </c>
      <c r="AW231" s="13" t="s">
        <v>36</v>
      </c>
      <c r="AX231" s="13" t="s">
        <v>80</v>
      </c>
      <c r="AY231" s="265" t="s">
        <v>132</v>
      </c>
    </row>
    <row r="232" s="13" customFormat="1">
      <c r="A232" s="13"/>
      <c r="B232" s="256"/>
      <c r="C232" s="257"/>
      <c r="D232" s="239" t="s">
        <v>210</v>
      </c>
      <c r="E232" s="258" t="s">
        <v>1</v>
      </c>
      <c r="F232" s="259" t="s">
        <v>279</v>
      </c>
      <c r="G232" s="257"/>
      <c r="H232" s="258" t="s">
        <v>1</v>
      </c>
      <c r="I232" s="260"/>
      <c r="J232" s="257"/>
      <c r="K232" s="257"/>
      <c r="L232" s="261"/>
      <c r="M232" s="262"/>
      <c r="N232" s="263"/>
      <c r="O232" s="263"/>
      <c r="P232" s="263"/>
      <c r="Q232" s="263"/>
      <c r="R232" s="263"/>
      <c r="S232" s="263"/>
      <c r="T232" s="26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5" t="s">
        <v>210</v>
      </c>
      <c r="AU232" s="265" t="s">
        <v>89</v>
      </c>
      <c r="AV232" s="13" t="s">
        <v>21</v>
      </c>
      <c r="AW232" s="13" t="s">
        <v>36</v>
      </c>
      <c r="AX232" s="13" t="s">
        <v>80</v>
      </c>
      <c r="AY232" s="265" t="s">
        <v>132</v>
      </c>
    </row>
    <row r="233" s="14" customFormat="1">
      <c r="A233" s="14"/>
      <c r="B233" s="266"/>
      <c r="C233" s="267"/>
      <c r="D233" s="239" t="s">
        <v>210</v>
      </c>
      <c r="E233" s="268" t="s">
        <v>1</v>
      </c>
      <c r="F233" s="269" t="s">
        <v>280</v>
      </c>
      <c r="G233" s="267"/>
      <c r="H233" s="270">
        <v>780</v>
      </c>
      <c r="I233" s="271"/>
      <c r="J233" s="267"/>
      <c r="K233" s="267"/>
      <c r="L233" s="272"/>
      <c r="M233" s="273"/>
      <c r="N233" s="274"/>
      <c r="O233" s="274"/>
      <c r="P233" s="274"/>
      <c r="Q233" s="274"/>
      <c r="R233" s="274"/>
      <c r="S233" s="274"/>
      <c r="T233" s="27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6" t="s">
        <v>210</v>
      </c>
      <c r="AU233" s="276" t="s">
        <v>89</v>
      </c>
      <c r="AV233" s="14" t="s">
        <v>89</v>
      </c>
      <c r="AW233" s="14" t="s">
        <v>36</v>
      </c>
      <c r="AX233" s="14" t="s">
        <v>80</v>
      </c>
      <c r="AY233" s="276" t="s">
        <v>132</v>
      </c>
    </row>
    <row r="234" s="15" customFormat="1">
      <c r="A234" s="15"/>
      <c r="B234" s="277"/>
      <c r="C234" s="278"/>
      <c r="D234" s="239" t="s">
        <v>210</v>
      </c>
      <c r="E234" s="279" t="s">
        <v>1</v>
      </c>
      <c r="F234" s="280" t="s">
        <v>222</v>
      </c>
      <c r="G234" s="278"/>
      <c r="H234" s="281">
        <v>780</v>
      </c>
      <c r="I234" s="282"/>
      <c r="J234" s="278"/>
      <c r="K234" s="278"/>
      <c r="L234" s="283"/>
      <c r="M234" s="284"/>
      <c r="N234" s="285"/>
      <c r="O234" s="285"/>
      <c r="P234" s="285"/>
      <c r="Q234" s="285"/>
      <c r="R234" s="285"/>
      <c r="S234" s="285"/>
      <c r="T234" s="28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7" t="s">
        <v>210</v>
      </c>
      <c r="AU234" s="287" t="s">
        <v>89</v>
      </c>
      <c r="AV234" s="15" t="s">
        <v>131</v>
      </c>
      <c r="AW234" s="15" t="s">
        <v>36</v>
      </c>
      <c r="AX234" s="15" t="s">
        <v>21</v>
      </c>
      <c r="AY234" s="287" t="s">
        <v>132</v>
      </c>
    </row>
    <row r="235" s="2" customFormat="1" ht="16.5" customHeight="1">
      <c r="A235" s="39"/>
      <c r="B235" s="40"/>
      <c r="C235" s="299" t="s">
        <v>185</v>
      </c>
      <c r="D235" s="299" t="s">
        <v>281</v>
      </c>
      <c r="E235" s="300" t="s">
        <v>282</v>
      </c>
      <c r="F235" s="301" t="s">
        <v>283</v>
      </c>
      <c r="G235" s="302" t="s">
        <v>284</v>
      </c>
      <c r="H235" s="303">
        <v>35</v>
      </c>
      <c r="I235" s="304"/>
      <c r="J235" s="305">
        <f>ROUND(I235*H235,2)</f>
        <v>0</v>
      </c>
      <c r="K235" s="301" t="s">
        <v>208</v>
      </c>
      <c r="L235" s="306"/>
      <c r="M235" s="307" t="s">
        <v>1</v>
      </c>
      <c r="N235" s="308" t="s">
        <v>45</v>
      </c>
      <c r="O235" s="92"/>
      <c r="P235" s="235">
        <f>O235*H235</f>
        <v>0</v>
      </c>
      <c r="Q235" s="235">
        <v>0.001</v>
      </c>
      <c r="R235" s="235">
        <f>Q235*H235</f>
        <v>0.035000000000000003</v>
      </c>
      <c r="S235" s="235">
        <v>0</v>
      </c>
      <c r="T235" s="23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7" t="s">
        <v>166</v>
      </c>
      <c r="AT235" s="237" t="s">
        <v>281</v>
      </c>
      <c r="AU235" s="237" t="s">
        <v>89</v>
      </c>
      <c r="AY235" s="18" t="s">
        <v>132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8" t="s">
        <v>21</v>
      </c>
      <c r="BK235" s="238">
        <f>ROUND(I235*H235,2)</f>
        <v>0</v>
      </c>
      <c r="BL235" s="18" t="s">
        <v>131</v>
      </c>
      <c r="BM235" s="237" t="s">
        <v>285</v>
      </c>
    </row>
    <row r="236" s="14" customFormat="1">
      <c r="A236" s="14"/>
      <c r="B236" s="266"/>
      <c r="C236" s="267"/>
      <c r="D236" s="239" t="s">
        <v>210</v>
      </c>
      <c r="E236" s="268" t="s">
        <v>1</v>
      </c>
      <c r="F236" s="269" t="s">
        <v>286</v>
      </c>
      <c r="G236" s="267"/>
      <c r="H236" s="270">
        <v>35</v>
      </c>
      <c r="I236" s="271"/>
      <c r="J236" s="267"/>
      <c r="K236" s="267"/>
      <c r="L236" s="272"/>
      <c r="M236" s="273"/>
      <c r="N236" s="274"/>
      <c r="O236" s="274"/>
      <c r="P236" s="274"/>
      <c r="Q236" s="274"/>
      <c r="R236" s="274"/>
      <c r="S236" s="274"/>
      <c r="T236" s="27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6" t="s">
        <v>210</v>
      </c>
      <c r="AU236" s="276" t="s">
        <v>89</v>
      </c>
      <c r="AV236" s="14" t="s">
        <v>89</v>
      </c>
      <c r="AW236" s="14" t="s">
        <v>36</v>
      </c>
      <c r="AX236" s="14" t="s">
        <v>80</v>
      </c>
      <c r="AY236" s="276" t="s">
        <v>132</v>
      </c>
    </row>
    <row r="237" s="15" customFormat="1">
      <c r="A237" s="15"/>
      <c r="B237" s="277"/>
      <c r="C237" s="278"/>
      <c r="D237" s="239" t="s">
        <v>210</v>
      </c>
      <c r="E237" s="279" t="s">
        <v>1</v>
      </c>
      <c r="F237" s="280" t="s">
        <v>222</v>
      </c>
      <c r="G237" s="278"/>
      <c r="H237" s="281">
        <v>35</v>
      </c>
      <c r="I237" s="282"/>
      <c r="J237" s="278"/>
      <c r="K237" s="278"/>
      <c r="L237" s="283"/>
      <c r="M237" s="284"/>
      <c r="N237" s="285"/>
      <c r="O237" s="285"/>
      <c r="P237" s="285"/>
      <c r="Q237" s="285"/>
      <c r="R237" s="285"/>
      <c r="S237" s="285"/>
      <c r="T237" s="28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7" t="s">
        <v>210</v>
      </c>
      <c r="AU237" s="287" t="s">
        <v>89</v>
      </c>
      <c r="AV237" s="15" t="s">
        <v>131</v>
      </c>
      <c r="AW237" s="15" t="s">
        <v>36</v>
      </c>
      <c r="AX237" s="15" t="s">
        <v>21</v>
      </c>
      <c r="AY237" s="287" t="s">
        <v>132</v>
      </c>
    </row>
    <row r="238" s="2" customFormat="1">
      <c r="A238" s="39"/>
      <c r="B238" s="40"/>
      <c r="C238" s="226" t="s">
        <v>287</v>
      </c>
      <c r="D238" s="226" t="s">
        <v>133</v>
      </c>
      <c r="E238" s="227" t="s">
        <v>288</v>
      </c>
      <c r="F238" s="228" t="s">
        <v>289</v>
      </c>
      <c r="G238" s="229" t="s">
        <v>207</v>
      </c>
      <c r="H238" s="230">
        <v>4674</v>
      </c>
      <c r="I238" s="231"/>
      <c r="J238" s="232">
        <f>ROUND(I238*H238,2)</f>
        <v>0</v>
      </c>
      <c r="K238" s="228" t="s">
        <v>208</v>
      </c>
      <c r="L238" s="45"/>
      <c r="M238" s="233" t="s">
        <v>1</v>
      </c>
      <c r="N238" s="234" t="s">
        <v>45</v>
      </c>
      <c r="O238" s="92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7" t="s">
        <v>131</v>
      </c>
      <c r="AT238" s="237" t="s">
        <v>133</v>
      </c>
      <c r="AU238" s="237" t="s">
        <v>89</v>
      </c>
      <c r="AY238" s="18" t="s">
        <v>132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8" t="s">
        <v>21</v>
      </c>
      <c r="BK238" s="238">
        <f>ROUND(I238*H238,2)</f>
        <v>0</v>
      </c>
      <c r="BL238" s="18" t="s">
        <v>131</v>
      </c>
      <c r="BM238" s="237" t="s">
        <v>290</v>
      </c>
    </row>
    <row r="239" s="13" customFormat="1">
      <c r="A239" s="13"/>
      <c r="B239" s="256"/>
      <c r="C239" s="257"/>
      <c r="D239" s="239" t="s">
        <v>210</v>
      </c>
      <c r="E239" s="258" t="s">
        <v>1</v>
      </c>
      <c r="F239" s="259" t="s">
        <v>291</v>
      </c>
      <c r="G239" s="257"/>
      <c r="H239" s="258" t="s">
        <v>1</v>
      </c>
      <c r="I239" s="260"/>
      <c r="J239" s="257"/>
      <c r="K239" s="257"/>
      <c r="L239" s="261"/>
      <c r="M239" s="262"/>
      <c r="N239" s="263"/>
      <c r="O239" s="263"/>
      <c r="P239" s="263"/>
      <c r="Q239" s="263"/>
      <c r="R239" s="263"/>
      <c r="S239" s="263"/>
      <c r="T239" s="26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5" t="s">
        <v>210</v>
      </c>
      <c r="AU239" s="265" t="s">
        <v>89</v>
      </c>
      <c r="AV239" s="13" t="s">
        <v>21</v>
      </c>
      <c r="AW239" s="13" t="s">
        <v>36</v>
      </c>
      <c r="AX239" s="13" t="s">
        <v>80</v>
      </c>
      <c r="AY239" s="265" t="s">
        <v>132</v>
      </c>
    </row>
    <row r="240" s="13" customFormat="1">
      <c r="A240" s="13"/>
      <c r="B240" s="256"/>
      <c r="C240" s="257"/>
      <c r="D240" s="239" t="s">
        <v>210</v>
      </c>
      <c r="E240" s="258" t="s">
        <v>1</v>
      </c>
      <c r="F240" s="259" t="s">
        <v>292</v>
      </c>
      <c r="G240" s="257"/>
      <c r="H240" s="258" t="s">
        <v>1</v>
      </c>
      <c r="I240" s="260"/>
      <c r="J240" s="257"/>
      <c r="K240" s="257"/>
      <c r="L240" s="261"/>
      <c r="M240" s="262"/>
      <c r="N240" s="263"/>
      <c r="O240" s="263"/>
      <c r="P240" s="263"/>
      <c r="Q240" s="263"/>
      <c r="R240" s="263"/>
      <c r="S240" s="263"/>
      <c r="T240" s="26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5" t="s">
        <v>210</v>
      </c>
      <c r="AU240" s="265" t="s">
        <v>89</v>
      </c>
      <c r="AV240" s="13" t="s">
        <v>21</v>
      </c>
      <c r="AW240" s="13" t="s">
        <v>36</v>
      </c>
      <c r="AX240" s="13" t="s">
        <v>80</v>
      </c>
      <c r="AY240" s="265" t="s">
        <v>132</v>
      </c>
    </row>
    <row r="241" s="13" customFormat="1">
      <c r="A241" s="13"/>
      <c r="B241" s="256"/>
      <c r="C241" s="257"/>
      <c r="D241" s="239" t="s">
        <v>210</v>
      </c>
      <c r="E241" s="258" t="s">
        <v>1</v>
      </c>
      <c r="F241" s="259" t="s">
        <v>293</v>
      </c>
      <c r="G241" s="257"/>
      <c r="H241" s="258" t="s">
        <v>1</v>
      </c>
      <c r="I241" s="260"/>
      <c r="J241" s="257"/>
      <c r="K241" s="257"/>
      <c r="L241" s="261"/>
      <c r="M241" s="262"/>
      <c r="N241" s="263"/>
      <c r="O241" s="263"/>
      <c r="P241" s="263"/>
      <c r="Q241" s="263"/>
      <c r="R241" s="263"/>
      <c r="S241" s="263"/>
      <c r="T241" s="26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5" t="s">
        <v>210</v>
      </c>
      <c r="AU241" s="265" t="s">
        <v>89</v>
      </c>
      <c r="AV241" s="13" t="s">
        <v>21</v>
      </c>
      <c r="AW241" s="13" t="s">
        <v>36</v>
      </c>
      <c r="AX241" s="13" t="s">
        <v>80</v>
      </c>
      <c r="AY241" s="265" t="s">
        <v>132</v>
      </c>
    </row>
    <row r="242" s="14" customFormat="1">
      <c r="A242" s="14"/>
      <c r="B242" s="266"/>
      <c r="C242" s="267"/>
      <c r="D242" s="239" t="s">
        <v>210</v>
      </c>
      <c r="E242" s="268" t="s">
        <v>1</v>
      </c>
      <c r="F242" s="269" t="s">
        <v>294</v>
      </c>
      <c r="G242" s="267"/>
      <c r="H242" s="270">
        <v>4674</v>
      </c>
      <c r="I242" s="271"/>
      <c r="J242" s="267"/>
      <c r="K242" s="267"/>
      <c r="L242" s="272"/>
      <c r="M242" s="273"/>
      <c r="N242" s="274"/>
      <c r="O242" s="274"/>
      <c r="P242" s="274"/>
      <c r="Q242" s="274"/>
      <c r="R242" s="274"/>
      <c r="S242" s="274"/>
      <c r="T242" s="27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6" t="s">
        <v>210</v>
      </c>
      <c r="AU242" s="276" t="s">
        <v>89</v>
      </c>
      <c r="AV242" s="14" t="s">
        <v>89</v>
      </c>
      <c r="AW242" s="14" t="s">
        <v>36</v>
      </c>
      <c r="AX242" s="14" t="s">
        <v>80</v>
      </c>
      <c r="AY242" s="276" t="s">
        <v>132</v>
      </c>
    </row>
    <row r="243" s="15" customFormat="1">
      <c r="A243" s="15"/>
      <c r="B243" s="277"/>
      <c r="C243" s="278"/>
      <c r="D243" s="239" t="s">
        <v>210</v>
      </c>
      <c r="E243" s="279" t="s">
        <v>1</v>
      </c>
      <c r="F243" s="280" t="s">
        <v>222</v>
      </c>
      <c r="G243" s="278"/>
      <c r="H243" s="281">
        <v>4674</v>
      </c>
      <c r="I243" s="282"/>
      <c r="J243" s="278"/>
      <c r="K243" s="278"/>
      <c r="L243" s="283"/>
      <c r="M243" s="284"/>
      <c r="N243" s="285"/>
      <c r="O243" s="285"/>
      <c r="P243" s="285"/>
      <c r="Q243" s="285"/>
      <c r="R243" s="285"/>
      <c r="S243" s="285"/>
      <c r="T243" s="28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7" t="s">
        <v>210</v>
      </c>
      <c r="AU243" s="287" t="s">
        <v>89</v>
      </c>
      <c r="AV243" s="15" t="s">
        <v>131</v>
      </c>
      <c r="AW243" s="15" t="s">
        <v>36</v>
      </c>
      <c r="AX243" s="15" t="s">
        <v>21</v>
      </c>
      <c r="AY243" s="287" t="s">
        <v>132</v>
      </c>
    </row>
    <row r="244" s="11" customFormat="1" ht="22.8" customHeight="1">
      <c r="A244" s="11"/>
      <c r="B244" s="212"/>
      <c r="C244" s="213"/>
      <c r="D244" s="214" t="s">
        <v>79</v>
      </c>
      <c r="E244" s="254" t="s">
        <v>89</v>
      </c>
      <c r="F244" s="254" t="s">
        <v>295</v>
      </c>
      <c r="G244" s="213"/>
      <c r="H244" s="213"/>
      <c r="I244" s="216"/>
      <c r="J244" s="255">
        <f>BK244</f>
        <v>0</v>
      </c>
      <c r="K244" s="213"/>
      <c r="L244" s="218"/>
      <c r="M244" s="219"/>
      <c r="N244" s="220"/>
      <c r="O244" s="220"/>
      <c r="P244" s="221">
        <f>SUM(P245:P260)</f>
        <v>0</v>
      </c>
      <c r="Q244" s="220"/>
      <c r="R244" s="221">
        <f>SUM(R245:R260)</f>
        <v>96.678560000000019</v>
      </c>
      <c r="S244" s="220"/>
      <c r="T244" s="222">
        <f>SUM(T245:T260)</f>
        <v>0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R244" s="223" t="s">
        <v>21</v>
      </c>
      <c r="AT244" s="224" t="s">
        <v>79</v>
      </c>
      <c r="AU244" s="224" t="s">
        <v>21</v>
      </c>
      <c r="AY244" s="223" t="s">
        <v>132</v>
      </c>
      <c r="BK244" s="225">
        <f>SUM(BK245:BK260)</f>
        <v>0</v>
      </c>
    </row>
    <row r="245" s="2" customFormat="1">
      <c r="A245" s="39"/>
      <c r="B245" s="40"/>
      <c r="C245" s="226" t="s">
        <v>296</v>
      </c>
      <c r="D245" s="226" t="s">
        <v>133</v>
      </c>
      <c r="E245" s="227" t="s">
        <v>297</v>
      </c>
      <c r="F245" s="228" t="s">
        <v>298</v>
      </c>
      <c r="G245" s="229" t="s">
        <v>299</v>
      </c>
      <c r="H245" s="230">
        <v>352</v>
      </c>
      <c r="I245" s="231"/>
      <c r="J245" s="232">
        <f>ROUND(I245*H245,2)</f>
        <v>0</v>
      </c>
      <c r="K245" s="228" t="s">
        <v>208</v>
      </c>
      <c r="L245" s="45"/>
      <c r="M245" s="233" t="s">
        <v>1</v>
      </c>
      <c r="N245" s="234" t="s">
        <v>45</v>
      </c>
      <c r="O245" s="92"/>
      <c r="P245" s="235">
        <f>O245*H245</f>
        <v>0</v>
      </c>
      <c r="Q245" s="235">
        <v>0.27378000000000002</v>
      </c>
      <c r="R245" s="235">
        <f>Q245*H245</f>
        <v>96.370560000000012</v>
      </c>
      <c r="S245" s="235">
        <v>0</v>
      </c>
      <c r="T245" s="23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7" t="s">
        <v>131</v>
      </c>
      <c r="AT245" s="237" t="s">
        <v>133</v>
      </c>
      <c r="AU245" s="237" t="s">
        <v>89</v>
      </c>
      <c r="AY245" s="18" t="s">
        <v>132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8" t="s">
        <v>21</v>
      </c>
      <c r="BK245" s="238">
        <f>ROUND(I245*H245,2)</f>
        <v>0</v>
      </c>
      <c r="BL245" s="18" t="s">
        <v>131</v>
      </c>
      <c r="BM245" s="237" t="s">
        <v>300</v>
      </c>
    </row>
    <row r="246" s="13" customFormat="1">
      <c r="A246" s="13"/>
      <c r="B246" s="256"/>
      <c r="C246" s="257"/>
      <c r="D246" s="239" t="s">
        <v>210</v>
      </c>
      <c r="E246" s="258" t="s">
        <v>1</v>
      </c>
      <c r="F246" s="259" t="s">
        <v>301</v>
      </c>
      <c r="G246" s="257"/>
      <c r="H246" s="258" t="s">
        <v>1</v>
      </c>
      <c r="I246" s="260"/>
      <c r="J246" s="257"/>
      <c r="K246" s="257"/>
      <c r="L246" s="261"/>
      <c r="M246" s="262"/>
      <c r="N246" s="263"/>
      <c r="O246" s="263"/>
      <c r="P246" s="263"/>
      <c r="Q246" s="263"/>
      <c r="R246" s="263"/>
      <c r="S246" s="263"/>
      <c r="T246" s="26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5" t="s">
        <v>210</v>
      </c>
      <c r="AU246" s="265" t="s">
        <v>89</v>
      </c>
      <c r="AV246" s="13" t="s">
        <v>21</v>
      </c>
      <c r="AW246" s="13" t="s">
        <v>36</v>
      </c>
      <c r="AX246" s="13" t="s">
        <v>80</v>
      </c>
      <c r="AY246" s="265" t="s">
        <v>132</v>
      </c>
    </row>
    <row r="247" s="13" customFormat="1">
      <c r="A247" s="13"/>
      <c r="B247" s="256"/>
      <c r="C247" s="257"/>
      <c r="D247" s="239" t="s">
        <v>210</v>
      </c>
      <c r="E247" s="258" t="s">
        <v>1</v>
      </c>
      <c r="F247" s="259" t="s">
        <v>302</v>
      </c>
      <c r="G247" s="257"/>
      <c r="H247" s="258" t="s">
        <v>1</v>
      </c>
      <c r="I247" s="260"/>
      <c r="J247" s="257"/>
      <c r="K247" s="257"/>
      <c r="L247" s="261"/>
      <c r="M247" s="262"/>
      <c r="N247" s="263"/>
      <c r="O247" s="263"/>
      <c r="P247" s="263"/>
      <c r="Q247" s="263"/>
      <c r="R247" s="263"/>
      <c r="S247" s="263"/>
      <c r="T247" s="26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5" t="s">
        <v>210</v>
      </c>
      <c r="AU247" s="265" t="s">
        <v>89</v>
      </c>
      <c r="AV247" s="13" t="s">
        <v>21</v>
      </c>
      <c r="AW247" s="13" t="s">
        <v>36</v>
      </c>
      <c r="AX247" s="13" t="s">
        <v>80</v>
      </c>
      <c r="AY247" s="265" t="s">
        <v>132</v>
      </c>
    </row>
    <row r="248" s="13" customFormat="1">
      <c r="A248" s="13"/>
      <c r="B248" s="256"/>
      <c r="C248" s="257"/>
      <c r="D248" s="239" t="s">
        <v>210</v>
      </c>
      <c r="E248" s="258" t="s">
        <v>1</v>
      </c>
      <c r="F248" s="259" t="s">
        <v>303</v>
      </c>
      <c r="G248" s="257"/>
      <c r="H248" s="258" t="s">
        <v>1</v>
      </c>
      <c r="I248" s="260"/>
      <c r="J248" s="257"/>
      <c r="K248" s="257"/>
      <c r="L248" s="261"/>
      <c r="M248" s="262"/>
      <c r="N248" s="263"/>
      <c r="O248" s="263"/>
      <c r="P248" s="263"/>
      <c r="Q248" s="263"/>
      <c r="R248" s="263"/>
      <c r="S248" s="263"/>
      <c r="T248" s="26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5" t="s">
        <v>210</v>
      </c>
      <c r="AU248" s="265" t="s">
        <v>89</v>
      </c>
      <c r="AV248" s="13" t="s">
        <v>21</v>
      </c>
      <c r="AW248" s="13" t="s">
        <v>36</v>
      </c>
      <c r="AX248" s="13" t="s">
        <v>80</v>
      </c>
      <c r="AY248" s="265" t="s">
        <v>132</v>
      </c>
    </row>
    <row r="249" s="13" customFormat="1">
      <c r="A249" s="13"/>
      <c r="B249" s="256"/>
      <c r="C249" s="257"/>
      <c r="D249" s="239" t="s">
        <v>210</v>
      </c>
      <c r="E249" s="258" t="s">
        <v>1</v>
      </c>
      <c r="F249" s="259" t="s">
        <v>304</v>
      </c>
      <c r="G249" s="257"/>
      <c r="H249" s="258" t="s">
        <v>1</v>
      </c>
      <c r="I249" s="260"/>
      <c r="J249" s="257"/>
      <c r="K249" s="257"/>
      <c r="L249" s="261"/>
      <c r="M249" s="262"/>
      <c r="N249" s="263"/>
      <c r="O249" s="263"/>
      <c r="P249" s="263"/>
      <c r="Q249" s="263"/>
      <c r="R249" s="263"/>
      <c r="S249" s="263"/>
      <c r="T249" s="26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5" t="s">
        <v>210</v>
      </c>
      <c r="AU249" s="265" t="s">
        <v>89</v>
      </c>
      <c r="AV249" s="13" t="s">
        <v>21</v>
      </c>
      <c r="AW249" s="13" t="s">
        <v>36</v>
      </c>
      <c r="AX249" s="13" t="s">
        <v>80</v>
      </c>
      <c r="AY249" s="265" t="s">
        <v>132</v>
      </c>
    </row>
    <row r="250" s="13" customFormat="1">
      <c r="A250" s="13"/>
      <c r="B250" s="256"/>
      <c r="C250" s="257"/>
      <c r="D250" s="239" t="s">
        <v>210</v>
      </c>
      <c r="E250" s="258" t="s">
        <v>1</v>
      </c>
      <c r="F250" s="259" t="s">
        <v>305</v>
      </c>
      <c r="G250" s="257"/>
      <c r="H250" s="258" t="s">
        <v>1</v>
      </c>
      <c r="I250" s="260"/>
      <c r="J250" s="257"/>
      <c r="K250" s="257"/>
      <c r="L250" s="261"/>
      <c r="M250" s="262"/>
      <c r="N250" s="263"/>
      <c r="O250" s="263"/>
      <c r="P250" s="263"/>
      <c r="Q250" s="263"/>
      <c r="R250" s="263"/>
      <c r="S250" s="263"/>
      <c r="T250" s="26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5" t="s">
        <v>210</v>
      </c>
      <c r="AU250" s="265" t="s">
        <v>89</v>
      </c>
      <c r="AV250" s="13" t="s">
        <v>21</v>
      </c>
      <c r="AW250" s="13" t="s">
        <v>36</v>
      </c>
      <c r="AX250" s="13" t="s">
        <v>80</v>
      </c>
      <c r="AY250" s="265" t="s">
        <v>132</v>
      </c>
    </row>
    <row r="251" s="13" customFormat="1">
      <c r="A251" s="13"/>
      <c r="B251" s="256"/>
      <c r="C251" s="257"/>
      <c r="D251" s="239" t="s">
        <v>210</v>
      </c>
      <c r="E251" s="258" t="s">
        <v>1</v>
      </c>
      <c r="F251" s="259" t="s">
        <v>306</v>
      </c>
      <c r="G251" s="257"/>
      <c r="H251" s="258" t="s">
        <v>1</v>
      </c>
      <c r="I251" s="260"/>
      <c r="J251" s="257"/>
      <c r="K251" s="257"/>
      <c r="L251" s="261"/>
      <c r="M251" s="262"/>
      <c r="N251" s="263"/>
      <c r="O251" s="263"/>
      <c r="P251" s="263"/>
      <c r="Q251" s="263"/>
      <c r="R251" s="263"/>
      <c r="S251" s="263"/>
      <c r="T251" s="26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5" t="s">
        <v>210</v>
      </c>
      <c r="AU251" s="265" t="s">
        <v>89</v>
      </c>
      <c r="AV251" s="13" t="s">
        <v>21</v>
      </c>
      <c r="AW251" s="13" t="s">
        <v>36</v>
      </c>
      <c r="AX251" s="13" t="s">
        <v>80</v>
      </c>
      <c r="AY251" s="265" t="s">
        <v>132</v>
      </c>
    </row>
    <row r="252" s="13" customFormat="1">
      <c r="A252" s="13"/>
      <c r="B252" s="256"/>
      <c r="C252" s="257"/>
      <c r="D252" s="239" t="s">
        <v>210</v>
      </c>
      <c r="E252" s="258" t="s">
        <v>1</v>
      </c>
      <c r="F252" s="259" t="s">
        <v>307</v>
      </c>
      <c r="G252" s="257"/>
      <c r="H252" s="258" t="s">
        <v>1</v>
      </c>
      <c r="I252" s="260"/>
      <c r="J252" s="257"/>
      <c r="K252" s="257"/>
      <c r="L252" s="261"/>
      <c r="M252" s="262"/>
      <c r="N252" s="263"/>
      <c r="O252" s="263"/>
      <c r="P252" s="263"/>
      <c r="Q252" s="263"/>
      <c r="R252" s="263"/>
      <c r="S252" s="263"/>
      <c r="T252" s="26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5" t="s">
        <v>210</v>
      </c>
      <c r="AU252" s="265" t="s">
        <v>89</v>
      </c>
      <c r="AV252" s="13" t="s">
        <v>21</v>
      </c>
      <c r="AW252" s="13" t="s">
        <v>36</v>
      </c>
      <c r="AX252" s="13" t="s">
        <v>80</v>
      </c>
      <c r="AY252" s="265" t="s">
        <v>132</v>
      </c>
    </row>
    <row r="253" s="13" customFormat="1">
      <c r="A253" s="13"/>
      <c r="B253" s="256"/>
      <c r="C253" s="257"/>
      <c r="D253" s="239" t="s">
        <v>210</v>
      </c>
      <c r="E253" s="258" t="s">
        <v>1</v>
      </c>
      <c r="F253" s="259" t="s">
        <v>308</v>
      </c>
      <c r="G253" s="257"/>
      <c r="H253" s="258" t="s">
        <v>1</v>
      </c>
      <c r="I253" s="260"/>
      <c r="J253" s="257"/>
      <c r="K253" s="257"/>
      <c r="L253" s="261"/>
      <c r="M253" s="262"/>
      <c r="N253" s="263"/>
      <c r="O253" s="263"/>
      <c r="P253" s="263"/>
      <c r="Q253" s="263"/>
      <c r="R253" s="263"/>
      <c r="S253" s="263"/>
      <c r="T253" s="26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5" t="s">
        <v>210</v>
      </c>
      <c r="AU253" s="265" t="s">
        <v>89</v>
      </c>
      <c r="AV253" s="13" t="s">
        <v>21</v>
      </c>
      <c r="AW253" s="13" t="s">
        <v>36</v>
      </c>
      <c r="AX253" s="13" t="s">
        <v>80</v>
      </c>
      <c r="AY253" s="265" t="s">
        <v>132</v>
      </c>
    </row>
    <row r="254" s="14" customFormat="1">
      <c r="A254" s="14"/>
      <c r="B254" s="266"/>
      <c r="C254" s="267"/>
      <c r="D254" s="239" t="s">
        <v>210</v>
      </c>
      <c r="E254" s="268" t="s">
        <v>1</v>
      </c>
      <c r="F254" s="269" t="s">
        <v>309</v>
      </c>
      <c r="G254" s="267"/>
      <c r="H254" s="270">
        <v>352</v>
      </c>
      <c r="I254" s="271"/>
      <c r="J254" s="267"/>
      <c r="K254" s="267"/>
      <c r="L254" s="272"/>
      <c r="M254" s="273"/>
      <c r="N254" s="274"/>
      <c r="O254" s="274"/>
      <c r="P254" s="274"/>
      <c r="Q254" s="274"/>
      <c r="R254" s="274"/>
      <c r="S254" s="274"/>
      <c r="T254" s="27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6" t="s">
        <v>210</v>
      </c>
      <c r="AU254" s="276" t="s">
        <v>89</v>
      </c>
      <c r="AV254" s="14" t="s">
        <v>89</v>
      </c>
      <c r="AW254" s="14" t="s">
        <v>36</v>
      </c>
      <c r="AX254" s="14" t="s">
        <v>80</v>
      </c>
      <c r="AY254" s="276" t="s">
        <v>132</v>
      </c>
    </row>
    <row r="255" s="15" customFormat="1">
      <c r="A255" s="15"/>
      <c r="B255" s="277"/>
      <c r="C255" s="278"/>
      <c r="D255" s="239" t="s">
        <v>210</v>
      </c>
      <c r="E255" s="279" t="s">
        <v>1</v>
      </c>
      <c r="F255" s="280" t="s">
        <v>222</v>
      </c>
      <c r="G255" s="278"/>
      <c r="H255" s="281">
        <v>352</v>
      </c>
      <c r="I255" s="282"/>
      <c r="J255" s="278"/>
      <c r="K255" s="278"/>
      <c r="L255" s="283"/>
      <c r="M255" s="284"/>
      <c r="N255" s="285"/>
      <c r="O255" s="285"/>
      <c r="P255" s="285"/>
      <c r="Q255" s="285"/>
      <c r="R255" s="285"/>
      <c r="S255" s="285"/>
      <c r="T255" s="28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7" t="s">
        <v>210</v>
      </c>
      <c r="AU255" s="287" t="s">
        <v>89</v>
      </c>
      <c r="AV255" s="15" t="s">
        <v>131</v>
      </c>
      <c r="AW255" s="15" t="s">
        <v>36</v>
      </c>
      <c r="AX255" s="15" t="s">
        <v>21</v>
      </c>
      <c r="AY255" s="287" t="s">
        <v>132</v>
      </c>
    </row>
    <row r="256" s="2" customFormat="1">
      <c r="A256" s="39"/>
      <c r="B256" s="40"/>
      <c r="C256" s="226" t="s">
        <v>8</v>
      </c>
      <c r="D256" s="226" t="s">
        <v>133</v>
      </c>
      <c r="E256" s="227" t="s">
        <v>310</v>
      </c>
      <c r="F256" s="228" t="s">
        <v>311</v>
      </c>
      <c r="G256" s="229" t="s">
        <v>207</v>
      </c>
      <c r="H256" s="230">
        <v>616</v>
      </c>
      <c r="I256" s="231"/>
      <c r="J256" s="232">
        <f>ROUND(I256*H256,2)</f>
        <v>0</v>
      </c>
      <c r="K256" s="228" t="s">
        <v>208</v>
      </c>
      <c r="L256" s="45"/>
      <c r="M256" s="233" t="s">
        <v>1</v>
      </c>
      <c r="N256" s="234" t="s">
        <v>45</v>
      </c>
      <c r="O256" s="92"/>
      <c r="P256" s="235">
        <f>O256*H256</f>
        <v>0</v>
      </c>
      <c r="Q256" s="235">
        <v>0.00017000000000000001</v>
      </c>
      <c r="R256" s="235">
        <f>Q256*H256</f>
        <v>0.10472000000000001</v>
      </c>
      <c r="S256" s="235">
        <v>0</v>
      </c>
      <c r="T256" s="23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7" t="s">
        <v>131</v>
      </c>
      <c r="AT256" s="237" t="s">
        <v>133</v>
      </c>
      <c r="AU256" s="237" t="s">
        <v>89</v>
      </c>
      <c r="AY256" s="18" t="s">
        <v>132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8" t="s">
        <v>21</v>
      </c>
      <c r="BK256" s="238">
        <f>ROUND(I256*H256,2)</f>
        <v>0</v>
      </c>
      <c r="BL256" s="18" t="s">
        <v>131</v>
      </c>
      <c r="BM256" s="237" t="s">
        <v>312</v>
      </c>
    </row>
    <row r="257" s="13" customFormat="1">
      <c r="A257" s="13"/>
      <c r="B257" s="256"/>
      <c r="C257" s="257"/>
      <c r="D257" s="239" t="s">
        <v>210</v>
      </c>
      <c r="E257" s="258" t="s">
        <v>1</v>
      </c>
      <c r="F257" s="259" t="s">
        <v>313</v>
      </c>
      <c r="G257" s="257"/>
      <c r="H257" s="258" t="s">
        <v>1</v>
      </c>
      <c r="I257" s="260"/>
      <c r="J257" s="257"/>
      <c r="K257" s="257"/>
      <c r="L257" s="261"/>
      <c r="M257" s="262"/>
      <c r="N257" s="263"/>
      <c r="O257" s="263"/>
      <c r="P257" s="263"/>
      <c r="Q257" s="263"/>
      <c r="R257" s="263"/>
      <c r="S257" s="263"/>
      <c r="T257" s="26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5" t="s">
        <v>210</v>
      </c>
      <c r="AU257" s="265" t="s">
        <v>89</v>
      </c>
      <c r="AV257" s="13" t="s">
        <v>21</v>
      </c>
      <c r="AW257" s="13" t="s">
        <v>36</v>
      </c>
      <c r="AX257" s="13" t="s">
        <v>80</v>
      </c>
      <c r="AY257" s="265" t="s">
        <v>132</v>
      </c>
    </row>
    <row r="258" s="14" customFormat="1">
      <c r="A258" s="14"/>
      <c r="B258" s="266"/>
      <c r="C258" s="267"/>
      <c r="D258" s="239" t="s">
        <v>210</v>
      </c>
      <c r="E258" s="268" t="s">
        <v>1</v>
      </c>
      <c r="F258" s="269" t="s">
        <v>314</v>
      </c>
      <c r="G258" s="267"/>
      <c r="H258" s="270">
        <v>616</v>
      </c>
      <c r="I258" s="271"/>
      <c r="J258" s="267"/>
      <c r="K258" s="267"/>
      <c r="L258" s="272"/>
      <c r="M258" s="273"/>
      <c r="N258" s="274"/>
      <c r="O258" s="274"/>
      <c r="P258" s="274"/>
      <c r="Q258" s="274"/>
      <c r="R258" s="274"/>
      <c r="S258" s="274"/>
      <c r="T258" s="27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6" t="s">
        <v>210</v>
      </c>
      <c r="AU258" s="276" t="s">
        <v>89</v>
      </c>
      <c r="AV258" s="14" t="s">
        <v>89</v>
      </c>
      <c r="AW258" s="14" t="s">
        <v>36</v>
      </c>
      <c r="AX258" s="14" t="s">
        <v>21</v>
      </c>
      <c r="AY258" s="276" t="s">
        <v>132</v>
      </c>
    </row>
    <row r="259" s="2" customFormat="1">
      <c r="A259" s="39"/>
      <c r="B259" s="40"/>
      <c r="C259" s="299" t="s">
        <v>221</v>
      </c>
      <c r="D259" s="299" t="s">
        <v>281</v>
      </c>
      <c r="E259" s="300" t="s">
        <v>315</v>
      </c>
      <c r="F259" s="301" t="s">
        <v>316</v>
      </c>
      <c r="G259" s="302" t="s">
        <v>207</v>
      </c>
      <c r="H259" s="303">
        <v>677.60000000000002</v>
      </c>
      <c r="I259" s="304"/>
      <c r="J259" s="305">
        <f>ROUND(I259*H259,2)</f>
        <v>0</v>
      </c>
      <c r="K259" s="301" t="s">
        <v>208</v>
      </c>
      <c r="L259" s="306"/>
      <c r="M259" s="307" t="s">
        <v>1</v>
      </c>
      <c r="N259" s="308" t="s">
        <v>45</v>
      </c>
      <c r="O259" s="92"/>
      <c r="P259" s="235">
        <f>O259*H259</f>
        <v>0</v>
      </c>
      <c r="Q259" s="235">
        <v>0.00029999999999999997</v>
      </c>
      <c r="R259" s="235">
        <f>Q259*H259</f>
        <v>0.20327999999999999</v>
      </c>
      <c r="S259" s="235">
        <v>0</v>
      </c>
      <c r="T259" s="23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7" t="s">
        <v>166</v>
      </c>
      <c r="AT259" s="237" t="s">
        <v>281</v>
      </c>
      <c r="AU259" s="237" t="s">
        <v>89</v>
      </c>
      <c r="AY259" s="18" t="s">
        <v>132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8" t="s">
        <v>21</v>
      </c>
      <c r="BK259" s="238">
        <f>ROUND(I259*H259,2)</f>
        <v>0</v>
      </c>
      <c r="BL259" s="18" t="s">
        <v>131</v>
      </c>
      <c r="BM259" s="237" t="s">
        <v>317</v>
      </c>
    </row>
    <row r="260" s="14" customFormat="1">
      <c r="A260" s="14"/>
      <c r="B260" s="266"/>
      <c r="C260" s="267"/>
      <c r="D260" s="239" t="s">
        <v>210</v>
      </c>
      <c r="E260" s="267"/>
      <c r="F260" s="269" t="s">
        <v>318</v>
      </c>
      <c r="G260" s="267"/>
      <c r="H260" s="270">
        <v>677.60000000000002</v>
      </c>
      <c r="I260" s="271"/>
      <c r="J260" s="267"/>
      <c r="K260" s="267"/>
      <c r="L260" s="272"/>
      <c r="M260" s="273"/>
      <c r="N260" s="274"/>
      <c r="O260" s="274"/>
      <c r="P260" s="274"/>
      <c r="Q260" s="274"/>
      <c r="R260" s="274"/>
      <c r="S260" s="274"/>
      <c r="T260" s="27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6" t="s">
        <v>210</v>
      </c>
      <c r="AU260" s="276" t="s">
        <v>89</v>
      </c>
      <c r="AV260" s="14" t="s">
        <v>89</v>
      </c>
      <c r="AW260" s="14" t="s">
        <v>4</v>
      </c>
      <c r="AX260" s="14" t="s">
        <v>21</v>
      </c>
      <c r="AY260" s="276" t="s">
        <v>132</v>
      </c>
    </row>
    <row r="261" s="11" customFormat="1" ht="22.8" customHeight="1">
      <c r="A261" s="11"/>
      <c r="B261" s="212"/>
      <c r="C261" s="213"/>
      <c r="D261" s="214" t="s">
        <v>79</v>
      </c>
      <c r="E261" s="254" t="s">
        <v>131</v>
      </c>
      <c r="F261" s="254" t="s">
        <v>319</v>
      </c>
      <c r="G261" s="213"/>
      <c r="H261" s="213"/>
      <c r="I261" s="216"/>
      <c r="J261" s="255">
        <f>BK261</f>
        <v>0</v>
      </c>
      <c r="K261" s="213"/>
      <c r="L261" s="218"/>
      <c r="M261" s="219"/>
      <c r="N261" s="220"/>
      <c r="O261" s="220"/>
      <c r="P261" s="221">
        <f>SUM(P262:P267)</f>
        <v>0</v>
      </c>
      <c r="Q261" s="220"/>
      <c r="R261" s="221">
        <f>SUM(R262:R267)</f>
        <v>0</v>
      </c>
      <c r="S261" s="220"/>
      <c r="T261" s="222">
        <f>SUM(T262:T267)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223" t="s">
        <v>21</v>
      </c>
      <c r="AT261" s="224" t="s">
        <v>79</v>
      </c>
      <c r="AU261" s="224" t="s">
        <v>21</v>
      </c>
      <c r="AY261" s="223" t="s">
        <v>132</v>
      </c>
      <c r="BK261" s="225">
        <f>SUM(BK262:BK267)</f>
        <v>0</v>
      </c>
    </row>
    <row r="262" s="2" customFormat="1" ht="16.5" customHeight="1">
      <c r="A262" s="39"/>
      <c r="B262" s="40"/>
      <c r="C262" s="226" t="s">
        <v>320</v>
      </c>
      <c r="D262" s="226" t="s">
        <v>133</v>
      </c>
      <c r="E262" s="227" t="s">
        <v>321</v>
      </c>
      <c r="F262" s="228" t="s">
        <v>322</v>
      </c>
      <c r="G262" s="229" t="s">
        <v>225</v>
      </c>
      <c r="H262" s="230">
        <v>100</v>
      </c>
      <c r="I262" s="231"/>
      <c r="J262" s="232">
        <f>ROUND(I262*H262,2)</f>
        <v>0</v>
      </c>
      <c r="K262" s="228" t="s">
        <v>208</v>
      </c>
      <c r="L262" s="45"/>
      <c r="M262" s="233" t="s">
        <v>1</v>
      </c>
      <c r="N262" s="234" t="s">
        <v>45</v>
      </c>
      <c r="O262" s="92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7" t="s">
        <v>131</v>
      </c>
      <c r="AT262" s="237" t="s">
        <v>133</v>
      </c>
      <c r="AU262" s="237" t="s">
        <v>89</v>
      </c>
      <c r="AY262" s="18" t="s">
        <v>132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8" t="s">
        <v>21</v>
      </c>
      <c r="BK262" s="238">
        <f>ROUND(I262*H262,2)</f>
        <v>0</v>
      </c>
      <c r="BL262" s="18" t="s">
        <v>131</v>
      </c>
      <c r="BM262" s="237" t="s">
        <v>323</v>
      </c>
    </row>
    <row r="263" s="13" customFormat="1">
      <c r="A263" s="13"/>
      <c r="B263" s="256"/>
      <c r="C263" s="257"/>
      <c r="D263" s="239" t="s">
        <v>210</v>
      </c>
      <c r="E263" s="258" t="s">
        <v>1</v>
      </c>
      <c r="F263" s="259" t="s">
        <v>324</v>
      </c>
      <c r="G263" s="257"/>
      <c r="H263" s="258" t="s">
        <v>1</v>
      </c>
      <c r="I263" s="260"/>
      <c r="J263" s="257"/>
      <c r="K263" s="257"/>
      <c r="L263" s="261"/>
      <c r="M263" s="262"/>
      <c r="N263" s="263"/>
      <c r="O263" s="263"/>
      <c r="P263" s="263"/>
      <c r="Q263" s="263"/>
      <c r="R263" s="263"/>
      <c r="S263" s="263"/>
      <c r="T263" s="26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5" t="s">
        <v>210</v>
      </c>
      <c r="AU263" s="265" t="s">
        <v>89</v>
      </c>
      <c r="AV263" s="13" t="s">
        <v>21</v>
      </c>
      <c r="AW263" s="13" t="s">
        <v>36</v>
      </c>
      <c r="AX263" s="13" t="s">
        <v>80</v>
      </c>
      <c r="AY263" s="265" t="s">
        <v>132</v>
      </c>
    </row>
    <row r="264" s="13" customFormat="1">
      <c r="A264" s="13"/>
      <c r="B264" s="256"/>
      <c r="C264" s="257"/>
      <c r="D264" s="239" t="s">
        <v>210</v>
      </c>
      <c r="E264" s="258" t="s">
        <v>1</v>
      </c>
      <c r="F264" s="259" t="s">
        <v>325</v>
      </c>
      <c r="G264" s="257"/>
      <c r="H264" s="258" t="s">
        <v>1</v>
      </c>
      <c r="I264" s="260"/>
      <c r="J264" s="257"/>
      <c r="K264" s="257"/>
      <c r="L264" s="261"/>
      <c r="M264" s="262"/>
      <c r="N264" s="263"/>
      <c r="O264" s="263"/>
      <c r="P264" s="263"/>
      <c r="Q264" s="263"/>
      <c r="R264" s="263"/>
      <c r="S264" s="263"/>
      <c r="T264" s="26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5" t="s">
        <v>210</v>
      </c>
      <c r="AU264" s="265" t="s">
        <v>89</v>
      </c>
      <c r="AV264" s="13" t="s">
        <v>21</v>
      </c>
      <c r="AW264" s="13" t="s">
        <v>36</v>
      </c>
      <c r="AX264" s="13" t="s">
        <v>80</v>
      </c>
      <c r="AY264" s="265" t="s">
        <v>132</v>
      </c>
    </row>
    <row r="265" s="13" customFormat="1">
      <c r="A265" s="13"/>
      <c r="B265" s="256"/>
      <c r="C265" s="257"/>
      <c r="D265" s="239" t="s">
        <v>210</v>
      </c>
      <c r="E265" s="258" t="s">
        <v>1</v>
      </c>
      <c r="F265" s="259" t="s">
        <v>326</v>
      </c>
      <c r="G265" s="257"/>
      <c r="H265" s="258" t="s">
        <v>1</v>
      </c>
      <c r="I265" s="260"/>
      <c r="J265" s="257"/>
      <c r="K265" s="257"/>
      <c r="L265" s="261"/>
      <c r="M265" s="262"/>
      <c r="N265" s="263"/>
      <c r="O265" s="263"/>
      <c r="P265" s="263"/>
      <c r="Q265" s="263"/>
      <c r="R265" s="263"/>
      <c r="S265" s="263"/>
      <c r="T265" s="26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5" t="s">
        <v>210</v>
      </c>
      <c r="AU265" s="265" t="s">
        <v>89</v>
      </c>
      <c r="AV265" s="13" t="s">
        <v>21</v>
      </c>
      <c r="AW265" s="13" t="s">
        <v>36</v>
      </c>
      <c r="AX265" s="13" t="s">
        <v>80</v>
      </c>
      <c r="AY265" s="265" t="s">
        <v>132</v>
      </c>
    </row>
    <row r="266" s="13" customFormat="1">
      <c r="A266" s="13"/>
      <c r="B266" s="256"/>
      <c r="C266" s="257"/>
      <c r="D266" s="239" t="s">
        <v>210</v>
      </c>
      <c r="E266" s="258" t="s">
        <v>1</v>
      </c>
      <c r="F266" s="259" t="s">
        <v>327</v>
      </c>
      <c r="G266" s="257"/>
      <c r="H266" s="258" t="s">
        <v>1</v>
      </c>
      <c r="I266" s="260"/>
      <c r="J266" s="257"/>
      <c r="K266" s="257"/>
      <c r="L266" s="261"/>
      <c r="M266" s="262"/>
      <c r="N266" s="263"/>
      <c r="O266" s="263"/>
      <c r="P266" s="263"/>
      <c r="Q266" s="263"/>
      <c r="R266" s="263"/>
      <c r="S266" s="263"/>
      <c r="T266" s="26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5" t="s">
        <v>210</v>
      </c>
      <c r="AU266" s="265" t="s">
        <v>89</v>
      </c>
      <c r="AV266" s="13" t="s">
        <v>21</v>
      </c>
      <c r="AW266" s="13" t="s">
        <v>36</v>
      </c>
      <c r="AX266" s="13" t="s">
        <v>80</v>
      </c>
      <c r="AY266" s="265" t="s">
        <v>132</v>
      </c>
    </row>
    <row r="267" s="14" customFormat="1">
      <c r="A267" s="14"/>
      <c r="B267" s="266"/>
      <c r="C267" s="267"/>
      <c r="D267" s="239" t="s">
        <v>210</v>
      </c>
      <c r="E267" s="268" t="s">
        <v>1</v>
      </c>
      <c r="F267" s="269" t="s">
        <v>328</v>
      </c>
      <c r="G267" s="267"/>
      <c r="H267" s="270">
        <v>100</v>
      </c>
      <c r="I267" s="271"/>
      <c r="J267" s="267"/>
      <c r="K267" s="267"/>
      <c r="L267" s="272"/>
      <c r="M267" s="273"/>
      <c r="N267" s="274"/>
      <c r="O267" s="274"/>
      <c r="P267" s="274"/>
      <c r="Q267" s="274"/>
      <c r="R267" s="274"/>
      <c r="S267" s="274"/>
      <c r="T267" s="27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6" t="s">
        <v>210</v>
      </c>
      <c r="AU267" s="276" t="s">
        <v>89</v>
      </c>
      <c r="AV267" s="14" t="s">
        <v>89</v>
      </c>
      <c r="AW267" s="14" t="s">
        <v>36</v>
      </c>
      <c r="AX267" s="14" t="s">
        <v>21</v>
      </c>
      <c r="AY267" s="276" t="s">
        <v>132</v>
      </c>
    </row>
    <row r="268" s="11" customFormat="1" ht="22.8" customHeight="1">
      <c r="A268" s="11"/>
      <c r="B268" s="212"/>
      <c r="C268" s="213"/>
      <c r="D268" s="214" t="s">
        <v>79</v>
      </c>
      <c r="E268" s="254" t="s">
        <v>152</v>
      </c>
      <c r="F268" s="254" t="s">
        <v>329</v>
      </c>
      <c r="G268" s="213"/>
      <c r="H268" s="213"/>
      <c r="I268" s="216"/>
      <c r="J268" s="255">
        <f>BK268</f>
        <v>0</v>
      </c>
      <c r="K268" s="213"/>
      <c r="L268" s="218"/>
      <c r="M268" s="219"/>
      <c r="N268" s="220"/>
      <c r="O268" s="220"/>
      <c r="P268" s="221">
        <f>SUM(P269:P335)</f>
        <v>0</v>
      </c>
      <c r="Q268" s="220"/>
      <c r="R268" s="221">
        <f>SUM(R269:R335)</f>
        <v>190.90000000000001</v>
      </c>
      <c r="S268" s="220"/>
      <c r="T268" s="222">
        <f>SUM(T269:T335)</f>
        <v>0</v>
      </c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R268" s="223" t="s">
        <v>21</v>
      </c>
      <c r="AT268" s="224" t="s">
        <v>79</v>
      </c>
      <c r="AU268" s="224" t="s">
        <v>21</v>
      </c>
      <c r="AY268" s="223" t="s">
        <v>132</v>
      </c>
      <c r="BK268" s="225">
        <f>SUM(BK269:BK335)</f>
        <v>0</v>
      </c>
    </row>
    <row r="269" s="2" customFormat="1" ht="21.75" customHeight="1">
      <c r="A269" s="39"/>
      <c r="B269" s="40"/>
      <c r="C269" s="226" t="s">
        <v>330</v>
      </c>
      <c r="D269" s="226" t="s">
        <v>133</v>
      </c>
      <c r="E269" s="227" t="s">
        <v>331</v>
      </c>
      <c r="F269" s="228" t="s">
        <v>332</v>
      </c>
      <c r="G269" s="229" t="s">
        <v>207</v>
      </c>
      <c r="H269" s="230">
        <v>200</v>
      </c>
      <c r="I269" s="231"/>
      <c r="J269" s="232">
        <f>ROUND(I269*H269,2)</f>
        <v>0</v>
      </c>
      <c r="K269" s="228" t="s">
        <v>208</v>
      </c>
      <c r="L269" s="45"/>
      <c r="M269" s="233" t="s">
        <v>1</v>
      </c>
      <c r="N269" s="234" t="s">
        <v>45</v>
      </c>
      <c r="O269" s="92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7" t="s">
        <v>131</v>
      </c>
      <c r="AT269" s="237" t="s">
        <v>133</v>
      </c>
      <c r="AU269" s="237" t="s">
        <v>89</v>
      </c>
      <c r="AY269" s="18" t="s">
        <v>132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8" t="s">
        <v>21</v>
      </c>
      <c r="BK269" s="238">
        <f>ROUND(I269*H269,2)</f>
        <v>0</v>
      </c>
      <c r="BL269" s="18" t="s">
        <v>131</v>
      </c>
      <c r="BM269" s="237" t="s">
        <v>333</v>
      </c>
    </row>
    <row r="270" s="13" customFormat="1">
      <c r="A270" s="13"/>
      <c r="B270" s="256"/>
      <c r="C270" s="257"/>
      <c r="D270" s="239" t="s">
        <v>210</v>
      </c>
      <c r="E270" s="258" t="s">
        <v>1</v>
      </c>
      <c r="F270" s="259" t="s">
        <v>334</v>
      </c>
      <c r="G270" s="257"/>
      <c r="H270" s="258" t="s">
        <v>1</v>
      </c>
      <c r="I270" s="260"/>
      <c r="J270" s="257"/>
      <c r="K270" s="257"/>
      <c r="L270" s="261"/>
      <c r="M270" s="262"/>
      <c r="N270" s="263"/>
      <c r="O270" s="263"/>
      <c r="P270" s="263"/>
      <c r="Q270" s="263"/>
      <c r="R270" s="263"/>
      <c r="S270" s="263"/>
      <c r="T270" s="26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5" t="s">
        <v>210</v>
      </c>
      <c r="AU270" s="265" t="s">
        <v>89</v>
      </c>
      <c r="AV270" s="13" t="s">
        <v>21</v>
      </c>
      <c r="AW270" s="13" t="s">
        <v>36</v>
      </c>
      <c r="AX270" s="13" t="s">
        <v>80</v>
      </c>
      <c r="AY270" s="265" t="s">
        <v>132</v>
      </c>
    </row>
    <row r="271" s="13" customFormat="1">
      <c r="A271" s="13"/>
      <c r="B271" s="256"/>
      <c r="C271" s="257"/>
      <c r="D271" s="239" t="s">
        <v>210</v>
      </c>
      <c r="E271" s="258" t="s">
        <v>1</v>
      </c>
      <c r="F271" s="259" t="s">
        <v>335</v>
      </c>
      <c r="G271" s="257"/>
      <c r="H271" s="258" t="s">
        <v>1</v>
      </c>
      <c r="I271" s="260"/>
      <c r="J271" s="257"/>
      <c r="K271" s="257"/>
      <c r="L271" s="261"/>
      <c r="M271" s="262"/>
      <c r="N271" s="263"/>
      <c r="O271" s="263"/>
      <c r="P271" s="263"/>
      <c r="Q271" s="263"/>
      <c r="R271" s="263"/>
      <c r="S271" s="263"/>
      <c r="T271" s="26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5" t="s">
        <v>210</v>
      </c>
      <c r="AU271" s="265" t="s">
        <v>89</v>
      </c>
      <c r="AV271" s="13" t="s">
        <v>21</v>
      </c>
      <c r="AW271" s="13" t="s">
        <v>36</v>
      </c>
      <c r="AX271" s="13" t="s">
        <v>80</v>
      </c>
      <c r="AY271" s="265" t="s">
        <v>132</v>
      </c>
    </row>
    <row r="272" s="13" customFormat="1">
      <c r="A272" s="13"/>
      <c r="B272" s="256"/>
      <c r="C272" s="257"/>
      <c r="D272" s="239" t="s">
        <v>210</v>
      </c>
      <c r="E272" s="258" t="s">
        <v>1</v>
      </c>
      <c r="F272" s="259" t="s">
        <v>336</v>
      </c>
      <c r="G272" s="257"/>
      <c r="H272" s="258" t="s">
        <v>1</v>
      </c>
      <c r="I272" s="260"/>
      <c r="J272" s="257"/>
      <c r="K272" s="257"/>
      <c r="L272" s="261"/>
      <c r="M272" s="262"/>
      <c r="N272" s="263"/>
      <c r="O272" s="263"/>
      <c r="P272" s="263"/>
      <c r="Q272" s="263"/>
      <c r="R272" s="263"/>
      <c r="S272" s="263"/>
      <c r="T272" s="26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5" t="s">
        <v>210</v>
      </c>
      <c r="AU272" s="265" t="s">
        <v>89</v>
      </c>
      <c r="AV272" s="13" t="s">
        <v>21</v>
      </c>
      <c r="AW272" s="13" t="s">
        <v>36</v>
      </c>
      <c r="AX272" s="13" t="s">
        <v>80</v>
      </c>
      <c r="AY272" s="265" t="s">
        <v>132</v>
      </c>
    </row>
    <row r="273" s="14" customFormat="1">
      <c r="A273" s="14"/>
      <c r="B273" s="266"/>
      <c r="C273" s="267"/>
      <c r="D273" s="239" t="s">
        <v>210</v>
      </c>
      <c r="E273" s="268" t="s">
        <v>1</v>
      </c>
      <c r="F273" s="269" t="s">
        <v>337</v>
      </c>
      <c r="G273" s="267"/>
      <c r="H273" s="270">
        <v>200</v>
      </c>
      <c r="I273" s="271"/>
      <c r="J273" s="267"/>
      <c r="K273" s="267"/>
      <c r="L273" s="272"/>
      <c r="M273" s="273"/>
      <c r="N273" s="274"/>
      <c r="O273" s="274"/>
      <c r="P273" s="274"/>
      <c r="Q273" s="274"/>
      <c r="R273" s="274"/>
      <c r="S273" s="274"/>
      <c r="T273" s="27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6" t="s">
        <v>210</v>
      </c>
      <c r="AU273" s="276" t="s">
        <v>89</v>
      </c>
      <c r="AV273" s="14" t="s">
        <v>89</v>
      </c>
      <c r="AW273" s="14" t="s">
        <v>36</v>
      </c>
      <c r="AX273" s="14" t="s">
        <v>21</v>
      </c>
      <c r="AY273" s="276" t="s">
        <v>132</v>
      </c>
    </row>
    <row r="274" s="2" customFormat="1" ht="16.5" customHeight="1">
      <c r="A274" s="39"/>
      <c r="B274" s="40"/>
      <c r="C274" s="226" t="s">
        <v>338</v>
      </c>
      <c r="D274" s="226" t="s">
        <v>133</v>
      </c>
      <c r="E274" s="227" t="s">
        <v>339</v>
      </c>
      <c r="F274" s="228" t="s">
        <v>340</v>
      </c>
      <c r="G274" s="229" t="s">
        <v>207</v>
      </c>
      <c r="H274" s="230">
        <v>333</v>
      </c>
      <c r="I274" s="231"/>
      <c r="J274" s="232">
        <f>ROUND(I274*H274,2)</f>
        <v>0</v>
      </c>
      <c r="K274" s="228" t="s">
        <v>208</v>
      </c>
      <c r="L274" s="45"/>
      <c r="M274" s="233" t="s">
        <v>1</v>
      </c>
      <c r="N274" s="234" t="s">
        <v>45</v>
      </c>
      <c r="O274" s="92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7" t="s">
        <v>131</v>
      </c>
      <c r="AT274" s="237" t="s">
        <v>133</v>
      </c>
      <c r="AU274" s="237" t="s">
        <v>89</v>
      </c>
      <c r="AY274" s="18" t="s">
        <v>132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8" t="s">
        <v>21</v>
      </c>
      <c r="BK274" s="238">
        <f>ROUND(I274*H274,2)</f>
        <v>0</v>
      </c>
      <c r="BL274" s="18" t="s">
        <v>131</v>
      </c>
      <c r="BM274" s="237" t="s">
        <v>341</v>
      </c>
    </row>
    <row r="275" s="13" customFormat="1">
      <c r="A275" s="13"/>
      <c r="B275" s="256"/>
      <c r="C275" s="257"/>
      <c r="D275" s="239" t="s">
        <v>210</v>
      </c>
      <c r="E275" s="258" t="s">
        <v>1</v>
      </c>
      <c r="F275" s="259" t="s">
        <v>342</v>
      </c>
      <c r="G275" s="257"/>
      <c r="H275" s="258" t="s">
        <v>1</v>
      </c>
      <c r="I275" s="260"/>
      <c r="J275" s="257"/>
      <c r="K275" s="257"/>
      <c r="L275" s="261"/>
      <c r="M275" s="262"/>
      <c r="N275" s="263"/>
      <c r="O275" s="263"/>
      <c r="P275" s="263"/>
      <c r="Q275" s="263"/>
      <c r="R275" s="263"/>
      <c r="S275" s="263"/>
      <c r="T275" s="26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5" t="s">
        <v>210</v>
      </c>
      <c r="AU275" s="265" t="s">
        <v>89</v>
      </c>
      <c r="AV275" s="13" t="s">
        <v>21</v>
      </c>
      <c r="AW275" s="13" t="s">
        <v>36</v>
      </c>
      <c r="AX275" s="13" t="s">
        <v>80</v>
      </c>
      <c r="AY275" s="265" t="s">
        <v>132</v>
      </c>
    </row>
    <row r="276" s="13" customFormat="1">
      <c r="A276" s="13"/>
      <c r="B276" s="256"/>
      <c r="C276" s="257"/>
      <c r="D276" s="239" t="s">
        <v>210</v>
      </c>
      <c r="E276" s="258" t="s">
        <v>1</v>
      </c>
      <c r="F276" s="259" t="s">
        <v>343</v>
      </c>
      <c r="G276" s="257"/>
      <c r="H276" s="258" t="s">
        <v>1</v>
      </c>
      <c r="I276" s="260"/>
      <c r="J276" s="257"/>
      <c r="K276" s="257"/>
      <c r="L276" s="261"/>
      <c r="M276" s="262"/>
      <c r="N276" s="263"/>
      <c r="O276" s="263"/>
      <c r="P276" s="263"/>
      <c r="Q276" s="263"/>
      <c r="R276" s="263"/>
      <c r="S276" s="263"/>
      <c r="T276" s="26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5" t="s">
        <v>210</v>
      </c>
      <c r="AU276" s="265" t="s">
        <v>89</v>
      </c>
      <c r="AV276" s="13" t="s">
        <v>21</v>
      </c>
      <c r="AW276" s="13" t="s">
        <v>36</v>
      </c>
      <c r="AX276" s="13" t="s">
        <v>80</v>
      </c>
      <c r="AY276" s="265" t="s">
        <v>132</v>
      </c>
    </row>
    <row r="277" s="13" customFormat="1">
      <c r="A277" s="13"/>
      <c r="B277" s="256"/>
      <c r="C277" s="257"/>
      <c r="D277" s="239" t="s">
        <v>210</v>
      </c>
      <c r="E277" s="258" t="s">
        <v>1</v>
      </c>
      <c r="F277" s="259" t="s">
        <v>344</v>
      </c>
      <c r="G277" s="257"/>
      <c r="H277" s="258" t="s">
        <v>1</v>
      </c>
      <c r="I277" s="260"/>
      <c r="J277" s="257"/>
      <c r="K277" s="257"/>
      <c r="L277" s="261"/>
      <c r="M277" s="262"/>
      <c r="N277" s="263"/>
      <c r="O277" s="263"/>
      <c r="P277" s="263"/>
      <c r="Q277" s="263"/>
      <c r="R277" s="263"/>
      <c r="S277" s="263"/>
      <c r="T277" s="26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5" t="s">
        <v>210</v>
      </c>
      <c r="AU277" s="265" t="s">
        <v>89</v>
      </c>
      <c r="AV277" s="13" t="s">
        <v>21</v>
      </c>
      <c r="AW277" s="13" t="s">
        <v>36</v>
      </c>
      <c r="AX277" s="13" t="s">
        <v>80</v>
      </c>
      <c r="AY277" s="265" t="s">
        <v>132</v>
      </c>
    </row>
    <row r="278" s="14" customFormat="1">
      <c r="A278" s="14"/>
      <c r="B278" s="266"/>
      <c r="C278" s="267"/>
      <c r="D278" s="239" t="s">
        <v>210</v>
      </c>
      <c r="E278" s="268" t="s">
        <v>1</v>
      </c>
      <c r="F278" s="269" t="s">
        <v>345</v>
      </c>
      <c r="G278" s="267"/>
      <c r="H278" s="270">
        <v>333</v>
      </c>
      <c r="I278" s="271"/>
      <c r="J278" s="267"/>
      <c r="K278" s="267"/>
      <c r="L278" s="272"/>
      <c r="M278" s="273"/>
      <c r="N278" s="274"/>
      <c r="O278" s="274"/>
      <c r="P278" s="274"/>
      <c r="Q278" s="274"/>
      <c r="R278" s="274"/>
      <c r="S278" s="274"/>
      <c r="T278" s="27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6" t="s">
        <v>210</v>
      </c>
      <c r="AU278" s="276" t="s">
        <v>89</v>
      </c>
      <c r="AV278" s="14" t="s">
        <v>89</v>
      </c>
      <c r="AW278" s="14" t="s">
        <v>36</v>
      </c>
      <c r="AX278" s="14" t="s">
        <v>80</v>
      </c>
      <c r="AY278" s="276" t="s">
        <v>132</v>
      </c>
    </row>
    <row r="279" s="15" customFormat="1">
      <c r="A279" s="15"/>
      <c r="B279" s="277"/>
      <c r="C279" s="278"/>
      <c r="D279" s="239" t="s">
        <v>210</v>
      </c>
      <c r="E279" s="279" t="s">
        <v>1</v>
      </c>
      <c r="F279" s="280" t="s">
        <v>222</v>
      </c>
      <c r="G279" s="278"/>
      <c r="H279" s="281">
        <v>333</v>
      </c>
      <c r="I279" s="282"/>
      <c r="J279" s="278"/>
      <c r="K279" s="278"/>
      <c r="L279" s="283"/>
      <c r="M279" s="284"/>
      <c r="N279" s="285"/>
      <c r="O279" s="285"/>
      <c r="P279" s="285"/>
      <c r="Q279" s="285"/>
      <c r="R279" s="285"/>
      <c r="S279" s="285"/>
      <c r="T279" s="28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7" t="s">
        <v>210</v>
      </c>
      <c r="AU279" s="287" t="s">
        <v>89</v>
      </c>
      <c r="AV279" s="15" t="s">
        <v>131</v>
      </c>
      <c r="AW279" s="15" t="s">
        <v>36</v>
      </c>
      <c r="AX279" s="15" t="s">
        <v>21</v>
      </c>
      <c r="AY279" s="287" t="s">
        <v>132</v>
      </c>
    </row>
    <row r="280" s="2" customFormat="1" ht="16.5" customHeight="1">
      <c r="A280" s="39"/>
      <c r="B280" s="40"/>
      <c r="C280" s="226" t="s">
        <v>346</v>
      </c>
      <c r="D280" s="226" t="s">
        <v>133</v>
      </c>
      <c r="E280" s="227" t="s">
        <v>347</v>
      </c>
      <c r="F280" s="228" t="s">
        <v>348</v>
      </c>
      <c r="G280" s="229" t="s">
        <v>207</v>
      </c>
      <c r="H280" s="230">
        <v>8612</v>
      </c>
      <c r="I280" s="231"/>
      <c r="J280" s="232">
        <f>ROUND(I280*H280,2)</f>
        <v>0</v>
      </c>
      <c r="K280" s="228" t="s">
        <v>208</v>
      </c>
      <c r="L280" s="45"/>
      <c r="M280" s="233" t="s">
        <v>1</v>
      </c>
      <c r="N280" s="234" t="s">
        <v>45</v>
      </c>
      <c r="O280" s="92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7" t="s">
        <v>131</v>
      </c>
      <c r="AT280" s="237" t="s">
        <v>133</v>
      </c>
      <c r="AU280" s="237" t="s">
        <v>89</v>
      </c>
      <c r="AY280" s="18" t="s">
        <v>132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8" t="s">
        <v>21</v>
      </c>
      <c r="BK280" s="238">
        <f>ROUND(I280*H280,2)</f>
        <v>0</v>
      </c>
      <c r="BL280" s="18" t="s">
        <v>131</v>
      </c>
      <c r="BM280" s="237" t="s">
        <v>349</v>
      </c>
    </row>
    <row r="281" s="13" customFormat="1">
      <c r="A281" s="13"/>
      <c r="B281" s="256"/>
      <c r="C281" s="257"/>
      <c r="D281" s="239" t="s">
        <v>210</v>
      </c>
      <c r="E281" s="258" t="s">
        <v>1</v>
      </c>
      <c r="F281" s="259" t="s">
        <v>350</v>
      </c>
      <c r="G281" s="257"/>
      <c r="H281" s="258" t="s">
        <v>1</v>
      </c>
      <c r="I281" s="260"/>
      <c r="J281" s="257"/>
      <c r="K281" s="257"/>
      <c r="L281" s="261"/>
      <c r="M281" s="262"/>
      <c r="N281" s="263"/>
      <c r="O281" s="263"/>
      <c r="P281" s="263"/>
      <c r="Q281" s="263"/>
      <c r="R281" s="263"/>
      <c r="S281" s="263"/>
      <c r="T281" s="26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5" t="s">
        <v>210</v>
      </c>
      <c r="AU281" s="265" t="s">
        <v>89</v>
      </c>
      <c r="AV281" s="13" t="s">
        <v>21</v>
      </c>
      <c r="AW281" s="13" t="s">
        <v>36</v>
      </c>
      <c r="AX281" s="13" t="s">
        <v>80</v>
      </c>
      <c r="AY281" s="265" t="s">
        <v>132</v>
      </c>
    </row>
    <row r="282" s="13" customFormat="1">
      <c r="A282" s="13"/>
      <c r="B282" s="256"/>
      <c r="C282" s="257"/>
      <c r="D282" s="239" t="s">
        <v>210</v>
      </c>
      <c r="E282" s="258" t="s">
        <v>1</v>
      </c>
      <c r="F282" s="259" t="s">
        <v>351</v>
      </c>
      <c r="G282" s="257"/>
      <c r="H282" s="258" t="s">
        <v>1</v>
      </c>
      <c r="I282" s="260"/>
      <c r="J282" s="257"/>
      <c r="K282" s="257"/>
      <c r="L282" s="261"/>
      <c r="M282" s="262"/>
      <c r="N282" s="263"/>
      <c r="O282" s="263"/>
      <c r="P282" s="263"/>
      <c r="Q282" s="263"/>
      <c r="R282" s="263"/>
      <c r="S282" s="263"/>
      <c r="T282" s="26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5" t="s">
        <v>210</v>
      </c>
      <c r="AU282" s="265" t="s">
        <v>89</v>
      </c>
      <c r="AV282" s="13" t="s">
        <v>21</v>
      </c>
      <c r="AW282" s="13" t="s">
        <v>36</v>
      </c>
      <c r="AX282" s="13" t="s">
        <v>80</v>
      </c>
      <c r="AY282" s="265" t="s">
        <v>132</v>
      </c>
    </row>
    <row r="283" s="13" customFormat="1">
      <c r="A283" s="13"/>
      <c r="B283" s="256"/>
      <c r="C283" s="257"/>
      <c r="D283" s="239" t="s">
        <v>210</v>
      </c>
      <c r="E283" s="258" t="s">
        <v>1</v>
      </c>
      <c r="F283" s="259" t="s">
        <v>352</v>
      </c>
      <c r="G283" s="257"/>
      <c r="H283" s="258" t="s">
        <v>1</v>
      </c>
      <c r="I283" s="260"/>
      <c r="J283" s="257"/>
      <c r="K283" s="257"/>
      <c r="L283" s="261"/>
      <c r="M283" s="262"/>
      <c r="N283" s="263"/>
      <c r="O283" s="263"/>
      <c r="P283" s="263"/>
      <c r="Q283" s="263"/>
      <c r="R283" s="263"/>
      <c r="S283" s="263"/>
      <c r="T283" s="26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5" t="s">
        <v>210</v>
      </c>
      <c r="AU283" s="265" t="s">
        <v>89</v>
      </c>
      <c r="AV283" s="13" t="s">
        <v>21</v>
      </c>
      <c r="AW283" s="13" t="s">
        <v>36</v>
      </c>
      <c r="AX283" s="13" t="s">
        <v>80</v>
      </c>
      <c r="AY283" s="265" t="s">
        <v>132</v>
      </c>
    </row>
    <row r="284" s="13" customFormat="1">
      <c r="A284" s="13"/>
      <c r="B284" s="256"/>
      <c r="C284" s="257"/>
      <c r="D284" s="239" t="s">
        <v>210</v>
      </c>
      <c r="E284" s="258" t="s">
        <v>1</v>
      </c>
      <c r="F284" s="259" t="s">
        <v>353</v>
      </c>
      <c r="G284" s="257"/>
      <c r="H284" s="258" t="s">
        <v>1</v>
      </c>
      <c r="I284" s="260"/>
      <c r="J284" s="257"/>
      <c r="K284" s="257"/>
      <c r="L284" s="261"/>
      <c r="M284" s="262"/>
      <c r="N284" s="263"/>
      <c r="O284" s="263"/>
      <c r="P284" s="263"/>
      <c r="Q284" s="263"/>
      <c r="R284" s="263"/>
      <c r="S284" s="263"/>
      <c r="T284" s="26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5" t="s">
        <v>210</v>
      </c>
      <c r="AU284" s="265" t="s">
        <v>89</v>
      </c>
      <c r="AV284" s="13" t="s">
        <v>21</v>
      </c>
      <c r="AW284" s="13" t="s">
        <v>36</v>
      </c>
      <c r="AX284" s="13" t="s">
        <v>80</v>
      </c>
      <c r="AY284" s="265" t="s">
        <v>132</v>
      </c>
    </row>
    <row r="285" s="13" customFormat="1">
      <c r="A285" s="13"/>
      <c r="B285" s="256"/>
      <c r="C285" s="257"/>
      <c r="D285" s="239" t="s">
        <v>210</v>
      </c>
      <c r="E285" s="258" t="s">
        <v>1</v>
      </c>
      <c r="F285" s="259" t="s">
        <v>354</v>
      </c>
      <c r="G285" s="257"/>
      <c r="H285" s="258" t="s">
        <v>1</v>
      </c>
      <c r="I285" s="260"/>
      <c r="J285" s="257"/>
      <c r="K285" s="257"/>
      <c r="L285" s="261"/>
      <c r="M285" s="262"/>
      <c r="N285" s="263"/>
      <c r="O285" s="263"/>
      <c r="P285" s="263"/>
      <c r="Q285" s="263"/>
      <c r="R285" s="263"/>
      <c r="S285" s="263"/>
      <c r="T285" s="26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5" t="s">
        <v>210</v>
      </c>
      <c r="AU285" s="265" t="s">
        <v>89</v>
      </c>
      <c r="AV285" s="13" t="s">
        <v>21</v>
      </c>
      <c r="AW285" s="13" t="s">
        <v>36</v>
      </c>
      <c r="AX285" s="13" t="s">
        <v>80</v>
      </c>
      <c r="AY285" s="265" t="s">
        <v>132</v>
      </c>
    </row>
    <row r="286" s="13" customFormat="1">
      <c r="A286" s="13"/>
      <c r="B286" s="256"/>
      <c r="C286" s="257"/>
      <c r="D286" s="239" t="s">
        <v>210</v>
      </c>
      <c r="E286" s="258" t="s">
        <v>1</v>
      </c>
      <c r="F286" s="259" t="s">
        <v>293</v>
      </c>
      <c r="G286" s="257"/>
      <c r="H286" s="258" t="s">
        <v>1</v>
      </c>
      <c r="I286" s="260"/>
      <c r="J286" s="257"/>
      <c r="K286" s="257"/>
      <c r="L286" s="261"/>
      <c r="M286" s="262"/>
      <c r="N286" s="263"/>
      <c r="O286" s="263"/>
      <c r="P286" s="263"/>
      <c r="Q286" s="263"/>
      <c r="R286" s="263"/>
      <c r="S286" s="263"/>
      <c r="T286" s="26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5" t="s">
        <v>210</v>
      </c>
      <c r="AU286" s="265" t="s">
        <v>89</v>
      </c>
      <c r="AV286" s="13" t="s">
        <v>21</v>
      </c>
      <c r="AW286" s="13" t="s">
        <v>36</v>
      </c>
      <c r="AX286" s="13" t="s">
        <v>80</v>
      </c>
      <c r="AY286" s="265" t="s">
        <v>132</v>
      </c>
    </row>
    <row r="287" s="14" customFormat="1">
      <c r="A287" s="14"/>
      <c r="B287" s="266"/>
      <c r="C287" s="267"/>
      <c r="D287" s="239" t="s">
        <v>210</v>
      </c>
      <c r="E287" s="268" t="s">
        <v>1</v>
      </c>
      <c r="F287" s="269" t="s">
        <v>294</v>
      </c>
      <c r="G287" s="267"/>
      <c r="H287" s="270">
        <v>4674</v>
      </c>
      <c r="I287" s="271"/>
      <c r="J287" s="267"/>
      <c r="K287" s="267"/>
      <c r="L287" s="272"/>
      <c r="M287" s="273"/>
      <c r="N287" s="274"/>
      <c r="O287" s="274"/>
      <c r="P287" s="274"/>
      <c r="Q287" s="274"/>
      <c r="R287" s="274"/>
      <c r="S287" s="274"/>
      <c r="T287" s="27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6" t="s">
        <v>210</v>
      </c>
      <c r="AU287" s="276" t="s">
        <v>89</v>
      </c>
      <c r="AV287" s="14" t="s">
        <v>89</v>
      </c>
      <c r="AW287" s="14" t="s">
        <v>36</v>
      </c>
      <c r="AX287" s="14" t="s">
        <v>80</v>
      </c>
      <c r="AY287" s="276" t="s">
        <v>132</v>
      </c>
    </row>
    <row r="288" s="13" customFormat="1">
      <c r="A288" s="13"/>
      <c r="B288" s="256"/>
      <c r="C288" s="257"/>
      <c r="D288" s="239" t="s">
        <v>210</v>
      </c>
      <c r="E288" s="258" t="s">
        <v>1</v>
      </c>
      <c r="F288" s="259" t="s">
        <v>355</v>
      </c>
      <c r="G288" s="257"/>
      <c r="H288" s="258" t="s">
        <v>1</v>
      </c>
      <c r="I288" s="260"/>
      <c r="J288" s="257"/>
      <c r="K288" s="257"/>
      <c r="L288" s="261"/>
      <c r="M288" s="262"/>
      <c r="N288" s="263"/>
      <c r="O288" s="263"/>
      <c r="P288" s="263"/>
      <c r="Q288" s="263"/>
      <c r="R288" s="263"/>
      <c r="S288" s="263"/>
      <c r="T288" s="26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5" t="s">
        <v>210</v>
      </c>
      <c r="AU288" s="265" t="s">
        <v>89</v>
      </c>
      <c r="AV288" s="13" t="s">
        <v>21</v>
      </c>
      <c r="AW288" s="13" t="s">
        <v>36</v>
      </c>
      <c r="AX288" s="13" t="s">
        <v>80</v>
      </c>
      <c r="AY288" s="265" t="s">
        <v>132</v>
      </c>
    </row>
    <row r="289" s="13" customFormat="1">
      <c r="A289" s="13"/>
      <c r="B289" s="256"/>
      <c r="C289" s="257"/>
      <c r="D289" s="239" t="s">
        <v>210</v>
      </c>
      <c r="E289" s="258" t="s">
        <v>1</v>
      </c>
      <c r="F289" s="259" t="s">
        <v>356</v>
      </c>
      <c r="G289" s="257"/>
      <c r="H289" s="258" t="s">
        <v>1</v>
      </c>
      <c r="I289" s="260"/>
      <c r="J289" s="257"/>
      <c r="K289" s="257"/>
      <c r="L289" s="261"/>
      <c r="M289" s="262"/>
      <c r="N289" s="263"/>
      <c r="O289" s="263"/>
      <c r="P289" s="263"/>
      <c r="Q289" s="263"/>
      <c r="R289" s="263"/>
      <c r="S289" s="263"/>
      <c r="T289" s="26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5" t="s">
        <v>210</v>
      </c>
      <c r="AU289" s="265" t="s">
        <v>89</v>
      </c>
      <c r="AV289" s="13" t="s">
        <v>21</v>
      </c>
      <c r="AW289" s="13" t="s">
        <v>36</v>
      </c>
      <c r="AX289" s="13" t="s">
        <v>80</v>
      </c>
      <c r="AY289" s="265" t="s">
        <v>132</v>
      </c>
    </row>
    <row r="290" s="13" customFormat="1">
      <c r="A290" s="13"/>
      <c r="B290" s="256"/>
      <c r="C290" s="257"/>
      <c r="D290" s="239" t="s">
        <v>210</v>
      </c>
      <c r="E290" s="258" t="s">
        <v>1</v>
      </c>
      <c r="F290" s="259" t="s">
        <v>352</v>
      </c>
      <c r="G290" s="257"/>
      <c r="H290" s="258" t="s">
        <v>1</v>
      </c>
      <c r="I290" s="260"/>
      <c r="J290" s="257"/>
      <c r="K290" s="257"/>
      <c r="L290" s="261"/>
      <c r="M290" s="262"/>
      <c r="N290" s="263"/>
      <c r="O290" s="263"/>
      <c r="P290" s="263"/>
      <c r="Q290" s="263"/>
      <c r="R290" s="263"/>
      <c r="S290" s="263"/>
      <c r="T290" s="26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5" t="s">
        <v>210</v>
      </c>
      <c r="AU290" s="265" t="s">
        <v>89</v>
      </c>
      <c r="AV290" s="13" t="s">
        <v>21</v>
      </c>
      <c r="AW290" s="13" t="s">
        <v>36</v>
      </c>
      <c r="AX290" s="13" t="s">
        <v>80</v>
      </c>
      <c r="AY290" s="265" t="s">
        <v>132</v>
      </c>
    </row>
    <row r="291" s="13" customFormat="1">
      <c r="A291" s="13"/>
      <c r="B291" s="256"/>
      <c r="C291" s="257"/>
      <c r="D291" s="239" t="s">
        <v>210</v>
      </c>
      <c r="E291" s="258" t="s">
        <v>1</v>
      </c>
      <c r="F291" s="259" t="s">
        <v>353</v>
      </c>
      <c r="G291" s="257"/>
      <c r="H291" s="258" t="s">
        <v>1</v>
      </c>
      <c r="I291" s="260"/>
      <c r="J291" s="257"/>
      <c r="K291" s="257"/>
      <c r="L291" s="261"/>
      <c r="M291" s="262"/>
      <c r="N291" s="263"/>
      <c r="O291" s="263"/>
      <c r="P291" s="263"/>
      <c r="Q291" s="263"/>
      <c r="R291" s="263"/>
      <c r="S291" s="263"/>
      <c r="T291" s="26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5" t="s">
        <v>210</v>
      </c>
      <c r="AU291" s="265" t="s">
        <v>89</v>
      </c>
      <c r="AV291" s="13" t="s">
        <v>21</v>
      </c>
      <c r="AW291" s="13" t="s">
        <v>36</v>
      </c>
      <c r="AX291" s="13" t="s">
        <v>80</v>
      </c>
      <c r="AY291" s="265" t="s">
        <v>132</v>
      </c>
    </row>
    <row r="292" s="13" customFormat="1">
      <c r="A292" s="13"/>
      <c r="B292" s="256"/>
      <c r="C292" s="257"/>
      <c r="D292" s="239" t="s">
        <v>210</v>
      </c>
      <c r="E292" s="258" t="s">
        <v>1</v>
      </c>
      <c r="F292" s="259" t="s">
        <v>354</v>
      </c>
      <c r="G292" s="257"/>
      <c r="H292" s="258" t="s">
        <v>1</v>
      </c>
      <c r="I292" s="260"/>
      <c r="J292" s="257"/>
      <c r="K292" s="257"/>
      <c r="L292" s="261"/>
      <c r="M292" s="262"/>
      <c r="N292" s="263"/>
      <c r="O292" s="263"/>
      <c r="P292" s="263"/>
      <c r="Q292" s="263"/>
      <c r="R292" s="263"/>
      <c r="S292" s="263"/>
      <c r="T292" s="26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5" t="s">
        <v>210</v>
      </c>
      <c r="AU292" s="265" t="s">
        <v>89</v>
      </c>
      <c r="AV292" s="13" t="s">
        <v>21</v>
      </c>
      <c r="AW292" s="13" t="s">
        <v>36</v>
      </c>
      <c r="AX292" s="13" t="s">
        <v>80</v>
      </c>
      <c r="AY292" s="265" t="s">
        <v>132</v>
      </c>
    </row>
    <row r="293" s="13" customFormat="1">
      <c r="A293" s="13"/>
      <c r="B293" s="256"/>
      <c r="C293" s="257"/>
      <c r="D293" s="239" t="s">
        <v>210</v>
      </c>
      <c r="E293" s="258" t="s">
        <v>1</v>
      </c>
      <c r="F293" s="259" t="s">
        <v>357</v>
      </c>
      <c r="G293" s="257"/>
      <c r="H293" s="258" t="s">
        <v>1</v>
      </c>
      <c r="I293" s="260"/>
      <c r="J293" s="257"/>
      <c r="K293" s="257"/>
      <c r="L293" s="261"/>
      <c r="M293" s="262"/>
      <c r="N293" s="263"/>
      <c r="O293" s="263"/>
      <c r="P293" s="263"/>
      <c r="Q293" s="263"/>
      <c r="R293" s="263"/>
      <c r="S293" s="263"/>
      <c r="T293" s="26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5" t="s">
        <v>210</v>
      </c>
      <c r="AU293" s="265" t="s">
        <v>89</v>
      </c>
      <c r="AV293" s="13" t="s">
        <v>21</v>
      </c>
      <c r="AW293" s="13" t="s">
        <v>36</v>
      </c>
      <c r="AX293" s="13" t="s">
        <v>80</v>
      </c>
      <c r="AY293" s="265" t="s">
        <v>132</v>
      </c>
    </row>
    <row r="294" s="14" customFormat="1">
      <c r="A294" s="14"/>
      <c r="B294" s="266"/>
      <c r="C294" s="267"/>
      <c r="D294" s="239" t="s">
        <v>210</v>
      </c>
      <c r="E294" s="268" t="s">
        <v>1</v>
      </c>
      <c r="F294" s="269" t="s">
        <v>358</v>
      </c>
      <c r="G294" s="267"/>
      <c r="H294" s="270">
        <v>3938</v>
      </c>
      <c r="I294" s="271"/>
      <c r="J294" s="267"/>
      <c r="K294" s="267"/>
      <c r="L294" s="272"/>
      <c r="M294" s="273"/>
      <c r="N294" s="274"/>
      <c r="O294" s="274"/>
      <c r="P294" s="274"/>
      <c r="Q294" s="274"/>
      <c r="R294" s="274"/>
      <c r="S294" s="274"/>
      <c r="T294" s="27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6" t="s">
        <v>210</v>
      </c>
      <c r="AU294" s="276" t="s">
        <v>89</v>
      </c>
      <c r="AV294" s="14" t="s">
        <v>89</v>
      </c>
      <c r="AW294" s="14" t="s">
        <v>36</v>
      </c>
      <c r="AX294" s="14" t="s">
        <v>80</v>
      </c>
      <c r="AY294" s="276" t="s">
        <v>132</v>
      </c>
    </row>
    <row r="295" s="15" customFormat="1">
      <c r="A295" s="15"/>
      <c r="B295" s="277"/>
      <c r="C295" s="278"/>
      <c r="D295" s="239" t="s">
        <v>210</v>
      </c>
      <c r="E295" s="279" t="s">
        <v>1</v>
      </c>
      <c r="F295" s="280" t="s">
        <v>222</v>
      </c>
      <c r="G295" s="278"/>
      <c r="H295" s="281">
        <v>8612</v>
      </c>
      <c r="I295" s="282"/>
      <c r="J295" s="278"/>
      <c r="K295" s="278"/>
      <c r="L295" s="283"/>
      <c r="M295" s="284"/>
      <c r="N295" s="285"/>
      <c r="O295" s="285"/>
      <c r="P295" s="285"/>
      <c r="Q295" s="285"/>
      <c r="R295" s="285"/>
      <c r="S295" s="285"/>
      <c r="T295" s="28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7" t="s">
        <v>210</v>
      </c>
      <c r="AU295" s="287" t="s">
        <v>89</v>
      </c>
      <c r="AV295" s="15" t="s">
        <v>131</v>
      </c>
      <c r="AW295" s="15" t="s">
        <v>36</v>
      </c>
      <c r="AX295" s="15" t="s">
        <v>21</v>
      </c>
      <c r="AY295" s="287" t="s">
        <v>132</v>
      </c>
    </row>
    <row r="296" s="2" customFormat="1" ht="16.5" customHeight="1">
      <c r="A296" s="39"/>
      <c r="B296" s="40"/>
      <c r="C296" s="226" t="s">
        <v>7</v>
      </c>
      <c r="D296" s="226" t="s">
        <v>133</v>
      </c>
      <c r="E296" s="227" t="s">
        <v>359</v>
      </c>
      <c r="F296" s="228" t="s">
        <v>360</v>
      </c>
      <c r="G296" s="229" t="s">
        <v>207</v>
      </c>
      <c r="H296" s="230">
        <v>352</v>
      </c>
      <c r="I296" s="231"/>
      <c r="J296" s="232">
        <f>ROUND(I296*H296,2)</f>
        <v>0</v>
      </c>
      <c r="K296" s="228" t="s">
        <v>208</v>
      </c>
      <c r="L296" s="45"/>
      <c r="M296" s="233" t="s">
        <v>1</v>
      </c>
      <c r="N296" s="234" t="s">
        <v>45</v>
      </c>
      <c r="O296" s="92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7" t="s">
        <v>131</v>
      </c>
      <c r="AT296" s="237" t="s">
        <v>133</v>
      </c>
      <c r="AU296" s="237" t="s">
        <v>89</v>
      </c>
      <c r="AY296" s="18" t="s">
        <v>132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8" t="s">
        <v>21</v>
      </c>
      <c r="BK296" s="238">
        <f>ROUND(I296*H296,2)</f>
        <v>0</v>
      </c>
      <c r="BL296" s="18" t="s">
        <v>131</v>
      </c>
      <c r="BM296" s="237" t="s">
        <v>361</v>
      </c>
    </row>
    <row r="297" s="13" customFormat="1">
      <c r="A297" s="13"/>
      <c r="B297" s="256"/>
      <c r="C297" s="257"/>
      <c r="D297" s="239" t="s">
        <v>210</v>
      </c>
      <c r="E297" s="258" t="s">
        <v>1</v>
      </c>
      <c r="F297" s="259" t="s">
        <v>362</v>
      </c>
      <c r="G297" s="257"/>
      <c r="H297" s="258" t="s">
        <v>1</v>
      </c>
      <c r="I297" s="260"/>
      <c r="J297" s="257"/>
      <c r="K297" s="257"/>
      <c r="L297" s="261"/>
      <c r="M297" s="262"/>
      <c r="N297" s="263"/>
      <c r="O297" s="263"/>
      <c r="P297" s="263"/>
      <c r="Q297" s="263"/>
      <c r="R297" s="263"/>
      <c r="S297" s="263"/>
      <c r="T297" s="26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5" t="s">
        <v>210</v>
      </c>
      <c r="AU297" s="265" t="s">
        <v>89</v>
      </c>
      <c r="AV297" s="13" t="s">
        <v>21</v>
      </c>
      <c r="AW297" s="13" t="s">
        <v>36</v>
      </c>
      <c r="AX297" s="13" t="s">
        <v>80</v>
      </c>
      <c r="AY297" s="265" t="s">
        <v>132</v>
      </c>
    </row>
    <row r="298" s="13" customFormat="1">
      <c r="A298" s="13"/>
      <c r="B298" s="256"/>
      <c r="C298" s="257"/>
      <c r="D298" s="239" t="s">
        <v>210</v>
      </c>
      <c r="E298" s="258" t="s">
        <v>1</v>
      </c>
      <c r="F298" s="259" t="s">
        <v>363</v>
      </c>
      <c r="G298" s="257"/>
      <c r="H298" s="258" t="s">
        <v>1</v>
      </c>
      <c r="I298" s="260"/>
      <c r="J298" s="257"/>
      <c r="K298" s="257"/>
      <c r="L298" s="261"/>
      <c r="M298" s="262"/>
      <c r="N298" s="263"/>
      <c r="O298" s="263"/>
      <c r="P298" s="263"/>
      <c r="Q298" s="263"/>
      <c r="R298" s="263"/>
      <c r="S298" s="263"/>
      <c r="T298" s="26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5" t="s">
        <v>210</v>
      </c>
      <c r="AU298" s="265" t="s">
        <v>89</v>
      </c>
      <c r="AV298" s="13" t="s">
        <v>21</v>
      </c>
      <c r="AW298" s="13" t="s">
        <v>36</v>
      </c>
      <c r="AX298" s="13" t="s">
        <v>80</v>
      </c>
      <c r="AY298" s="265" t="s">
        <v>132</v>
      </c>
    </row>
    <row r="299" s="13" customFormat="1">
      <c r="A299" s="13"/>
      <c r="B299" s="256"/>
      <c r="C299" s="257"/>
      <c r="D299" s="239" t="s">
        <v>210</v>
      </c>
      <c r="E299" s="258" t="s">
        <v>1</v>
      </c>
      <c r="F299" s="259" t="s">
        <v>364</v>
      </c>
      <c r="G299" s="257"/>
      <c r="H299" s="258" t="s">
        <v>1</v>
      </c>
      <c r="I299" s="260"/>
      <c r="J299" s="257"/>
      <c r="K299" s="257"/>
      <c r="L299" s="261"/>
      <c r="M299" s="262"/>
      <c r="N299" s="263"/>
      <c r="O299" s="263"/>
      <c r="P299" s="263"/>
      <c r="Q299" s="263"/>
      <c r="R299" s="263"/>
      <c r="S299" s="263"/>
      <c r="T299" s="26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5" t="s">
        <v>210</v>
      </c>
      <c r="AU299" s="265" t="s">
        <v>89</v>
      </c>
      <c r="AV299" s="13" t="s">
        <v>21</v>
      </c>
      <c r="AW299" s="13" t="s">
        <v>36</v>
      </c>
      <c r="AX299" s="13" t="s">
        <v>80</v>
      </c>
      <c r="AY299" s="265" t="s">
        <v>132</v>
      </c>
    </row>
    <row r="300" s="14" customFormat="1">
      <c r="A300" s="14"/>
      <c r="B300" s="266"/>
      <c r="C300" s="267"/>
      <c r="D300" s="239" t="s">
        <v>210</v>
      </c>
      <c r="E300" s="268" t="s">
        <v>1</v>
      </c>
      <c r="F300" s="269" t="s">
        <v>365</v>
      </c>
      <c r="G300" s="267"/>
      <c r="H300" s="270">
        <v>352</v>
      </c>
      <c r="I300" s="271"/>
      <c r="J300" s="267"/>
      <c r="K300" s="267"/>
      <c r="L300" s="272"/>
      <c r="M300" s="273"/>
      <c r="N300" s="274"/>
      <c r="O300" s="274"/>
      <c r="P300" s="274"/>
      <c r="Q300" s="274"/>
      <c r="R300" s="274"/>
      <c r="S300" s="274"/>
      <c r="T300" s="27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6" t="s">
        <v>210</v>
      </c>
      <c r="AU300" s="276" t="s">
        <v>89</v>
      </c>
      <c r="AV300" s="14" t="s">
        <v>89</v>
      </c>
      <c r="AW300" s="14" t="s">
        <v>36</v>
      </c>
      <c r="AX300" s="14" t="s">
        <v>80</v>
      </c>
      <c r="AY300" s="276" t="s">
        <v>132</v>
      </c>
    </row>
    <row r="301" s="15" customFormat="1">
      <c r="A301" s="15"/>
      <c r="B301" s="277"/>
      <c r="C301" s="278"/>
      <c r="D301" s="239" t="s">
        <v>210</v>
      </c>
      <c r="E301" s="279" t="s">
        <v>1</v>
      </c>
      <c r="F301" s="280" t="s">
        <v>222</v>
      </c>
      <c r="G301" s="278"/>
      <c r="H301" s="281">
        <v>352</v>
      </c>
      <c r="I301" s="282"/>
      <c r="J301" s="278"/>
      <c r="K301" s="278"/>
      <c r="L301" s="283"/>
      <c r="M301" s="284"/>
      <c r="N301" s="285"/>
      <c r="O301" s="285"/>
      <c r="P301" s="285"/>
      <c r="Q301" s="285"/>
      <c r="R301" s="285"/>
      <c r="S301" s="285"/>
      <c r="T301" s="286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7" t="s">
        <v>210</v>
      </c>
      <c r="AU301" s="287" t="s">
        <v>89</v>
      </c>
      <c r="AV301" s="15" t="s">
        <v>131</v>
      </c>
      <c r="AW301" s="15" t="s">
        <v>36</v>
      </c>
      <c r="AX301" s="15" t="s">
        <v>21</v>
      </c>
      <c r="AY301" s="287" t="s">
        <v>132</v>
      </c>
    </row>
    <row r="302" s="2" customFormat="1" ht="33" customHeight="1">
      <c r="A302" s="39"/>
      <c r="B302" s="40"/>
      <c r="C302" s="226" t="s">
        <v>366</v>
      </c>
      <c r="D302" s="226" t="s">
        <v>133</v>
      </c>
      <c r="E302" s="227" t="s">
        <v>367</v>
      </c>
      <c r="F302" s="228" t="s">
        <v>368</v>
      </c>
      <c r="G302" s="229" t="s">
        <v>207</v>
      </c>
      <c r="H302" s="230">
        <v>3555</v>
      </c>
      <c r="I302" s="231"/>
      <c r="J302" s="232">
        <f>ROUND(I302*H302,2)</f>
        <v>0</v>
      </c>
      <c r="K302" s="228" t="s">
        <v>208</v>
      </c>
      <c r="L302" s="45"/>
      <c r="M302" s="233" t="s">
        <v>1</v>
      </c>
      <c r="N302" s="234" t="s">
        <v>45</v>
      </c>
      <c r="O302" s="92"/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7" t="s">
        <v>131</v>
      </c>
      <c r="AT302" s="237" t="s">
        <v>133</v>
      </c>
      <c r="AU302" s="237" t="s">
        <v>89</v>
      </c>
      <c r="AY302" s="18" t="s">
        <v>132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8" t="s">
        <v>21</v>
      </c>
      <c r="BK302" s="238">
        <f>ROUND(I302*H302,2)</f>
        <v>0</v>
      </c>
      <c r="BL302" s="18" t="s">
        <v>131</v>
      </c>
      <c r="BM302" s="237" t="s">
        <v>369</v>
      </c>
    </row>
    <row r="303" s="13" customFormat="1">
      <c r="A303" s="13"/>
      <c r="B303" s="256"/>
      <c r="C303" s="257"/>
      <c r="D303" s="239" t="s">
        <v>210</v>
      </c>
      <c r="E303" s="258" t="s">
        <v>1</v>
      </c>
      <c r="F303" s="259" t="s">
        <v>352</v>
      </c>
      <c r="G303" s="257"/>
      <c r="H303" s="258" t="s">
        <v>1</v>
      </c>
      <c r="I303" s="260"/>
      <c r="J303" s="257"/>
      <c r="K303" s="257"/>
      <c r="L303" s="261"/>
      <c r="M303" s="262"/>
      <c r="N303" s="263"/>
      <c r="O303" s="263"/>
      <c r="P303" s="263"/>
      <c r="Q303" s="263"/>
      <c r="R303" s="263"/>
      <c r="S303" s="263"/>
      <c r="T303" s="26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5" t="s">
        <v>210</v>
      </c>
      <c r="AU303" s="265" t="s">
        <v>89</v>
      </c>
      <c r="AV303" s="13" t="s">
        <v>21</v>
      </c>
      <c r="AW303" s="13" t="s">
        <v>36</v>
      </c>
      <c r="AX303" s="13" t="s">
        <v>80</v>
      </c>
      <c r="AY303" s="265" t="s">
        <v>132</v>
      </c>
    </row>
    <row r="304" s="13" customFormat="1">
      <c r="A304" s="13"/>
      <c r="B304" s="256"/>
      <c r="C304" s="257"/>
      <c r="D304" s="239" t="s">
        <v>210</v>
      </c>
      <c r="E304" s="258" t="s">
        <v>1</v>
      </c>
      <c r="F304" s="259" t="s">
        <v>353</v>
      </c>
      <c r="G304" s="257"/>
      <c r="H304" s="258" t="s">
        <v>1</v>
      </c>
      <c r="I304" s="260"/>
      <c r="J304" s="257"/>
      <c r="K304" s="257"/>
      <c r="L304" s="261"/>
      <c r="M304" s="262"/>
      <c r="N304" s="263"/>
      <c r="O304" s="263"/>
      <c r="P304" s="263"/>
      <c r="Q304" s="263"/>
      <c r="R304" s="263"/>
      <c r="S304" s="263"/>
      <c r="T304" s="26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5" t="s">
        <v>210</v>
      </c>
      <c r="AU304" s="265" t="s">
        <v>89</v>
      </c>
      <c r="AV304" s="13" t="s">
        <v>21</v>
      </c>
      <c r="AW304" s="13" t="s">
        <v>36</v>
      </c>
      <c r="AX304" s="13" t="s">
        <v>80</v>
      </c>
      <c r="AY304" s="265" t="s">
        <v>132</v>
      </c>
    </row>
    <row r="305" s="13" customFormat="1">
      <c r="A305" s="13"/>
      <c r="B305" s="256"/>
      <c r="C305" s="257"/>
      <c r="D305" s="239" t="s">
        <v>210</v>
      </c>
      <c r="E305" s="258" t="s">
        <v>1</v>
      </c>
      <c r="F305" s="259" t="s">
        <v>354</v>
      </c>
      <c r="G305" s="257"/>
      <c r="H305" s="258" t="s">
        <v>1</v>
      </c>
      <c r="I305" s="260"/>
      <c r="J305" s="257"/>
      <c r="K305" s="257"/>
      <c r="L305" s="261"/>
      <c r="M305" s="262"/>
      <c r="N305" s="263"/>
      <c r="O305" s="263"/>
      <c r="P305" s="263"/>
      <c r="Q305" s="263"/>
      <c r="R305" s="263"/>
      <c r="S305" s="263"/>
      <c r="T305" s="26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5" t="s">
        <v>210</v>
      </c>
      <c r="AU305" s="265" t="s">
        <v>89</v>
      </c>
      <c r="AV305" s="13" t="s">
        <v>21</v>
      </c>
      <c r="AW305" s="13" t="s">
        <v>36</v>
      </c>
      <c r="AX305" s="13" t="s">
        <v>80</v>
      </c>
      <c r="AY305" s="265" t="s">
        <v>132</v>
      </c>
    </row>
    <row r="306" s="13" customFormat="1">
      <c r="A306" s="13"/>
      <c r="B306" s="256"/>
      <c r="C306" s="257"/>
      <c r="D306" s="239" t="s">
        <v>210</v>
      </c>
      <c r="E306" s="258" t="s">
        <v>1</v>
      </c>
      <c r="F306" s="259" t="s">
        <v>370</v>
      </c>
      <c r="G306" s="257"/>
      <c r="H306" s="258" t="s">
        <v>1</v>
      </c>
      <c r="I306" s="260"/>
      <c r="J306" s="257"/>
      <c r="K306" s="257"/>
      <c r="L306" s="261"/>
      <c r="M306" s="262"/>
      <c r="N306" s="263"/>
      <c r="O306" s="263"/>
      <c r="P306" s="263"/>
      <c r="Q306" s="263"/>
      <c r="R306" s="263"/>
      <c r="S306" s="263"/>
      <c r="T306" s="26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5" t="s">
        <v>210</v>
      </c>
      <c r="AU306" s="265" t="s">
        <v>89</v>
      </c>
      <c r="AV306" s="13" t="s">
        <v>21</v>
      </c>
      <c r="AW306" s="13" t="s">
        <v>36</v>
      </c>
      <c r="AX306" s="13" t="s">
        <v>80</v>
      </c>
      <c r="AY306" s="265" t="s">
        <v>132</v>
      </c>
    </row>
    <row r="307" s="13" customFormat="1">
      <c r="A307" s="13"/>
      <c r="B307" s="256"/>
      <c r="C307" s="257"/>
      <c r="D307" s="239" t="s">
        <v>210</v>
      </c>
      <c r="E307" s="258" t="s">
        <v>1</v>
      </c>
      <c r="F307" s="259" t="s">
        <v>371</v>
      </c>
      <c r="G307" s="257"/>
      <c r="H307" s="258" t="s">
        <v>1</v>
      </c>
      <c r="I307" s="260"/>
      <c r="J307" s="257"/>
      <c r="K307" s="257"/>
      <c r="L307" s="261"/>
      <c r="M307" s="262"/>
      <c r="N307" s="263"/>
      <c r="O307" s="263"/>
      <c r="P307" s="263"/>
      <c r="Q307" s="263"/>
      <c r="R307" s="263"/>
      <c r="S307" s="263"/>
      <c r="T307" s="26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5" t="s">
        <v>210</v>
      </c>
      <c r="AU307" s="265" t="s">
        <v>89</v>
      </c>
      <c r="AV307" s="13" t="s">
        <v>21</v>
      </c>
      <c r="AW307" s="13" t="s">
        <v>36</v>
      </c>
      <c r="AX307" s="13" t="s">
        <v>80</v>
      </c>
      <c r="AY307" s="265" t="s">
        <v>132</v>
      </c>
    </row>
    <row r="308" s="14" customFormat="1">
      <c r="A308" s="14"/>
      <c r="B308" s="266"/>
      <c r="C308" s="267"/>
      <c r="D308" s="239" t="s">
        <v>210</v>
      </c>
      <c r="E308" s="268" t="s">
        <v>1</v>
      </c>
      <c r="F308" s="269" t="s">
        <v>372</v>
      </c>
      <c r="G308" s="267"/>
      <c r="H308" s="270">
        <v>3555</v>
      </c>
      <c r="I308" s="271"/>
      <c r="J308" s="267"/>
      <c r="K308" s="267"/>
      <c r="L308" s="272"/>
      <c r="M308" s="273"/>
      <c r="N308" s="274"/>
      <c r="O308" s="274"/>
      <c r="P308" s="274"/>
      <c r="Q308" s="274"/>
      <c r="R308" s="274"/>
      <c r="S308" s="274"/>
      <c r="T308" s="27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6" t="s">
        <v>210</v>
      </c>
      <c r="AU308" s="276" t="s">
        <v>89</v>
      </c>
      <c r="AV308" s="14" t="s">
        <v>89</v>
      </c>
      <c r="AW308" s="14" t="s">
        <v>36</v>
      </c>
      <c r="AX308" s="14" t="s">
        <v>80</v>
      </c>
      <c r="AY308" s="276" t="s">
        <v>132</v>
      </c>
    </row>
    <row r="309" s="15" customFormat="1">
      <c r="A309" s="15"/>
      <c r="B309" s="277"/>
      <c r="C309" s="278"/>
      <c r="D309" s="239" t="s">
        <v>210</v>
      </c>
      <c r="E309" s="279" t="s">
        <v>1</v>
      </c>
      <c r="F309" s="280" t="s">
        <v>222</v>
      </c>
      <c r="G309" s="278"/>
      <c r="H309" s="281">
        <v>3555</v>
      </c>
      <c r="I309" s="282"/>
      <c r="J309" s="278"/>
      <c r="K309" s="278"/>
      <c r="L309" s="283"/>
      <c r="M309" s="284"/>
      <c r="N309" s="285"/>
      <c r="O309" s="285"/>
      <c r="P309" s="285"/>
      <c r="Q309" s="285"/>
      <c r="R309" s="285"/>
      <c r="S309" s="285"/>
      <c r="T309" s="28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87" t="s">
        <v>210</v>
      </c>
      <c r="AU309" s="287" t="s">
        <v>89</v>
      </c>
      <c r="AV309" s="15" t="s">
        <v>131</v>
      </c>
      <c r="AW309" s="15" t="s">
        <v>36</v>
      </c>
      <c r="AX309" s="15" t="s">
        <v>21</v>
      </c>
      <c r="AY309" s="287" t="s">
        <v>132</v>
      </c>
    </row>
    <row r="310" s="2" customFormat="1" ht="16.5" customHeight="1">
      <c r="A310" s="39"/>
      <c r="B310" s="40"/>
      <c r="C310" s="226" t="s">
        <v>373</v>
      </c>
      <c r="D310" s="226" t="s">
        <v>133</v>
      </c>
      <c r="E310" s="227" t="s">
        <v>374</v>
      </c>
      <c r="F310" s="228" t="s">
        <v>375</v>
      </c>
      <c r="G310" s="229" t="s">
        <v>207</v>
      </c>
      <c r="H310" s="230">
        <v>830</v>
      </c>
      <c r="I310" s="231"/>
      <c r="J310" s="232">
        <f>ROUND(I310*H310,2)</f>
        <v>0</v>
      </c>
      <c r="K310" s="228" t="s">
        <v>208</v>
      </c>
      <c r="L310" s="45"/>
      <c r="M310" s="233" t="s">
        <v>1</v>
      </c>
      <c r="N310" s="234" t="s">
        <v>45</v>
      </c>
      <c r="O310" s="92"/>
      <c r="P310" s="235">
        <f>O310*H310</f>
        <v>0</v>
      </c>
      <c r="Q310" s="235">
        <v>0.23000000000000001</v>
      </c>
      <c r="R310" s="235">
        <f>Q310*H310</f>
        <v>190.90000000000001</v>
      </c>
      <c r="S310" s="235">
        <v>0</v>
      </c>
      <c r="T310" s="23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7" t="s">
        <v>131</v>
      </c>
      <c r="AT310" s="237" t="s">
        <v>133</v>
      </c>
      <c r="AU310" s="237" t="s">
        <v>89</v>
      </c>
      <c r="AY310" s="18" t="s">
        <v>132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8" t="s">
        <v>21</v>
      </c>
      <c r="BK310" s="238">
        <f>ROUND(I310*H310,2)</f>
        <v>0</v>
      </c>
      <c r="BL310" s="18" t="s">
        <v>131</v>
      </c>
      <c r="BM310" s="237" t="s">
        <v>376</v>
      </c>
    </row>
    <row r="311" s="2" customFormat="1" ht="16.5" customHeight="1">
      <c r="A311" s="39"/>
      <c r="B311" s="40"/>
      <c r="C311" s="226" t="s">
        <v>377</v>
      </c>
      <c r="D311" s="226" t="s">
        <v>133</v>
      </c>
      <c r="E311" s="227" t="s">
        <v>378</v>
      </c>
      <c r="F311" s="228" t="s">
        <v>379</v>
      </c>
      <c r="G311" s="229" t="s">
        <v>225</v>
      </c>
      <c r="H311" s="230">
        <v>99.599999999999994</v>
      </c>
      <c r="I311" s="231"/>
      <c r="J311" s="232">
        <f>ROUND(I311*H311,2)</f>
        <v>0</v>
      </c>
      <c r="K311" s="228" t="s">
        <v>208</v>
      </c>
      <c r="L311" s="45"/>
      <c r="M311" s="233" t="s">
        <v>1</v>
      </c>
      <c r="N311" s="234" t="s">
        <v>45</v>
      </c>
      <c r="O311" s="92"/>
      <c r="P311" s="235">
        <f>O311*H311</f>
        <v>0</v>
      </c>
      <c r="Q311" s="235">
        <v>0</v>
      </c>
      <c r="R311" s="235">
        <f>Q311*H311</f>
        <v>0</v>
      </c>
      <c r="S311" s="235">
        <v>0</v>
      </c>
      <c r="T311" s="23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7" t="s">
        <v>131</v>
      </c>
      <c r="AT311" s="237" t="s">
        <v>133</v>
      </c>
      <c r="AU311" s="237" t="s">
        <v>89</v>
      </c>
      <c r="AY311" s="18" t="s">
        <v>132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8" t="s">
        <v>21</v>
      </c>
      <c r="BK311" s="238">
        <f>ROUND(I311*H311,2)</f>
        <v>0</v>
      </c>
      <c r="BL311" s="18" t="s">
        <v>131</v>
      </c>
      <c r="BM311" s="237" t="s">
        <v>380</v>
      </c>
    </row>
    <row r="312" s="2" customFormat="1" ht="16.5" customHeight="1">
      <c r="A312" s="39"/>
      <c r="B312" s="40"/>
      <c r="C312" s="299" t="s">
        <v>381</v>
      </c>
      <c r="D312" s="299" t="s">
        <v>281</v>
      </c>
      <c r="E312" s="300" t="s">
        <v>382</v>
      </c>
      <c r="F312" s="301" t="s">
        <v>383</v>
      </c>
      <c r="G312" s="302" t="s">
        <v>384</v>
      </c>
      <c r="H312" s="303">
        <v>88.400000000000006</v>
      </c>
      <c r="I312" s="304"/>
      <c r="J312" s="305">
        <f>ROUND(I312*H312,2)</f>
        <v>0</v>
      </c>
      <c r="K312" s="301" t="s">
        <v>208</v>
      </c>
      <c r="L312" s="306"/>
      <c r="M312" s="307" t="s">
        <v>1</v>
      </c>
      <c r="N312" s="308" t="s">
        <v>45</v>
      </c>
      <c r="O312" s="92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7" t="s">
        <v>166</v>
      </c>
      <c r="AT312" s="237" t="s">
        <v>281</v>
      </c>
      <c r="AU312" s="237" t="s">
        <v>89</v>
      </c>
      <c r="AY312" s="18" t="s">
        <v>132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8" t="s">
        <v>21</v>
      </c>
      <c r="BK312" s="238">
        <f>ROUND(I312*H312,2)</f>
        <v>0</v>
      </c>
      <c r="BL312" s="18" t="s">
        <v>131</v>
      </c>
      <c r="BM312" s="237" t="s">
        <v>385</v>
      </c>
    </row>
    <row r="313" s="2" customFormat="1">
      <c r="A313" s="39"/>
      <c r="B313" s="40"/>
      <c r="C313" s="226" t="s">
        <v>386</v>
      </c>
      <c r="D313" s="226" t="s">
        <v>133</v>
      </c>
      <c r="E313" s="227" t="s">
        <v>387</v>
      </c>
      <c r="F313" s="228" t="s">
        <v>388</v>
      </c>
      <c r="G313" s="229" t="s">
        <v>207</v>
      </c>
      <c r="H313" s="230">
        <v>3555</v>
      </c>
      <c r="I313" s="231"/>
      <c r="J313" s="232">
        <f>ROUND(I313*H313,2)</f>
        <v>0</v>
      </c>
      <c r="K313" s="228" t="s">
        <v>208</v>
      </c>
      <c r="L313" s="45"/>
      <c r="M313" s="233" t="s">
        <v>1</v>
      </c>
      <c r="N313" s="234" t="s">
        <v>45</v>
      </c>
      <c r="O313" s="92"/>
      <c r="P313" s="235">
        <f>O313*H313</f>
        <v>0</v>
      </c>
      <c r="Q313" s="235">
        <v>0</v>
      </c>
      <c r="R313" s="235">
        <f>Q313*H313</f>
        <v>0</v>
      </c>
      <c r="S313" s="235">
        <v>0</v>
      </c>
      <c r="T313" s="23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7" t="s">
        <v>131</v>
      </c>
      <c r="AT313" s="237" t="s">
        <v>133</v>
      </c>
      <c r="AU313" s="237" t="s">
        <v>89</v>
      </c>
      <c r="AY313" s="18" t="s">
        <v>132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8" t="s">
        <v>21</v>
      </c>
      <c r="BK313" s="238">
        <f>ROUND(I313*H313,2)</f>
        <v>0</v>
      </c>
      <c r="BL313" s="18" t="s">
        <v>131</v>
      </c>
      <c r="BM313" s="237" t="s">
        <v>389</v>
      </c>
    </row>
    <row r="314" s="13" customFormat="1">
      <c r="A314" s="13"/>
      <c r="B314" s="256"/>
      <c r="C314" s="257"/>
      <c r="D314" s="239" t="s">
        <v>210</v>
      </c>
      <c r="E314" s="258" t="s">
        <v>1</v>
      </c>
      <c r="F314" s="259" t="s">
        <v>390</v>
      </c>
      <c r="G314" s="257"/>
      <c r="H314" s="258" t="s">
        <v>1</v>
      </c>
      <c r="I314" s="260"/>
      <c r="J314" s="257"/>
      <c r="K314" s="257"/>
      <c r="L314" s="261"/>
      <c r="M314" s="262"/>
      <c r="N314" s="263"/>
      <c r="O314" s="263"/>
      <c r="P314" s="263"/>
      <c r="Q314" s="263"/>
      <c r="R314" s="263"/>
      <c r="S314" s="263"/>
      <c r="T314" s="26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5" t="s">
        <v>210</v>
      </c>
      <c r="AU314" s="265" t="s">
        <v>89</v>
      </c>
      <c r="AV314" s="13" t="s">
        <v>21</v>
      </c>
      <c r="AW314" s="13" t="s">
        <v>36</v>
      </c>
      <c r="AX314" s="13" t="s">
        <v>80</v>
      </c>
      <c r="AY314" s="265" t="s">
        <v>132</v>
      </c>
    </row>
    <row r="315" s="13" customFormat="1">
      <c r="A315" s="13"/>
      <c r="B315" s="256"/>
      <c r="C315" s="257"/>
      <c r="D315" s="239" t="s">
        <v>210</v>
      </c>
      <c r="E315" s="258" t="s">
        <v>1</v>
      </c>
      <c r="F315" s="259" t="s">
        <v>391</v>
      </c>
      <c r="G315" s="257"/>
      <c r="H315" s="258" t="s">
        <v>1</v>
      </c>
      <c r="I315" s="260"/>
      <c r="J315" s="257"/>
      <c r="K315" s="257"/>
      <c r="L315" s="261"/>
      <c r="M315" s="262"/>
      <c r="N315" s="263"/>
      <c r="O315" s="263"/>
      <c r="P315" s="263"/>
      <c r="Q315" s="263"/>
      <c r="R315" s="263"/>
      <c r="S315" s="263"/>
      <c r="T315" s="26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5" t="s">
        <v>210</v>
      </c>
      <c r="AU315" s="265" t="s">
        <v>89</v>
      </c>
      <c r="AV315" s="13" t="s">
        <v>21</v>
      </c>
      <c r="AW315" s="13" t="s">
        <v>36</v>
      </c>
      <c r="AX315" s="13" t="s">
        <v>80</v>
      </c>
      <c r="AY315" s="265" t="s">
        <v>132</v>
      </c>
    </row>
    <row r="316" s="13" customFormat="1">
      <c r="A316" s="13"/>
      <c r="B316" s="256"/>
      <c r="C316" s="257"/>
      <c r="D316" s="239" t="s">
        <v>210</v>
      </c>
      <c r="E316" s="258" t="s">
        <v>1</v>
      </c>
      <c r="F316" s="259" t="s">
        <v>392</v>
      </c>
      <c r="G316" s="257"/>
      <c r="H316" s="258" t="s">
        <v>1</v>
      </c>
      <c r="I316" s="260"/>
      <c r="J316" s="257"/>
      <c r="K316" s="257"/>
      <c r="L316" s="261"/>
      <c r="M316" s="262"/>
      <c r="N316" s="263"/>
      <c r="O316" s="263"/>
      <c r="P316" s="263"/>
      <c r="Q316" s="263"/>
      <c r="R316" s="263"/>
      <c r="S316" s="263"/>
      <c r="T316" s="26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5" t="s">
        <v>210</v>
      </c>
      <c r="AU316" s="265" t="s">
        <v>89</v>
      </c>
      <c r="AV316" s="13" t="s">
        <v>21</v>
      </c>
      <c r="AW316" s="13" t="s">
        <v>36</v>
      </c>
      <c r="AX316" s="13" t="s">
        <v>80</v>
      </c>
      <c r="AY316" s="265" t="s">
        <v>132</v>
      </c>
    </row>
    <row r="317" s="13" customFormat="1">
      <c r="A317" s="13"/>
      <c r="B317" s="256"/>
      <c r="C317" s="257"/>
      <c r="D317" s="239" t="s">
        <v>210</v>
      </c>
      <c r="E317" s="258" t="s">
        <v>1</v>
      </c>
      <c r="F317" s="259" t="s">
        <v>393</v>
      </c>
      <c r="G317" s="257"/>
      <c r="H317" s="258" t="s">
        <v>1</v>
      </c>
      <c r="I317" s="260"/>
      <c r="J317" s="257"/>
      <c r="K317" s="257"/>
      <c r="L317" s="261"/>
      <c r="M317" s="262"/>
      <c r="N317" s="263"/>
      <c r="O317" s="263"/>
      <c r="P317" s="263"/>
      <c r="Q317" s="263"/>
      <c r="R317" s="263"/>
      <c r="S317" s="263"/>
      <c r="T317" s="26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5" t="s">
        <v>210</v>
      </c>
      <c r="AU317" s="265" t="s">
        <v>89</v>
      </c>
      <c r="AV317" s="13" t="s">
        <v>21</v>
      </c>
      <c r="AW317" s="13" t="s">
        <v>36</v>
      </c>
      <c r="AX317" s="13" t="s">
        <v>80</v>
      </c>
      <c r="AY317" s="265" t="s">
        <v>132</v>
      </c>
    </row>
    <row r="318" s="14" customFormat="1">
      <c r="A318" s="14"/>
      <c r="B318" s="266"/>
      <c r="C318" s="267"/>
      <c r="D318" s="239" t="s">
        <v>210</v>
      </c>
      <c r="E318" s="268" t="s">
        <v>1</v>
      </c>
      <c r="F318" s="269" t="s">
        <v>394</v>
      </c>
      <c r="G318" s="267"/>
      <c r="H318" s="270">
        <v>3555</v>
      </c>
      <c r="I318" s="271"/>
      <c r="J318" s="267"/>
      <c r="K318" s="267"/>
      <c r="L318" s="272"/>
      <c r="M318" s="273"/>
      <c r="N318" s="274"/>
      <c r="O318" s="274"/>
      <c r="P318" s="274"/>
      <c r="Q318" s="274"/>
      <c r="R318" s="274"/>
      <c r="S318" s="274"/>
      <c r="T318" s="27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6" t="s">
        <v>210</v>
      </c>
      <c r="AU318" s="276" t="s">
        <v>89</v>
      </c>
      <c r="AV318" s="14" t="s">
        <v>89</v>
      </c>
      <c r="AW318" s="14" t="s">
        <v>36</v>
      </c>
      <c r="AX318" s="14" t="s">
        <v>80</v>
      </c>
      <c r="AY318" s="276" t="s">
        <v>132</v>
      </c>
    </row>
    <row r="319" s="15" customFormat="1">
      <c r="A319" s="15"/>
      <c r="B319" s="277"/>
      <c r="C319" s="278"/>
      <c r="D319" s="239" t="s">
        <v>210</v>
      </c>
      <c r="E319" s="279" t="s">
        <v>1</v>
      </c>
      <c r="F319" s="280" t="s">
        <v>222</v>
      </c>
      <c r="G319" s="278"/>
      <c r="H319" s="281">
        <v>3555</v>
      </c>
      <c r="I319" s="282"/>
      <c r="J319" s="278"/>
      <c r="K319" s="278"/>
      <c r="L319" s="283"/>
      <c r="M319" s="284"/>
      <c r="N319" s="285"/>
      <c r="O319" s="285"/>
      <c r="P319" s="285"/>
      <c r="Q319" s="285"/>
      <c r="R319" s="285"/>
      <c r="S319" s="285"/>
      <c r="T319" s="28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7" t="s">
        <v>210</v>
      </c>
      <c r="AU319" s="287" t="s">
        <v>89</v>
      </c>
      <c r="AV319" s="15" t="s">
        <v>131</v>
      </c>
      <c r="AW319" s="15" t="s">
        <v>36</v>
      </c>
      <c r="AX319" s="15" t="s">
        <v>21</v>
      </c>
      <c r="AY319" s="287" t="s">
        <v>132</v>
      </c>
    </row>
    <row r="320" s="2" customFormat="1" ht="21.75" customHeight="1">
      <c r="A320" s="39"/>
      <c r="B320" s="40"/>
      <c r="C320" s="226" t="s">
        <v>395</v>
      </c>
      <c r="D320" s="226" t="s">
        <v>133</v>
      </c>
      <c r="E320" s="227" t="s">
        <v>396</v>
      </c>
      <c r="F320" s="228" t="s">
        <v>397</v>
      </c>
      <c r="G320" s="229" t="s">
        <v>207</v>
      </c>
      <c r="H320" s="230">
        <v>3328.5999999999999</v>
      </c>
      <c r="I320" s="231"/>
      <c r="J320" s="232">
        <f>ROUND(I320*H320,2)</f>
        <v>0</v>
      </c>
      <c r="K320" s="228" t="s">
        <v>208</v>
      </c>
      <c r="L320" s="45"/>
      <c r="M320" s="233" t="s">
        <v>1</v>
      </c>
      <c r="N320" s="234" t="s">
        <v>45</v>
      </c>
      <c r="O320" s="92"/>
      <c r="P320" s="235">
        <f>O320*H320</f>
        <v>0</v>
      </c>
      <c r="Q320" s="235">
        <v>0</v>
      </c>
      <c r="R320" s="235">
        <f>Q320*H320</f>
        <v>0</v>
      </c>
      <c r="S320" s="235">
        <v>0</v>
      </c>
      <c r="T320" s="23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7" t="s">
        <v>131</v>
      </c>
      <c r="AT320" s="237" t="s">
        <v>133</v>
      </c>
      <c r="AU320" s="237" t="s">
        <v>89</v>
      </c>
      <c r="AY320" s="18" t="s">
        <v>132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8" t="s">
        <v>21</v>
      </c>
      <c r="BK320" s="238">
        <f>ROUND(I320*H320,2)</f>
        <v>0</v>
      </c>
      <c r="BL320" s="18" t="s">
        <v>131</v>
      </c>
      <c r="BM320" s="237" t="s">
        <v>398</v>
      </c>
    </row>
    <row r="321" s="13" customFormat="1">
      <c r="A321" s="13"/>
      <c r="B321" s="256"/>
      <c r="C321" s="257"/>
      <c r="D321" s="239" t="s">
        <v>210</v>
      </c>
      <c r="E321" s="258" t="s">
        <v>1</v>
      </c>
      <c r="F321" s="259" t="s">
        <v>399</v>
      </c>
      <c r="G321" s="257"/>
      <c r="H321" s="258" t="s">
        <v>1</v>
      </c>
      <c r="I321" s="260"/>
      <c r="J321" s="257"/>
      <c r="K321" s="257"/>
      <c r="L321" s="261"/>
      <c r="M321" s="262"/>
      <c r="N321" s="263"/>
      <c r="O321" s="263"/>
      <c r="P321" s="263"/>
      <c r="Q321" s="263"/>
      <c r="R321" s="263"/>
      <c r="S321" s="263"/>
      <c r="T321" s="26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5" t="s">
        <v>210</v>
      </c>
      <c r="AU321" s="265" t="s">
        <v>89</v>
      </c>
      <c r="AV321" s="13" t="s">
        <v>21</v>
      </c>
      <c r="AW321" s="13" t="s">
        <v>36</v>
      </c>
      <c r="AX321" s="13" t="s">
        <v>80</v>
      </c>
      <c r="AY321" s="265" t="s">
        <v>132</v>
      </c>
    </row>
    <row r="322" s="13" customFormat="1">
      <c r="A322" s="13"/>
      <c r="B322" s="256"/>
      <c r="C322" s="257"/>
      <c r="D322" s="239" t="s">
        <v>210</v>
      </c>
      <c r="E322" s="258" t="s">
        <v>1</v>
      </c>
      <c r="F322" s="259" t="s">
        <v>400</v>
      </c>
      <c r="G322" s="257"/>
      <c r="H322" s="258" t="s">
        <v>1</v>
      </c>
      <c r="I322" s="260"/>
      <c r="J322" s="257"/>
      <c r="K322" s="257"/>
      <c r="L322" s="261"/>
      <c r="M322" s="262"/>
      <c r="N322" s="263"/>
      <c r="O322" s="263"/>
      <c r="P322" s="263"/>
      <c r="Q322" s="263"/>
      <c r="R322" s="263"/>
      <c r="S322" s="263"/>
      <c r="T322" s="26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5" t="s">
        <v>210</v>
      </c>
      <c r="AU322" s="265" t="s">
        <v>89</v>
      </c>
      <c r="AV322" s="13" t="s">
        <v>21</v>
      </c>
      <c r="AW322" s="13" t="s">
        <v>36</v>
      </c>
      <c r="AX322" s="13" t="s">
        <v>80</v>
      </c>
      <c r="AY322" s="265" t="s">
        <v>132</v>
      </c>
    </row>
    <row r="323" s="13" customFormat="1">
      <c r="A323" s="13"/>
      <c r="B323" s="256"/>
      <c r="C323" s="257"/>
      <c r="D323" s="239" t="s">
        <v>210</v>
      </c>
      <c r="E323" s="258" t="s">
        <v>1</v>
      </c>
      <c r="F323" s="259" t="s">
        <v>401</v>
      </c>
      <c r="G323" s="257"/>
      <c r="H323" s="258" t="s">
        <v>1</v>
      </c>
      <c r="I323" s="260"/>
      <c r="J323" s="257"/>
      <c r="K323" s="257"/>
      <c r="L323" s="261"/>
      <c r="M323" s="262"/>
      <c r="N323" s="263"/>
      <c r="O323" s="263"/>
      <c r="P323" s="263"/>
      <c r="Q323" s="263"/>
      <c r="R323" s="263"/>
      <c r="S323" s="263"/>
      <c r="T323" s="26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5" t="s">
        <v>210</v>
      </c>
      <c r="AU323" s="265" t="s">
        <v>89</v>
      </c>
      <c r="AV323" s="13" t="s">
        <v>21</v>
      </c>
      <c r="AW323" s="13" t="s">
        <v>36</v>
      </c>
      <c r="AX323" s="13" t="s">
        <v>80</v>
      </c>
      <c r="AY323" s="265" t="s">
        <v>132</v>
      </c>
    </row>
    <row r="324" s="13" customFormat="1">
      <c r="A324" s="13"/>
      <c r="B324" s="256"/>
      <c r="C324" s="257"/>
      <c r="D324" s="239" t="s">
        <v>210</v>
      </c>
      <c r="E324" s="258" t="s">
        <v>1</v>
      </c>
      <c r="F324" s="259" t="s">
        <v>402</v>
      </c>
      <c r="G324" s="257"/>
      <c r="H324" s="258" t="s">
        <v>1</v>
      </c>
      <c r="I324" s="260"/>
      <c r="J324" s="257"/>
      <c r="K324" s="257"/>
      <c r="L324" s="261"/>
      <c r="M324" s="262"/>
      <c r="N324" s="263"/>
      <c r="O324" s="263"/>
      <c r="P324" s="263"/>
      <c r="Q324" s="263"/>
      <c r="R324" s="263"/>
      <c r="S324" s="263"/>
      <c r="T324" s="26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5" t="s">
        <v>210</v>
      </c>
      <c r="AU324" s="265" t="s">
        <v>89</v>
      </c>
      <c r="AV324" s="13" t="s">
        <v>21</v>
      </c>
      <c r="AW324" s="13" t="s">
        <v>36</v>
      </c>
      <c r="AX324" s="13" t="s">
        <v>80</v>
      </c>
      <c r="AY324" s="265" t="s">
        <v>132</v>
      </c>
    </row>
    <row r="325" s="14" customFormat="1">
      <c r="A325" s="14"/>
      <c r="B325" s="266"/>
      <c r="C325" s="267"/>
      <c r="D325" s="239" t="s">
        <v>210</v>
      </c>
      <c r="E325" s="268" t="s">
        <v>1</v>
      </c>
      <c r="F325" s="269" t="s">
        <v>403</v>
      </c>
      <c r="G325" s="267"/>
      <c r="H325" s="270">
        <v>3328.5999999999999</v>
      </c>
      <c r="I325" s="271"/>
      <c r="J325" s="267"/>
      <c r="K325" s="267"/>
      <c r="L325" s="272"/>
      <c r="M325" s="273"/>
      <c r="N325" s="274"/>
      <c r="O325" s="274"/>
      <c r="P325" s="274"/>
      <c r="Q325" s="274"/>
      <c r="R325" s="274"/>
      <c r="S325" s="274"/>
      <c r="T325" s="27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6" t="s">
        <v>210</v>
      </c>
      <c r="AU325" s="276" t="s">
        <v>89</v>
      </c>
      <c r="AV325" s="14" t="s">
        <v>89</v>
      </c>
      <c r="AW325" s="14" t="s">
        <v>36</v>
      </c>
      <c r="AX325" s="14" t="s">
        <v>80</v>
      </c>
      <c r="AY325" s="276" t="s">
        <v>132</v>
      </c>
    </row>
    <row r="326" s="15" customFormat="1">
      <c r="A326" s="15"/>
      <c r="B326" s="277"/>
      <c r="C326" s="278"/>
      <c r="D326" s="239" t="s">
        <v>210</v>
      </c>
      <c r="E326" s="279" t="s">
        <v>1</v>
      </c>
      <c r="F326" s="280" t="s">
        <v>222</v>
      </c>
      <c r="G326" s="278"/>
      <c r="H326" s="281">
        <v>3328.5999999999999</v>
      </c>
      <c r="I326" s="282"/>
      <c r="J326" s="278"/>
      <c r="K326" s="278"/>
      <c r="L326" s="283"/>
      <c r="M326" s="284"/>
      <c r="N326" s="285"/>
      <c r="O326" s="285"/>
      <c r="P326" s="285"/>
      <c r="Q326" s="285"/>
      <c r="R326" s="285"/>
      <c r="S326" s="285"/>
      <c r="T326" s="28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7" t="s">
        <v>210</v>
      </c>
      <c r="AU326" s="287" t="s">
        <v>89</v>
      </c>
      <c r="AV326" s="15" t="s">
        <v>131</v>
      </c>
      <c r="AW326" s="15" t="s">
        <v>36</v>
      </c>
      <c r="AX326" s="15" t="s">
        <v>21</v>
      </c>
      <c r="AY326" s="287" t="s">
        <v>132</v>
      </c>
    </row>
    <row r="327" s="2" customFormat="1" ht="33" customHeight="1">
      <c r="A327" s="39"/>
      <c r="B327" s="40"/>
      <c r="C327" s="226" t="s">
        <v>404</v>
      </c>
      <c r="D327" s="226" t="s">
        <v>133</v>
      </c>
      <c r="E327" s="227" t="s">
        <v>405</v>
      </c>
      <c r="F327" s="228" t="s">
        <v>406</v>
      </c>
      <c r="G327" s="229" t="s">
        <v>207</v>
      </c>
      <c r="H327" s="230">
        <v>3328.5999999999999</v>
      </c>
      <c r="I327" s="231"/>
      <c r="J327" s="232">
        <f>ROUND(I327*H327,2)</f>
        <v>0</v>
      </c>
      <c r="K327" s="228" t="s">
        <v>208</v>
      </c>
      <c r="L327" s="45"/>
      <c r="M327" s="233" t="s">
        <v>1</v>
      </c>
      <c r="N327" s="234" t="s">
        <v>45</v>
      </c>
      <c r="O327" s="92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7" t="s">
        <v>131</v>
      </c>
      <c r="AT327" s="237" t="s">
        <v>133</v>
      </c>
      <c r="AU327" s="237" t="s">
        <v>89</v>
      </c>
      <c r="AY327" s="18" t="s">
        <v>132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8" t="s">
        <v>21</v>
      </c>
      <c r="BK327" s="238">
        <f>ROUND(I327*H327,2)</f>
        <v>0</v>
      </c>
      <c r="BL327" s="18" t="s">
        <v>131</v>
      </c>
      <c r="BM327" s="237" t="s">
        <v>407</v>
      </c>
    </row>
    <row r="328" s="13" customFormat="1">
      <c r="A328" s="13"/>
      <c r="B328" s="256"/>
      <c r="C328" s="257"/>
      <c r="D328" s="239" t="s">
        <v>210</v>
      </c>
      <c r="E328" s="258" t="s">
        <v>1</v>
      </c>
      <c r="F328" s="259" t="s">
        <v>408</v>
      </c>
      <c r="G328" s="257"/>
      <c r="H328" s="258" t="s">
        <v>1</v>
      </c>
      <c r="I328" s="260"/>
      <c r="J328" s="257"/>
      <c r="K328" s="257"/>
      <c r="L328" s="261"/>
      <c r="M328" s="262"/>
      <c r="N328" s="263"/>
      <c r="O328" s="263"/>
      <c r="P328" s="263"/>
      <c r="Q328" s="263"/>
      <c r="R328" s="263"/>
      <c r="S328" s="263"/>
      <c r="T328" s="26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5" t="s">
        <v>210</v>
      </c>
      <c r="AU328" s="265" t="s">
        <v>89</v>
      </c>
      <c r="AV328" s="13" t="s">
        <v>21</v>
      </c>
      <c r="AW328" s="13" t="s">
        <v>36</v>
      </c>
      <c r="AX328" s="13" t="s">
        <v>80</v>
      </c>
      <c r="AY328" s="265" t="s">
        <v>132</v>
      </c>
    </row>
    <row r="329" s="13" customFormat="1">
      <c r="A329" s="13"/>
      <c r="B329" s="256"/>
      <c r="C329" s="257"/>
      <c r="D329" s="239" t="s">
        <v>210</v>
      </c>
      <c r="E329" s="258" t="s">
        <v>1</v>
      </c>
      <c r="F329" s="259" t="s">
        <v>409</v>
      </c>
      <c r="G329" s="257"/>
      <c r="H329" s="258" t="s">
        <v>1</v>
      </c>
      <c r="I329" s="260"/>
      <c r="J329" s="257"/>
      <c r="K329" s="257"/>
      <c r="L329" s="261"/>
      <c r="M329" s="262"/>
      <c r="N329" s="263"/>
      <c r="O329" s="263"/>
      <c r="P329" s="263"/>
      <c r="Q329" s="263"/>
      <c r="R329" s="263"/>
      <c r="S329" s="263"/>
      <c r="T329" s="26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5" t="s">
        <v>210</v>
      </c>
      <c r="AU329" s="265" t="s">
        <v>89</v>
      </c>
      <c r="AV329" s="13" t="s">
        <v>21</v>
      </c>
      <c r="AW329" s="13" t="s">
        <v>36</v>
      </c>
      <c r="AX329" s="13" t="s">
        <v>80</v>
      </c>
      <c r="AY329" s="265" t="s">
        <v>132</v>
      </c>
    </row>
    <row r="330" s="13" customFormat="1">
      <c r="A330" s="13"/>
      <c r="B330" s="256"/>
      <c r="C330" s="257"/>
      <c r="D330" s="239" t="s">
        <v>210</v>
      </c>
      <c r="E330" s="258" t="s">
        <v>1</v>
      </c>
      <c r="F330" s="259" t="s">
        <v>352</v>
      </c>
      <c r="G330" s="257"/>
      <c r="H330" s="258" t="s">
        <v>1</v>
      </c>
      <c r="I330" s="260"/>
      <c r="J330" s="257"/>
      <c r="K330" s="257"/>
      <c r="L330" s="261"/>
      <c r="M330" s="262"/>
      <c r="N330" s="263"/>
      <c r="O330" s="263"/>
      <c r="P330" s="263"/>
      <c r="Q330" s="263"/>
      <c r="R330" s="263"/>
      <c r="S330" s="263"/>
      <c r="T330" s="26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5" t="s">
        <v>210</v>
      </c>
      <c r="AU330" s="265" t="s">
        <v>89</v>
      </c>
      <c r="AV330" s="13" t="s">
        <v>21</v>
      </c>
      <c r="AW330" s="13" t="s">
        <v>36</v>
      </c>
      <c r="AX330" s="13" t="s">
        <v>80</v>
      </c>
      <c r="AY330" s="265" t="s">
        <v>132</v>
      </c>
    </row>
    <row r="331" s="13" customFormat="1">
      <c r="A331" s="13"/>
      <c r="B331" s="256"/>
      <c r="C331" s="257"/>
      <c r="D331" s="239" t="s">
        <v>210</v>
      </c>
      <c r="E331" s="258" t="s">
        <v>1</v>
      </c>
      <c r="F331" s="259" t="s">
        <v>353</v>
      </c>
      <c r="G331" s="257"/>
      <c r="H331" s="258" t="s">
        <v>1</v>
      </c>
      <c r="I331" s="260"/>
      <c r="J331" s="257"/>
      <c r="K331" s="257"/>
      <c r="L331" s="261"/>
      <c r="M331" s="262"/>
      <c r="N331" s="263"/>
      <c r="O331" s="263"/>
      <c r="P331" s="263"/>
      <c r="Q331" s="263"/>
      <c r="R331" s="263"/>
      <c r="S331" s="263"/>
      <c r="T331" s="26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5" t="s">
        <v>210</v>
      </c>
      <c r="AU331" s="265" t="s">
        <v>89</v>
      </c>
      <c r="AV331" s="13" t="s">
        <v>21</v>
      </c>
      <c r="AW331" s="13" t="s">
        <v>36</v>
      </c>
      <c r="AX331" s="13" t="s">
        <v>80</v>
      </c>
      <c r="AY331" s="265" t="s">
        <v>132</v>
      </c>
    </row>
    <row r="332" s="13" customFormat="1">
      <c r="A332" s="13"/>
      <c r="B332" s="256"/>
      <c r="C332" s="257"/>
      <c r="D332" s="239" t="s">
        <v>210</v>
      </c>
      <c r="E332" s="258" t="s">
        <v>1</v>
      </c>
      <c r="F332" s="259" t="s">
        <v>354</v>
      </c>
      <c r="G332" s="257"/>
      <c r="H332" s="258" t="s">
        <v>1</v>
      </c>
      <c r="I332" s="260"/>
      <c r="J332" s="257"/>
      <c r="K332" s="257"/>
      <c r="L332" s="261"/>
      <c r="M332" s="262"/>
      <c r="N332" s="263"/>
      <c r="O332" s="263"/>
      <c r="P332" s="263"/>
      <c r="Q332" s="263"/>
      <c r="R332" s="263"/>
      <c r="S332" s="263"/>
      <c r="T332" s="26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5" t="s">
        <v>210</v>
      </c>
      <c r="AU332" s="265" t="s">
        <v>89</v>
      </c>
      <c r="AV332" s="13" t="s">
        <v>21</v>
      </c>
      <c r="AW332" s="13" t="s">
        <v>36</v>
      </c>
      <c r="AX332" s="13" t="s">
        <v>80</v>
      </c>
      <c r="AY332" s="265" t="s">
        <v>132</v>
      </c>
    </row>
    <row r="333" s="13" customFormat="1">
      <c r="A333" s="13"/>
      <c r="B333" s="256"/>
      <c r="C333" s="257"/>
      <c r="D333" s="239" t="s">
        <v>210</v>
      </c>
      <c r="E333" s="258" t="s">
        <v>1</v>
      </c>
      <c r="F333" s="259" t="s">
        <v>402</v>
      </c>
      <c r="G333" s="257"/>
      <c r="H333" s="258" t="s">
        <v>1</v>
      </c>
      <c r="I333" s="260"/>
      <c r="J333" s="257"/>
      <c r="K333" s="257"/>
      <c r="L333" s="261"/>
      <c r="M333" s="262"/>
      <c r="N333" s="263"/>
      <c r="O333" s="263"/>
      <c r="P333" s="263"/>
      <c r="Q333" s="263"/>
      <c r="R333" s="263"/>
      <c r="S333" s="263"/>
      <c r="T333" s="26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5" t="s">
        <v>210</v>
      </c>
      <c r="AU333" s="265" t="s">
        <v>89</v>
      </c>
      <c r="AV333" s="13" t="s">
        <v>21</v>
      </c>
      <c r="AW333" s="13" t="s">
        <v>36</v>
      </c>
      <c r="AX333" s="13" t="s">
        <v>80</v>
      </c>
      <c r="AY333" s="265" t="s">
        <v>132</v>
      </c>
    </row>
    <row r="334" s="14" customFormat="1">
      <c r="A334" s="14"/>
      <c r="B334" s="266"/>
      <c r="C334" s="267"/>
      <c r="D334" s="239" t="s">
        <v>210</v>
      </c>
      <c r="E334" s="268" t="s">
        <v>1</v>
      </c>
      <c r="F334" s="269" t="s">
        <v>403</v>
      </c>
      <c r="G334" s="267"/>
      <c r="H334" s="270">
        <v>3328.5999999999999</v>
      </c>
      <c r="I334" s="271"/>
      <c r="J334" s="267"/>
      <c r="K334" s="267"/>
      <c r="L334" s="272"/>
      <c r="M334" s="273"/>
      <c r="N334" s="274"/>
      <c r="O334" s="274"/>
      <c r="P334" s="274"/>
      <c r="Q334" s="274"/>
      <c r="R334" s="274"/>
      <c r="S334" s="274"/>
      <c r="T334" s="27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6" t="s">
        <v>210</v>
      </c>
      <c r="AU334" s="276" t="s">
        <v>89</v>
      </c>
      <c r="AV334" s="14" t="s">
        <v>89</v>
      </c>
      <c r="AW334" s="14" t="s">
        <v>36</v>
      </c>
      <c r="AX334" s="14" t="s">
        <v>80</v>
      </c>
      <c r="AY334" s="276" t="s">
        <v>132</v>
      </c>
    </row>
    <row r="335" s="15" customFormat="1">
      <c r="A335" s="15"/>
      <c r="B335" s="277"/>
      <c r="C335" s="278"/>
      <c r="D335" s="239" t="s">
        <v>210</v>
      </c>
      <c r="E335" s="279" t="s">
        <v>1</v>
      </c>
      <c r="F335" s="280" t="s">
        <v>222</v>
      </c>
      <c r="G335" s="278"/>
      <c r="H335" s="281">
        <v>3328.5999999999999</v>
      </c>
      <c r="I335" s="282"/>
      <c r="J335" s="278"/>
      <c r="K335" s="278"/>
      <c r="L335" s="283"/>
      <c r="M335" s="284"/>
      <c r="N335" s="285"/>
      <c r="O335" s="285"/>
      <c r="P335" s="285"/>
      <c r="Q335" s="285"/>
      <c r="R335" s="285"/>
      <c r="S335" s="285"/>
      <c r="T335" s="28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7" t="s">
        <v>210</v>
      </c>
      <c r="AU335" s="287" t="s">
        <v>89</v>
      </c>
      <c r="AV335" s="15" t="s">
        <v>131</v>
      </c>
      <c r="AW335" s="15" t="s">
        <v>36</v>
      </c>
      <c r="AX335" s="15" t="s">
        <v>21</v>
      </c>
      <c r="AY335" s="287" t="s">
        <v>132</v>
      </c>
    </row>
    <row r="336" s="11" customFormat="1" ht="22.8" customHeight="1">
      <c r="A336" s="11"/>
      <c r="B336" s="212"/>
      <c r="C336" s="213"/>
      <c r="D336" s="214" t="s">
        <v>79</v>
      </c>
      <c r="E336" s="254" t="s">
        <v>171</v>
      </c>
      <c r="F336" s="254" t="s">
        <v>410</v>
      </c>
      <c r="G336" s="213"/>
      <c r="H336" s="213"/>
      <c r="I336" s="216"/>
      <c r="J336" s="255">
        <f>BK336</f>
        <v>0</v>
      </c>
      <c r="K336" s="213"/>
      <c r="L336" s="218"/>
      <c r="M336" s="219"/>
      <c r="N336" s="220"/>
      <c r="O336" s="220"/>
      <c r="P336" s="221">
        <f>SUM(P337:P413)</f>
        <v>0</v>
      </c>
      <c r="Q336" s="220"/>
      <c r="R336" s="221">
        <f>SUM(R337:R413)</f>
        <v>2.6461519999999998</v>
      </c>
      <c r="S336" s="220"/>
      <c r="T336" s="222">
        <f>SUM(T337:T413)</f>
        <v>69.620000000000005</v>
      </c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R336" s="223" t="s">
        <v>21</v>
      </c>
      <c r="AT336" s="224" t="s">
        <v>79</v>
      </c>
      <c r="AU336" s="224" t="s">
        <v>21</v>
      </c>
      <c r="AY336" s="223" t="s">
        <v>132</v>
      </c>
      <c r="BK336" s="225">
        <f>SUM(BK337:BK413)</f>
        <v>0</v>
      </c>
    </row>
    <row r="337" s="2" customFormat="1">
      <c r="A337" s="39"/>
      <c r="B337" s="40"/>
      <c r="C337" s="226" t="s">
        <v>411</v>
      </c>
      <c r="D337" s="226" t="s">
        <v>133</v>
      </c>
      <c r="E337" s="227" t="s">
        <v>412</v>
      </c>
      <c r="F337" s="228" t="s">
        <v>413</v>
      </c>
      <c r="G337" s="229" t="s">
        <v>299</v>
      </c>
      <c r="H337" s="230">
        <v>39</v>
      </c>
      <c r="I337" s="231"/>
      <c r="J337" s="232">
        <f>ROUND(I337*H337,2)</f>
        <v>0</v>
      </c>
      <c r="K337" s="228" t="s">
        <v>208</v>
      </c>
      <c r="L337" s="45"/>
      <c r="M337" s="233" t="s">
        <v>1</v>
      </c>
      <c r="N337" s="234" t="s">
        <v>45</v>
      </c>
      <c r="O337" s="92"/>
      <c r="P337" s="235">
        <f>O337*H337</f>
        <v>0</v>
      </c>
      <c r="Q337" s="235">
        <v>0.00034000000000000002</v>
      </c>
      <c r="R337" s="235">
        <f>Q337*H337</f>
        <v>0.013260000000000001</v>
      </c>
      <c r="S337" s="235">
        <v>0</v>
      </c>
      <c r="T337" s="23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7" t="s">
        <v>131</v>
      </c>
      <c r="AT337" s="237" t="s">
        <v>133</v>
      </c>
      <c r="AU337" s="237" t="s">
        <v>89</v>
      </c>
      <c r="AY337" s="18" t="s">
        <v>132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8" t="s">
        <v>21</v>
      </c>
      <c r="BK337" s="238">
        <f>ROUND(I337*H337,2)</f>
        <v>0</v>
      </c>
      <c r="BL337" s="18" t="s">
        <v>131</v>
      </c>
      <c r="BM337" s="237" t="s">
        <v>414</v>
      </c>
    </row>
    <row r="338" s="13" customFormat="1">
      <c r="A338" s="13"/>
      <c r="B338" s="256"/>
      <c r="C338" s="257"/>
      <c r="D338" s="239" t="s">
        <v>210</v>
      </c>
      <c r="E338" s="258" t="s">
        <v>1</v>
      </c>
      <c r="F338" s="259" t="s">
        <v>415</v>
      </c>
      <c r="G338" s="257"/>
      <c r="H338" s="258" t="s">
        <v>1</v>
      </c>
      <c r="I338" s="260"/>
      <c r="J338" s="257"/>
      <c r="K338" s="257"/>
      <c r="L338" s="261"/>
      <c r="M338" s="262"/>
      <c r="N338" s="263"/>
      <c r="O338" s="263"/>
      <c r="P338" s="263"/>
      <c r="Q338" s="263"/>
      <c r="R338" s="263"/>
      <c r="S338" s="263"/>
      <c r="T338" s="26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5" t="s">
        <v>210</v>
      </c>
      <c r="AU338" s="265" t="s">
        <v>89</v>
      </c>
      <c r="AV338" s="13" t="s">
        <v>21</v>
      </c>
      <c r="AW338" s="13" t="s">
        <v>36</v>
      </c>
      <c r="AX338" s="13" t="s">
        <v>80</v>
      </c>
      <c r="AY338" s="265" t="s">
        <v>132</v>
      </c>
    </row>
    <row r="339" s="13" customFormat="1">
      <c r="A339" s="13"/>
      <c r="B339" s="256"/>
      <c r="C339" s="257"/>
      <c r="D339" s="239" t="s">
        <v>210</v>
      </c>
      <c r="E339" s="258" t="s">
        <v>1</v>
      </c>
      <c r="F339" s="259" t="s">
        <v>416</v>
      </c>
      <c r="G339" s="257"/>
      <c r="H339" s="258" t="s">
        <v>1</v>
      </c>
      <c r="I339" s="260"/>
      <c r="J339" s="257"/>
      <c r="K339" s="257"/>
      <c r="L339" s="261"/>
      <c r="M339" s="262"/>
      <c r="N339" s="263"/>
      <c r="O339" s="263"/>
      <c r="P339" s="263"/>
      <c r="Q339" s="263"/>
      <c r="R339" s="263"/>
      <c r="S339" s="263"/>
      <c r="T339" s="26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5" t="s">
        <v>210</v>
      </c>
      <c r="AU339" s="265" t="s">
        <v>89</v>
      </c>
      <c r="AV339" s="13" t="s">
        <v>21</v>
      </c>
      <c r="AW339" s="13" t="s">
        <v>36</v>
      </c>
      <c r="AX339" s="13" t="s">
        <v>80</v>
      </c>
      <c r="AY339" s="265" t="s">
        <v>132</v>
      </c>
    </row>
    <row r="340" s="13" customFormat="1">
      <c r="A340" s="13"/>
      <c r="B340" s="256"/>
      <c r="C340" s="257"/>
      <c r="D340" s="239" t="s">
        <v>210</v>
      </c>
      <c r="E340" s="258" t="s">
        <v>1</v>
      </c>
      <c r="F340" s="259" t="s">
        <v>417</v>
      </c>
      <c r="G340" s="257"/>
      <c r="H340" s="258" t="s">
        <v>1</v>
      </c>
      <c r="I340" s="260"/>
      <c r="J340" s="257"/>
      <c r="K340" s="257"/>
      <c r="L340" s="261"/>
      <c r="M340" s="262"/>
      <c r="N340" s="263"/>
      <c r="O340" s="263"/>
      <c r="P340" s="263"/>
      <c r="Q340" s="263"/>
      <c r="R340" s="263"/>
      <c r="S340" s="263"/>
      <c r="T340" s="26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5" t="s">
        <v>210</v>
      </c>
      <c r="AU340" s="265" t="s">
        <v>89</v>
      </c>
      <c r="AV340" s="13" t="s">
        <v>21</v>
      </c>
      <c r="AW340" s="13" t="s">
        <v>36</v>
      </c>
      <c r="AX340" s="13" t="s">
        <v>80</v>
      </c>
      <c r="AY340" s="265" t="s">
        <v>132</v>
      </c>
    </row>
    <row r="341" s="14" customFormat="1">
      <c r="A341" s="14"/>
      <c r="B341" s="266"/>
      <c r="C341" s="267"/>
      <c r="D341" s="239" t="s">
        <v>210</v>
      </c>
      <c r="E341" s="268" t="s">
        <v>1</v>
      </c>
      <c r="F341" s="269" t="s">
        <v>166</v>
      </c>
      <c r="G341" s="267"/>
      <c r="H341" s="270">
        <v>8</v>
      </c>
      <c r="I341" s="271"/>
      <c r="J341" s="267"/>
      <c r="K341" s="267"/>
      <c r="L341" s="272"/>
      <c r="M341" s="273"/>
      <c r="N341" s="274"/>
      <c r="O341" s="274"/>
      <c r="P341" s="274"/>
      <c r="Q341" s="274"/>
      <c r="R341" s="274"/>
      <c r="S341" s="274"/>
      <c r="T341" s="27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6" t="s">
        <v>210</v>
      </c>
      <c r="AU341" s="276" t="s">
        <v>89</v>
      </c>
      <c r="AV341" s="14" t="s">
        <v>89</v>
      </c>
      <c r="AW341" s="14" t="s">
        <v>36</v>
      </c>
      <c r="AX341" s="14" t="s">
        <v>80</v>
      </c>
      <c r="AY341" s="276" t="s">
        <v>132</v>
      </c>
    </row>
    <row r="342" s="13" customFormat="1">
      <c r="A342" s="13"/>
      <c r="B342" s="256"/>
      <c r="C342" s="257"/>
      <c r="D342" s="239" t="s">
        <v>210</v>
      </c>
      <c r="E342" s="258" t="s">
        <v>1</v>
      </c>
      <c r="F342" s="259" t="s">
        <v>418</v>
      </c>
      <c r="G342" s="257"/>
      <c r="H342" s="258" t="s">
        <v>1</v>
      </c>
      <c r="I342" s="260"/>
      <c r="J342" s="257"/>
      <c r="K342" s="257"/>
      <c r="L342" s="261"/>
      <c r="M342" s="262"/>
      <c r="N342" s="263"/>
      <c r="O342" s="263"/>
      <c r="P342" s="263"/>
      <c r="Q342" s="263"/>
      <c r="R342" s="263"/>
      <c r="S342" s="263"/>
      <c r="T342" s="26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5" t="s">
        <v>210</v>
      </c>
      <c r="AU342" s="265" t="s">
        <v>89</v>
      </c>
      <c r="AV342" s="13" t="s">
        <v>21</v>
      </c>
      <c r="AW342" s="13" t="s">
        <v>36</v>
      </c>
      <c r="AX342" s="13" t="s">
        <v>80</v>
      </c>
      <c r="AY342" s="265" t="s">
        <v>132</v>
      </c>
    </row>
    <row r="343" s="13" customFormat="1">
      <c r="A343" s="13"/>
      <c r="B343" s="256"/>
      <c r="C343" s="257"/>
      <c r="D343" s="239" t="s">
        <v>210</v>
      </c>
      <c r="E343" s="258" t="s">
        <v>1</v>
      </c>
      <c r="F343" s="259" t="s">
        <v>419</v>
      </c>
      <c r="G343" s="257"/>
      <c r="H343" s="258" t="s">
        <v>1</v>
      </c>
      <c r="I343" s="260"/>
      <c r="J343" s="257"/>
      <c r="K343" s="257"/>
      <c r="L343" s="261"/>
      <c r="M343" s="262"/>
      <c r="N343" s="263"/>
      <c r="O343" s="263"/>
      <c r="P343" s="263"/>
      <c r="Q343" s="263"/>
      <c r="R343" s="263"/>
      <c r="S343" s="263"/>
      <c r="T343" s="26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5" t="s">
        <v>210</v>
      </c>
      <c r="AU343" s="265" t="s">
        <v>89</v>
      </c>
      <c r="AV343" s="13" t="s">
        <v>21</v>
      </c>
      <c r="AW343" s="13" t="s">
        <v>36</v>
      </c>
      <c r="AX343" s="13" t="s">
        <v>80</v>
      </c>
      <c r="AY343" s="265" t="s">
        <v>132</v>
      </c>
    </row>
    <row r="344" s="14" customFormat="1">
      <c r="A344" s="14"/>
      <c r="B344" s="266"/>
      <c r="C344" s="267"/>
      <c r="D344" s="239" t="s">
        <v>210</v>
      </c>
      <c r="E344" s="268" t="s">
        <v>1</v>
      </c>
      <c r="F344" s="269" t="s">
        <v>420</v>
      </c>
      <c r="G344" s="267"/>
      <c r="H344" s="270">
        <v>4.5</v>
      </c>
      <c r="I344" s="271"/>
      <c r="J344" s="267"/>
      <c r="K344" s="267"/>
      <c r="L344" s="272"/>
      <c r="M344" s="273"/>
      <c r="N344" s="274"/>
      <c r="O344" s="274"/>
      <c r="P344" s="274"/>
      <c r="Q344" s="274"/>
      <c r="R344" s="274"/>
      <c r="S344" s="274"/>
      <c r="T344" s="27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6" t="s">
        <v>210</v>
      </c>
      <c r="AU344" s="276" t="s">
        <v>89</v>
      </c>
      <c r="AV344" s="14" t="s">
        <v>89</v>
      </c>
      <c r="AW344" s="14" t="s">
        <v>36</v>
      </c>
      <c r="AX344" s="14" t="s">
        <v>80</v>
      </c>
      <c r="AY344" s="276" t="s">
        <v>132</v>
      </c>
    </row>
    <row r="345" s="13" customFormat="1">
      <c r="A345" s="13"/>
      <c r="B345" s="256"/>
      <c r="C345" s="257"/>
      <c r="D345" s="239" t="s">
        <v>210</v>
      </c>
      <c r="E345" s="258" t="s">
        <v>1</v>
      </c>
      <c r="F345" s="259" t="s">
        <v>421</v>
      </c>
      <c r="G345" s="257"/>
      <c r="H345" s="258" t="s">
        <v>1</v>
      </c>
      <c r="I345" s="260"/>
      <c r="J345" s="257"/>
      <c r="K345" s="257"/>
      <c r="L345" s="261"/>
      <c r="M345" s="262"/>
      <c r="N345" s="263"/>
      <c r="O345" s="263"/>
      <c r="P345" s="263"/>
      <c r="Q345" s="263"/>
      <c r="R345" s="263"/>
      <c r="S345" s="263"/>
      <c r="T345" s="26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5" t="s">
        <v>210</v>
      </c>
      <c r="AU345" s="265" t="s">
        <v>89</v>
      </c>
      <c r="AV345" s="13" t="s">
        <v>21</v>
      </c>
      <c r="AW345" s="13" t="s">
        <v>36</v>
      </c>
      <c r="AX345" s="13" t="s">
        <v>80</v>
      </c>
      <c r="AY345" s="265" t="s">
        <v>132</v>
      </c>
    </row>
    <row r="346" s="14" customFormat="1">
      <c r="A346" s="14"/>
      <c r="B346" s="266"/>
      <c r="C346" s="267"/>
      <c r="D346" s="239" t="s">
        <v>210</v>
      </c>
      <c r="E346" s="268" t="s">
        <v>1</v>
      </c>
      <c r="F346" s="269" t="s">
        <v>131</v>
      </c>
      <c r="G346" s="267"/>
      <c r="H346" s="270">
        <v>4</v>
      </c>
      <c r="I346" s="271"/>
      <c r="J346" s="267"/>
      <c r="K346" s="267"/>
      <c r="L346" s="272"/>
      <c r="M346" s="273"/>
      <c r="N346" s="274"/>
      <c r="O346" s="274"/>
      <c r="P346" s="274"/>
      <c r="Q346" s="274"/>
      <c r="R346" s="274"/>
      <c r="S346" s="274"/>
      <c r="T346" s="27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6" t="s">
        <v>210</v>
      </c>
      <c r="AU346" s="276" t="s">
        <v>89</v>
      </c>
      <c r="AV346" s="14" t="s">
        <v>89</v>
      </c>
      <c r="AW346" s="14" t="s">
        <v>36</v>
      </c>
      <c r="AX346" s="14" t="s">
        <v>80</v>
      </c>
      <c r="AY346" s="276" t="s">
        <v>132</v>
      </c>
    </row>
    <row r="347" s="13" customFormat="1">
      <c r="A347" s="13"/>
      <c r="B347" s="256"/>
      <c r="C347" s="257"/>
      <c r="D347" s="239" t="s">
        <v>210</v>
      </c>
      <c r="E347" s="258" t="s">
        <v>1</v>
      </c>
      <c r="F347" s="259" t="s">
        <v>422</v>
      </c>
      <c r="G347" s="257"/>
      <c r="H347" s="258" t="s">
        <v>1</v>
      </c>
      <c r="I347" s="260"/>
      <c r="J347" s="257"/>
      <c r="K347" s="257"/>
      <c r="L347" s="261"/>
      <c r="M347" s="262"/>
      <c r="N347" s="263"/>
      <c r="O347" s="263"/>
      <c r="P347" s="263"/>
      <c r="Q347" s="263"/>
      <c r="R347" s="263"/>
      <c r="S347" s="263"/>
      <c r="T347" s="26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5" t="s">
        <v>210</v>
      </c>
      <c r="AU347" s="265" t="s">
        <v>89</v>
      </c>
      <c r="AV347" s="13" t="s">
        <v>21</v>
      </c>
      <c r="AW347" s="13" t="s">
        <v>36</v>
      </c>
      <c r="AX347" s="13" t="s">
        <v>80</v>
      </c>
      <c r="AY347" s="265" t="s">
        <v>132</v>
      </c>
    </row>
    <row r="348" s="14" customFormat="1">
      <c r="A348" s="14"/>
      <c r="B348" s="266"/>
      <c r="C348" s="267"/>
      <c r="D348" s="239" t="s">
        <v>210</v>
      </c>
      <c r="E348" s="268" t="s">
        <v>1</v>
      </c>
      <c r="F348" s="269" t="s">
        <v>420</v>
      </c>
      <c r="G348" s="267"/>
      <c r="H348" s="270">
        <v>4.5</v>
      </c>
      <c r="I348" s="271"/>
      <c r="J348" s="267"/>
      <c r="K348" s="267"/>
      <c r="L348" s="272"/>
      <c r="M348" s="273"/>
      <c r="N348" s="274"/>
      <c r="O348" s="274"/>
      <c r="P348" s="274"/>
      <c r="Q348" s="274"/>
      <c r="R348" s="274"/>
      <c r="S348" s="274"/>
      <c r="T348" s="27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6" t="s">
        <v>210</v>
      </c>
      <c r="AU348" s="276" t="s">
        <v>89</v>
      </c>
      <c r="AV348" s="14" t="s">
        <v>89</v>
      </c>
      <c r="AW348" s="14" t="s">
        <v>36</v>
      </c>
      <c r="AX348" s="14" t="s">
        <v>80</v>
      </c>
      <c r="AY348" s="276" t="s">
        <v>132</v>
      </c>
    </row>
    <row r="349" s="13" customFormat="1">
      <c r="A349" s="13"/>
      <c r="B349" s="256"/>
      <c r="C349" s="257"/>
      <c r="D349" s="239" t="s">
        <v>210</v>
      </c>
      <c r="E349" s="258" t="s">
        <v>1</v>
      </c>
      <c r="F349" s="259" t="s">
        <v>423</v>
      </c>
      <c r="G349" s="257"/>
      <c r="H349" s="258" t="s">
        <v>1</v>
      </c>
      <c r="I349" s="260"/>
      <c r="J349" s="257"/>
      <c r="K349" s="257"/>
      <c r="L349" s="261"/>
      <c r="M349" s="262"/>
      <c r="N349" s="263"/>
      <c r="O349" s="263"/>
      <c r="P349" s="263"/>
      <c r="Q349" s="263"/>
      <c r="R349" s="263"/>
      <c r="S349" s="263"/>
      <c r="T349" s="26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5" t="s">
        <v>210</v>
      </c>
      <c r="AU349" s="265" t="s">
        <v>89</v>
      </c>
      <c r="AV349" s="13" t="s">
        <v>21</v>
      </c>
      <c r="AW349" s="13" t="s">
        <v>36</v>
      </c>
      <c r="AX349" s="13" t="s">
        <v>80</v>
      </c>
      <c r="AY349" s="265" t="s">
        <v>132</v>
      </c>
    </row>
    <row r="350" s="14" customFormat="1">
      <c r="A350" s="14"/>
      <c r="B350" s="266"/>
      <c r="C350" s="267"/>
      <c r="D350" s="239" t="s">
        <v>210</v>
      </c>
      <c r="E350" s="268" t="s">
        <v>1</v>
      </c>
      <c r="F350" s="269" t="s">
        <v>162</v>
      </c>
      <c r="G350" s="267"/>
      <c r="H350" s="270">
        <v>7</v>
      </c>
      <c r="I350" s="271"/>
      <c r="J350" s="267"/>
      <c r="K350" s="267"/>
      <c r="L350" s="272"/>
      <c r="M350" s="273"/>
      <c r="N350" s="274"/>
      <c r="O350" s="274"/>
      <c r="P350" s="274"/>
      <c r="Q350" s="274"/>
      <c r="R350" s="274"/>
      <c r="S350" s="274"/>
      <c r="T350" s="27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6" t="s">
        <v>210</v>
      </c>
      <c r="AU350" s="276" t="s">
        <v>89</v>
      </c>
      <c r="AV350" s="14" t="s">
        <v>89</v>
      </c>
      <c r="AW350" s="14" t="s">
        <v>36</v>
      </c>
      <c r="AX350" s="14" t="s">
        <v>80</v>
      </c>
      <c r="AY350" s="276" t="s">
        <v>132</v>
      </c>
    </row>
    <row r="351" s="13" customFormat="1">
      <c r="A351" s="13"/>
      <c r="B351" s="256"/>
      <c r="C351" s="257"/>
      <c r="D351" s="239" t="s">
        <v>210</v>
      </c>
      <c r="E351" s="258" t="s">
        <v>1</v>
      </c>
      <c r="F351" s="259" t="s">
        <v>424</v>
      </c>
      <c r="G351" s="257"/>
      <c r="H351" s="258" t="s">
        <v>1</v>
      </c>
      <c r="I351" s="260"/>
      <c r="J351" s="257"/>
      <c r="K351" s="257"/>
      <c r="L351" s="261"/>
      <c r="M351" s="262"/>
      <c r="N351" s="263"/>
      <c r="O351" s="263"/>
      <c r="P351" s="263"/>
      <c r="Q351" s="263"/>
      <c r="R351" s="263"/>
      <c r="S351" s="263"/>
      <c r="T351" s="26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5" t="s">
        <v>210</v>
      </c>
      <c r="AU351" s="265" t="s">
        <v>89</v>
      </c>
      <c r="AV351" s="13" t="s">
        <v>21</v>
      </c>
      <c r="AW351" s="13" t="s">
        <v>36</v>
      </c>
      <c r="AX351" s="13" t="s">
        <v>80</v>
      </c>
      <c r="AY351" s="265" t="s">
        <v>132</v>
      </c>
    </row>
    <row r="352" s="14" customFormat="1">
      <c r="A352" s="14"/>
      <c r="B352" s="266"/>
      <c r="C352" s="267"/>
      <c r="D352" s="239" t="s">
        <v>210</v>
      </c>
      <c r="E352" s="268" t="s">
        <v>1</v>
      </c>
      <c r="F352" s="269" t="s">
        <v>180</v>
      </c>
      <c r="G352" s="267"/>
      <c r="H352" s="270">
        <v>11</v>
      </c>
      <c r="I352" s="271"/>
      <c r="J352" s="267"/>
      <c r="K352" s="267"/>
      <c r="L352" s="272"/>
      <c r="M352" s="273"/>
      <c r="N352" s="274"/>
      <c r="O352" s="274"/>
      <c r="P352" s="274"/>
      <c r="Q352" s="274"/>
      <c r="R352" s="274"/>
      <c r="S352" s="274"/>
      <c r="T352" s="27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6" t="s">
        <v>210</v>
      </c>
      <c r="AU352" s="276" t="s">
        <v>89</v>
      </c>
      <c r="AV352" s="14" t="s">
        <v>89</v>
      </c>
      <c r="AW352" s="14" t="s">
        <v>36</v>
      </c>
      <c r="AX352" s="14" t="s">
        <v>80</v>
      </c>
      <c r="AY352" s="276" t="s">
        <v>132</v>
      </c>
    </row>
    <row r="353" s="15" customFormat="1">
      <c r="A353" s="15"/>
      <c r="B353" s="277"/>
      <c r="C353" s="278"/>
      <c r="D353" s="239" t="s">
        <v>210</v>
      </c>
      <c r="E353" s="279" t="s">
        <v>1</v>
      </c>
      <c r="F353" s="280" t="s">
        <v>222</v>
      </c>
      <c r="G353" s="278"/>
      <c r="H353" s="281">
        <v>39</v>
      </c>
      <c r="I353" s="282"/>
      <c r="J353" s="278"/>
      <c r="K353" s="278"/>
      <c r="L353" s="283"/>
      <c r="M353" s="284"/>
      <c r="N353" s="285"/>
      <c r="O353" s="285"/>
      <c r="P353" s="285"/>
      <c r="Q353" s="285"/>
      <c r="R353" s="285"/>
      <c r="S353" s="285"/>
      <c r="T353" s="28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7" t="s">
        <v>210</v>
      </c>
      <c r="AU353" s="287" t="s">
        <v>89</v>
      </c>
      <c r="AV353" s="15" t="s">
        <v>131</v>
      </c>
      <c r="AW353" s="15" t="s">
        <v>36</v>
      </c>
      <c r="AX353" s="15" t="s">
        <v>21</v>
      </c>
      <c r="AY353" s="287" t="s">
        <v>132</v>
      </c>
    </row>
    <row r="354" s="2" customFormat="1">
      <c r="A354" s="39"/>
      <c r="B354" s="40"/>
      <c r="C354" s="226" t="s">
        <v>425</v>
      </c>
      <c r="D354" s="226" t="s">
        <v>133</v>
      </c>
      <c r="E354" s="227" t="s">
        <v>426</v>
      </c>
      <c r="F354" s="228" t="s">
        <v>427</v>
      </c>
      <c r="G354" s="229" t="s">
        <v>207</v>
      </c>
      <c r="H354" s="230">
        <v>39</v>
      </c>
      <c r="I354" s="231"/>
      <c r="J354" s="232">
        <f>ROUND(I354*H354,2)</f>
        <v>0</v>
      </c>
      <c r="K354" s="228" t="s">
        <v>208</v>
      </c>
      <c r="L354" s="45"/>
      <c r="M354" s="233" t="s">
        <v>1</v>
      </c>
      <c r="N354" s="234" t="s">
        <v>45</v>
      </c>
      <c r="O354" s="92"/>
      <c r="P354" s="235">
        <f>O354*H354</f>
        <v>0</v>
      </c>
      <c r="Q354" s="235">
        <v>0.013860000000000001</v>
      </c>
      <c r="R354" s="235">
        <f>Q354*H354</f>
        <v>0.54054000000000002</v>
      </c>
      <c r="S354" s="235">
        <v>0</v>
      </c>
      <c r="T354" s="23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7" t="s">
        <v>131</v>
      </c>
      <c r="AT354" s="237" t="s">
        <v>133</v>
      </c>
      <c r="AU354" s="237" t="s">
        <v>89</v>
      </c>
      <c r="AY354" s="18" t="s">
        <v>132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8" t="s">
        <v>21</v>
      </c>
      <c r="BK354" s="238">
        <f>ROUND(I354*H354,2)</f>
        <v>0</v>
      </c>
      <c r="BL354" s="18" t="s">
        <v>131</v>
      </c>
      <c r="BM354" s="237" t="s">
        <v>428</v>
      </c>
    </row>
    <row r="355" s="13" customFormat="1">
      <c r="A355" s="13"/>
      <c r="B355" s="256"/>
      <c r="C355" s="257"/>
      <c r="D355" s="239" t="s">
        <v>210</v>
      </c>
      <c r="E355" s="258" t="s">
        <v>1</v>
      </c>
      <c r="F355" s="259" t="s">
        <v>416</v>
      </c>
      <c r="G355" s="257"/>
      <c r="H355" s="258" t="s">
        <v>1</v>
      </c>
      <c r="I355" s="260"/>
      <c r="J355" s="257"/>
      <c r="K355" s="257"/>
      <c r="L355" s="261"/>
      <c r="M355" s="262"/>
      <c r="N355" s="263"/>
      <c r="O355" s="263"/>
      <c r="P355" s="263"/>
      <c r="Q355" s="263"/>
      <c r="R355" s="263"/>
      <c r="S355" s="263"/>
      <c r="T355" s="26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5" t="s">
        <v>210</v>
      </c>
      <c r="AU355" s="265" t="s">
        <v>89</v>
      </c>
      <c r="AV355" s="13" t="s">
        <v>21</v>
      </c>
      <c r="AW355" s="13" t="s">
        <v>36</v>
      </c>
      <c r="AX355" s="13" t="s">
        <v>80</v>
      </c>
      <c r="AY355" s="265" t="s">
        <v>132</v>
      </c>
    </row>
    <row r="356" s="13" customFormat="1">
      <c r="A356" s="13"/>
      <c r="B356" s="256"/>
      <c r="C356" s="257"/>
      <c r="D356" s="239" t="s">
        <v>210</v>
      </c>
      <c r="E356" s="258" t="s">
        <v>1</v>
      </c>
      <c r="F356" s="259" t="s">
        <v>415</v>
      </c>
      <c r="G356" s="257"/>
      <c r="H356" s="258" t="s">
        <v>1</v>
      </c>
      <c r="I356" s="260"/>
      <c r="J356" s="257"/>
      <c r="K356" s="257"/>
      <c r="L356" s="261"/>
      <c r="M356" s="262"/>
      <c r="N356" s="263"/>
      <c r="O356" s="263"/>
      <c r="P356" s="263"/>
      <c r="Q356" s="263"/>
      <c r="R356" s="263"/>
      <c r="S356" s="263"/>
      <c r="T356" s="26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5" t="s">
        <v>210</v>
      </c>
      <c r="AU356" s="265" t="s">
        <v>89</v>
      </c>
      <c r="AV356" s="13" t="s">
        <v>21</v>
      </c>
      <c r="AW356" s="13" t="s">
        <v>36</v>
      </c>
      <c r="AX356" s="13" t="s">
        <v>80</v>
      </c>
      <c r="AY356" s="265" t="s">
        <v>132</v>
      </c>
    </row>
    <row r="357" s="13" customFormat="1">
      <c r="A357" s="13"/>
      <c r="B357" s="256"/>
      <c r="C357" s="257"/>
      <c r="D357" s="239" t="s">
        <v>210</v>
      </c>
      <c r="E357" s="258" t="s">
        <v>1</v>
      </c>
      <c r="F357" s="259" t="s">
        <v>417</v>
      </c>
      <c r="G357" s="257"/>
      <c r="H357" s="258" t="s">
        <v>1</v>
      </c>
      <c r="I357" s="260"/>
      <c r="J357" s="257"/>
      <c r="K357" s="257"/>
      <c r="L357" s="261"/>
      <c r="M357" s="262"/>
      <c r="N357" s="263"/>
      <c r="O357" s="263"/>
      <c r="P357" s="263"/>
      <c r="Q357" s="263"/>
      <c r="R357" s="263"/>
      <c r="S357" s="263"/>
      <c r="T357" s="26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5" t="s">
        <v>210</v>
      </c>
      <c r="AU357" s="265" t="s">
        <v>89</v>
      </c>
      <c r="AV357" s="13" t="s">
        <v>21</v>
      </c>
      <c r="AW357" s="13" t="s">
        <v>36</v>
      </c>
      <c r="AX357" s="13" t="s">
        <v>80</v>
      </c>
      <c r="AY357" s="265" t="s">
        <v>132</v>
      </c>
    </row>
    <row r="358" s="14" customFormat="1">
      <c r="A358" s="14"/>
      <c r="B358" s="266"/>
      <c r="C358" s="267"/>
      <c r="D358" s="239" t="s">
        <v>210</v>
      </c>
      <c r="E358" s="268" t="s">
        <v>1</v>
      </c>
      <c r="F358" s="269" t="s">
        <v>166</v>
      </c>
      <c r="G358" s="267"/>
      <c r="H358" s="270">
        <v>8</v>
      </c>
      <c r="I358" s="271"/>
      <c r="J358" s="267"/>
      <c r="K358" s="267"/>
      <c r="L358" s="272"/>
      <c r="M358" s="273"/>
      <c r="N358" s="274"/>
      <c r="O358" s="274"/>
      <c r="P358" s="274"/>
      <c r="Q358" s="274"/>
      <c r="R358" s="274"/>
      <c r="S358" s="274"/>
      <c r="T358" s="27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6" t="s">
        <v>210</v>
      </c>
      <c r="AU358" s="276" t="s">
        <v>89</v>
      </c>
      <c r="AV358" s="14" t="s">
        <v>89</v>
      </c>
      <c r="AW358" s="14" t="s">
        <v>36</v>
      </c>
      <c r="AX358" s="14" t="s">
        <v>80</v>
      </c>
      <c r="AY358" s="276" t="s">
        <v>132</v>
      </c>
    </row>
    <row r="359" s="13" customFormat="1">
      <c r="A359" s="13"/>
      <c r="B359" s="256"/>
      <c r="C359" s="257"/>
      <c r="D359" s="239" t="s">
        <v>210</v>
      </c>
      <c r="E359" s="258" t="s">
        <v>1</v>
      </c>
      <c r="F359" s="259" t="s">
        <v>418</v>
      </c>
      <c r="G359" s="257"/>
      <c r="H359" s="258" t="s">
        <v>1</v>
      </c>
      <c r="I359" s="260"/>
      <c r="J359" s="257"/>
      <c r="K359" s="257"/>
      <c r="L359" s="261"/>
      <c r="M359" s="262"/>
      <c r="N359" s="263"/>
      <c r="O359" s="263"/>
      <c r="P359" s="263"/>
      <c r="Q359" s="263"/>
      <c r="R359" s="263"/>
      <c r="S359" s="263"/>
      <c r="T359" s="26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5" t="s">
        <v>210</v>
      </c>
      <c r="AU359" s="265" t="s">
        <v>89</v>
      </c>
      <c r="AV359" s="13" t="s">
        <v>21</v>
      </c>
      <c r="AW359" s="13" t="s">
        <v>36</v>
      </c>
      <c r="AX359" s="13" t="s">
        <v>80</v>
      </c>
      <c r="AY359" s="265" t="s">
        <v>132</v>
      </c>
    </row>
    <row r="360" s="13" customFormat="1">
      <c r="A360" s="13"/>
      <c r="B360" s="256"/>
      <c r="C360" s="257"/>
      <c r="D360" s="239" t="s">
        <v>210</v>
      </c>
      <c r="E360" s="258" t="s">
        <v>1</v>
      </c>
      <c r="F360" s="259" t="s">
        <v>419</v>
      </c>
      <c r="G360" s="257"/>
      <c r="H360" s="258" t="s">
        <v>1</v>
      </c>
      <c r="I360" s="260"/>
      <c r="J360" s="257"/>
      <c r="K360" s="257"/>
      <c r="L360" s="261"/>
      <c r="M360" s="262"/>
      <c r="N360" s="263"/>
      <c r="O360" s="263"/>
      <c r="P360" s="263"/>
      <c r="Q360" s="263"/>
      <c r="R360" s="263"/>
      <c r="S360" s="263"/>
      <c r="T360" s="26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5" t="s">
        <v>210</v>
      </c>
      <c r="AU360" s="265" t="s">
        <v>89</v>
      </c>
      <c r="AV360" s="13" t="s">
        <v>21</v>
      </c>
      <c r="AW360" s="13" t="s">
        <v>36</v>
      </c>
      <c r="AX360" s="13" t="s">
        <v>80</v>
      </c>
      <c r="AY360" s="265" t="s">
        <v>132</v>
      </c>
    </row>
    <row r="361" s="14" customFormat="1">
      <c r="A361" s="14"/>
      <c r="B361" s="266"/>
      <c r="C361" s="267"/>
      <c r="D361" s="239" t="s">
        <v>210</v>
      </c>
      <c r="E361" s="268" t="s">
        <v>1</v>
      </c>
      <c r="F361" s="269" t="s">
        <v>420</v>
      </c>
      <c r="G361" s="267"/>
      <c r="H361" s="270">
        <v>4.5</v>
      </c>
      <c r="I361" s="271"/>
      <c r="J361" s="267"/>
      <c r="K361" s="267"/>
      <c r="L361" s="272"/>
      <c r="M361" s="273"/>
      <c r="N361" s="274"/>
      <c r="O361" s="274"/>
      <c r="P361" s="274"/>
      <c r="Q361" s="274"/>
      <c r="R361" s="274"/>
      <c r="S361" s="274"/>
      <c r="T361" s="27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6" t="s">
        <v>210</v>
      </c>
      <c r="AU361" s="276" t="s">
        <v>89</v>
      </c>
      <c r="AV361" s="14" t="s">
        <v>89</v>
      </c>
      <c r="AW361" s="14" t="s">
        <v>36</v>
      </c>
      <c r="AX361" s="14" t="s">
        <v>80</v>
      </c>
      <c r="AY361" s="276" t="s">
        <v>132</v>
      </c>
    </row>
    <row r="362" s="13" customFormat="1">
      <c r="A362" s="13"/>
      <c r="B362" s="256"/>
      <c r="C362" s="257"/>
      <c r="D362" s="239" t="s">
        <v>210</v>
      </c>
      <c r="E362" s="258" t="s">
        <v>1</v>
      </c>
      <c r="F362" s="259" t="s">
        <v>421</v>
      </c>
      <c r="G362" s="257"/>
      <c r="H362" s="258" t="s">
        <v>1</v>
      </c>
      <c r="I362" s="260"/>
      <c r="J362" s="257"/>
      <c r="K362" s="257"/>
      <c r="L362" s="261"/>
      <c r="M362" s="262"/>
      <c r="N362" s="263"/>
      <c r="O362" s="263"/>
      <c r="P362" s="263"/>
      <c r="Q362" s="263"/>
      <c r="R362" s="263"/>
      <c r="S362" s="263"/>
      <c r="T362" s="26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5" t="s">
        <v>210</v>
      </c>
      <c r="AU362" s="265" t="s">
        <v>89</v>
      </c>
      <c r="AV362" s="13" t="s">
        <v>21</v>
      </c>
      <c r="AW362" s="13" t="s">
        <v>36</v>
      </c>
      <c r="AX362" s="13" t="s">
        <v>80</v>
      </c>
      <c r="AY362" s="265" t="s">
        <v>132</v>
      </c>
    </row>
    <row r="363" s="14" customFormat="1">
      <c r="A363" s="14"/>
      <c r="B363" s="266"/>
      <c r="C363" s="267"/>
      <c r="D363" s="239" t="s">
        <v>210</v>
      </c>
      <c r="E363" s="268" t="s">
        <v>1</v>
      </c>
      <c r="F363" s="269" t="s">
        <v>131</v>
      </c>
      <c r="G363" s="267"/>
      <c r="H363" s="270">
        <v>4</v>
      </c>
      <c r="I363" s="271"/>
      <c r="J363" s="267"/>
      <c r="K363" s="267"/>
      <c r="L363" s="272"/>
      <c r="M363" s="273"/>
      <c r="N363" s="274"/>
      <c r="O363" s="274"/>
      <c r="P363" s="274"/>
      <c r="Q363" s="274"/>
      <c r="R363" s="274"/>
      <c r="S363" s="274"/>
      <c r="T363" s="27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6" t="s">
        <v>210</v>
      </c>
      <c r="AU363" s="276" t="s">
        <v>89</v>
      </c>
      <c r="AV363" s="14" t="s">
        <v>89</v>
      </c>
      <c r="AW363" s="14" t="s">
        <v>36</v>
      </c>
      <c r="AX363" s="14" t="s">
        <v>80</v>
      </c>
      <c r="AY363" s="276" t="s">
        <v>132</v>
      </c>
    </row>
    <row r="364" s="13" customFormat="1">
      <c r="A364" s="13"/>
      <c r="B364" s="256"/>
      <c r="C364" s="257"/>
      <c r="D364" s="239" t="s">
        <v>210</v>
      </c>
      <c r="E364" s="258" t="s">
        <v>1</v>
      </c>
      <c r="F364" s="259" t="s">
        <v>422</v>
      </c>
      <c r="G364" s="257"/>
      <c r="H364" s="258" t="s">
        <v>1</v>
      </c>
      <c r="I364" s="260"/>
      <c r="J364" s="257"/>
      <c r="K364" s="257"/>
      <c r="L364" s="261"/>
      <c r="M364" s="262"/>
      <c r="N364" s="263"/>
      <c r="O364" s="263"/>
      <c r="P364" s="263"/>
      <c r="Q364" s="263"/>
      <c r="R364" s="263"/>
      <c r="S364" s="263"/>
      <c r="T364" s="26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5" t="s">
        <v>210</v>
      </c>
      <c r="AU364" s="265" t="s">
        <v>89</v>
      </c>
      <c r="AV364" s="13" t="s">
        <v>21</v>
      </c>
      <c r="AW364" s="13" t="s">
        <v>36</v>
      </c>
      <c r="AX364" s="13" t="s">
        <v>80</v>
      </c>
      <c r="AY364" s="265" t="s">
        <v>132</v>
      </c>
    </row>
    <row r="365" s="14" customFormat="1">
      <c r="A365" s="14"/>
      <c r="B365" s="266"/>
      <c r="C365" s="267"/>
      <c r="D365" s="239" t="s">
        <v>210</v>
      </c>
      <c r="E365" s="268" t="s">
        <v>1</v>
      </c>
      <c r="F365" s="269" t="s">
        <v>420</v>
      </c>
      <c r="G365" s="267"/>
      <c r="H365" s="270">
        <v>4.5</v>
      </c>
      <c r="I365" s="271"/>
      <c r="J365" s="267"/>
      <c r="K365" s="267"/>
      <c r="L365" s="272"/>
      <c r="M365" s="273"/>
      <c r="N365" s="274"/>
      <c r="O365" s="274"/>
      <c r="P365" s="274"/>
      <c r="Q365" s="274"/>
      <c r="R365" s="274"/>
      <c r="S365" s="274"/>
      <c r="T365" s="27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6" t="s">
        <v>210</v>
      </c>
      <c r="AU365" s="276" t="s">
        <v>89</v>
      </c>
      <c r="AV365" s="14" t="s">
        <v>89</v>
      </c>
      <c r="AW365" s="14" t="s">
        <v>36</v>
      </c>
      <c r="AX365" s="14" t="s">
        <v>80</v>
      </c>
      <c r="AY365" s="276" t="s">
        <v>132</v>
      </c>
    </row>
    <row r="366" s="13" customFormat="1">
      <c r="A366" s="13"/>
      <c r="B366" s="256"/>
      <c r="C366" s="257"/>
      <c r="D366" s="239" t="s">
        <v>210</v>
      </c>
      <c r="E366" s="258" t="s">
        <v>1</v>
      </c>
      <c r="F366" s="259" t="s">
        <v>423</v>
      </c>
      <c r="G366" s="257"/>
      <c r="H366" s="258" t="s">
        <v>1</v>
      </c>
      <c r="I366" s="260"/>
      <c r="J366" s="257"/>
      <c r="K366" s="257"/>
      <c r="L366" s="261"/>
      <c r="M366" s="262"/>
      <c r="N366" s="263"/>
      <c r="O366" s="263"/>
      <c r="P366" s="263"/>
      <c r="Q366" s="263"/>
      <c r="R366" s="263"/>
      <c r="S366" s="263"/>
      <c r="T366" s="26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5" t="s">
        <v>210</v>
      </c>
      <c r="AU366" s="265" t="s">
        <v>89</v>
      </c>
      <c r="AV366" s="13" t="s">
        <v>21</v>
      </c>
      <c r="AW366" s="13" t="s">
        <v>36</v>
      </c>
      <c r="AX366" s="13" t="s">
        <v>80</v>
      </c>
      <c r="AY366" s="265" t="s">
        <v>132</v>
      </c>
    </row>
    <row r="367" s="14" customFormat="1">
      <c r="A367" s="14"/>
      <c r="B367" s="266"/>
      <c r="C367" s="267"/>
      <c r="D367" s="239" t="s">
        <v>210</v>
      </c>
      <c r="E367" s="268" t="s">
        <v>1</v>
      </c>
      <c r="F367" s="269" t="s">
        <v>162</v>
      </c>
      <c r="G367" s="267"/>
      <c r="H367" s="270">
        <v>7</v>
      </c>
      <c r="I367" s="271"/>
      <c r="J367" s="267"/>
      <c r="K367" s="267"/>
      <c r="L367" s="272"/>
      <c r="M367" s="273"/>
      <c r="N367" s="274"/>
      <c r="O367" s="274"/>
      <c r="P367" s="274"/>
      <c r="Q367" s="274"/>
      <c r="R367" s="274"/>
      <c r="S367" s="274"/>
      <c r="T367" s="27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6" t="s">
        <v>210</v>
      </c>
      <c r="AU367" s="276" t="s">
        <v>89</v>
      </c>
      <c r="AV367" s="14" t="s">
        <v>89</v>
      </c>
      <c r="AW367" s="14" t="s">
        <v>36</v>
      </c>
      <c r="AX367" s="14" t="s">
        <v>80</v>
      </c>
      <c r="AY367" s="276" t="s">
        <v>132</v>
      </c>
    </row>
    <row r="368" s="13" customFormat="1">
      <c r="A368" s="13"/>
      <c r="B368" s="256"/>
      <c r="C368" s="257"/>
      <c r="D368" s="239" t="s">
        <v>210</v>
      </c>
      <c r="E368" s="258" t="s">
        <v>1</v>
      </c>
      <c r="F368" s="259" t="s">
        <v>424</v>
      </c>
      <c r="G368" s="257"/>
      <c r="H368" s="258" t="s">
        <v>1</v>
      </c>
      <c r="I368" s="260"/>
      <c r="J368" s="257"/>
      <c r="K368" s="257"/>
      <c r="L368" s="261"/>
      <c r="M368" s="262"/>
      <c r="N368" s="263"/>
      <c r="O368" s="263"/>
      <c r="P368" s="263"/>
      <c r="Q368" s="263"/>
      <c r="R368" s="263"/>
      <c r="S368" s="263"/>
      <c r="T368" s="26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5" t="s">
        <v>210</v>
      </c>
      <c r="AU368" s="265" t="s">
        <v>89</v>
      </c>
      <c r="AV368" s="13" t="s">
        <v>21</v>
      </c>
      <c r="AW368" s="13" t="s">
        <v>36</v>
      </c>
      <c r="AX368" s="13" t="s">
        <v>80</v>
      </c>
      <c r="AY368" s="265" t="s">
        <v>132</v>
      </c>
    </row>
    <row r="369" s="14" customFormat="1">
      <c r="A369" s="14"/>
      <c r="B369" s="266"/>
      <c r="C369" s="267"/>
      <c r="D369" s="239" t="s">
        <v>210</v>
      </c>
      <c r="E369" s="268" t="s">
        <v>1</v>
      </c>
      <c r="F369" s="269" t="s">
        <v>180</v>
      </c>
      <c r="G369" s="267"/>
      <c r="H369" s="270">
        <v>11</v>
      </c>
      <c r="I369" s="271"/>
      <c r="J369" s="267"/>
      <c r="K369" s="267"/>
      <c r="L369" s="272"/>
      <c r="M369" s="273"/>
      <c r="N369" s="274"/>
      <c r="O369" s="274"/>
      <c r="P369" s="274"/>
      <c r="Q369" s="274"/>
      <c r="R369" s="274"/>
      <c r="S369" s="274"/>
      <c r="T369" s="27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6" t="s">
        <v>210</v>
      </c>
      <c r="AU369" s="276" t="s">
        <v>89</v>
      </c>
      <c r="AV369" s="14" t="s">
        <v>89</v>
      </c>
      <c r="AW369" s="14" t="s">
        <v>36</v>
      </c>
      <c r="AX369" s="14" t="s">
        <v>80</v>
      </c>
      <c r="AY369" s="276" t="s">
        <v>132</v>
      </c>
    </row>
    <row r="370" s="15" customFormat="1">
      <c r="A370" s="15"/>
      <c r="B370" s="277"/>
      <c r="C370" s="278"/>
      <c r="D370" s="239" t="s">
        <v>210</v>
      </c>
      <c r="E370" s="279" t="s">
        <v>1</v>
      </c>
      <c r="F370" s="280" t="s">
        <v>222</v>
      </c>
      <c r="G370" s="278"/>
      <c r="H370" s="281">
        <v>39</v>
      </c>
      <c r="I370" s="282"/>
      <c r="J370" s="278"/>
      <c r="K370" s="278"/>
      <c r="L370" s="283"/>
      <c r="M370" s="284"/>
      <c r="N370" s="285"/>
      <c r="O370" s="285"/>
      <c r="P370" s="285"/>
      <c r="Q370" s="285"/>
      <c r="R370" s="285"/>
      <c r="S370" s="285"/>
      <c r="T370" s="28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7" t="s">
        <v>210</v>
      </c>
      <c r="AU370" s="287" t="s">
        <v>89</v>
      </c>
      <c r="AV370" s="15" t="s">
        <v>131</v>
      </c>
      <c r="AW370" s="15" t="s">
        <v>36</v>
      </c>
      <c r="AX370" s="15" t="s">
        <v>21</v>
      </c>
      <c r="AY370" s="287" t="s">
        <v>132</v>
      </c>
    </row>
    <row r="371" s="2" customFormat="1" ht="16.5" customHeight="1">
      <c r="A371" s="39"/>
      <c r="B371" s="40"/>
      <c r="C371" s="226" t="s">
        <v>192</v>
      </c>
      <c r="D371" s="226" t="s">
        <v>133</v>
      </c>
      <c r="E371" s="227" t="s">
        <v>429</v>
      </c>
      <c r="F371" s="228" t="s">
        <v>430</v>
      </c>
      <c r="G371" s="229" t="s">
        <v>207</v>
      </c>
      <c r="H371" s="230">
        <v>633.60000000000002</v>
      </c>
      <c r="I371" s="231"/>
      <c r="J371" s="232">
        <f>ROUND(I371*H371,2)</f>
        <v>0</v>
      </c>
      <c r="K371" s="228" t="s">
        <v>1</v>
      </c>
      <c r="L371" s="45"/>
      <c r="M371" s="233" t="s">
        <v>1</v>
      </c>
      <c r="N371" s="234" t="s">
        <v>45</v>
      </c>
      <c r="O371" s="92"/>
      <c r="P371" s="235">
        <f>O371*H371</f>
        <v>0</v>
      </c>
      <c r="Q371" s="235">
        <v>0.00088999999999999995</v>
      </c>
      <c r="R371" s="235">
        <f>Q371*H371</f>
        <v>0.56390399999999996</v>
      </c>
      <c r="S371" s="235">
        <v>0</v>
      </c>
      <c r="T371" s="23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7" t="s">
        <v>131</v>
      </c>
      <c r="AT371" s="237" t="s">
        <v>133</v>
      </c>
      <c r="AU371" s="237" t="s">
        <v>89</v>
      </c>
      <c r="AY371" s="18" t="s">
        <v>132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8" t="s">
        <v>21</v>
      </c>
      <c r="BK371" s="238">
        <f>ROUND(I371*H371,2)</f>
        <v>0</v>
      </c>
      <c r="BL371" s="18" t="s">
        <v>131</v>
      </c>
      <c r="BM371" s="237" t="s">
        <v>431</v>
      </c>
    </row>
    <row r="372" s="13" customFormat="1">
      <c r="A372" s="13"/>
      <c r="B372" s="256"/>
      <c r="C372" s="257"/>
      <c r="D372" s="239" t="s">
        <v>210</v>
      </c>
      <c r="E372" s="258" t="s">
        <v>1</v>
      </c>
      <c r="F372" s="259" t="s">
        <v>416</v>
      </c>
      <c r="G372" s="257"/>
      <c r="H372" s="258" t="s">
        <v>1</v>
      </c>
      <c r="I372" s="260"/>
      <c r="J372" s="257"/>
      <c r="K372" s="257"/>
      <c r="L372" s="261"/>
      <c r="M372" s="262"/>
      <c r="N372" s="263"/>
      <c r="O372" s="263"/>
      <c r="P372" s="263"/>
      <c r="Q372" s="263"/>
      <c r="R372" s="263"/>
      <c r="S372" s="263"/>
      <c r="T372" s="26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5" t="s">
        <v>210</v>
      </c>
      <c r="AU372" s="265" t="s">
        <v>89</v>
      </c>
      <c r="AV372" s="13" t="s">
        <v>21</v>
      </c>
      <c r="AW372" s="13" t="s">
        <v>36</v>
      </c>
      <c r="AX372" s="13" t="s">
        <v>80</v>
      </c>
      <c r="AY372" s="265" t="s">
        <v>132</v>
      </c>
    </row>
    <row r="373" s="13" customFormat="1">
      <c r="A373" s="13"/>
      <c r="B373" s="256"/>
      <c r="C373" s="257"/>
      <c r="D373" s="239" t="s">
        <v>210</v>
      </c>
      <c r="E373" s="258" t="s">
        <v>1</v>
      </c>
      <c r="F373" s="259" t="s">
        <v>432</v>
      </c>
      <c r="G373" s="257"/>
      <c r="H373" s="258" t="s">
        <v>1</v>
      </c>
      <c r="I373" s="260"/>
      <c r="J373" s="257"/>
      <c r="K373" s="257"/>
      <c r="L373" s="261"/>
      <c r="M373" s="262"/>
      <c r="N373" s="263"/>
      <c r="O373" s="263"/>
      <c r="P373" s="263"/>
      <c r="Q373" s="263"/>
      <c r="R373" s="263"/>
      <c r="S373" s="263"/>
      <c r="T373" s="26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5" t="s">
        <v>210</v>
      </c>
      <c r="AU373" s="265" t="s">
        <v>89</v>
      </c>
      <c r="AV373" s="13" t="s">
        <v>21</v>
      </c>
      <c r="AW373" s="13" t="s">
        <v>36</v>
      </c>
      <c r="AX373" s="13" t="s">
        <v>80</v>
      </c>
      <c r="AY373" s="265" t="s">
        <v>132</v>
      </c>
    </row>
    <row r="374" s="13" customFormat="1">
      <c r="A374" s="13"/>
      <c r="B374" s="256"/>
      <c r="C374" s="257"/>
      <c r="D374" s="239" t="s">
        <v>210</v>
      </c>
      <c r="E374" s="258" t="s">
        <v>1</v>
      </c>
      <c r="F374" s="259" t="s">
        <v>433</v>
      </c>
      <c r="G374" s="257"/>
      <c r="H374" s="258" t="s">
        <v>1</v>
      </c>
      <c r="I374" s="260"/>
      <c r="J374" s="257"/>
      <c r="K374" s="257"/>
      <c r="L374" s="261"/>
      <c r="M374" s="262"/>
      <c r="N374" s="263"/>
      <c r="O374" s="263"/>
      <c r="P374" s="263"/>
      <c r="Q374" s="263"/>
      <c r="R374" s="263"/>
      <c r="S374" s="263"/>
      <c r="T374" s="26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5" t="s">
        <v>210</v>
      </c>
      <c r="AU374" s="265" t="s">
        <v>89</v>
      </c>
      <c r="AV374" s="13" t="s">
        <v>21</v>
      </c>
      <c r="AW374" s="13" t="s">
        <v>36</v>
      </c>
      <c r="AX374" s="13" t="s">
        <v>80</v>
      </c>
      <c r="AY374" s="265" t="s">
        <v>132</v>
      </c>
    </row>
    <row r="375" s="13" customFormat="1">
      <c r="A375" s="13"/>
      <c r="B375" s="256"/>
      <c r="C375" s="257"/>
      <c r="D375" s="239" t="s">
        <v>210</v>
      </c>
      <c r="E375" s="258" t="s">
        <v>1</v>
      </c>
      <c r="F375" s="259" t="s">
        <v>434</v>
      </c>
      <c r="G375" s="257"/>
      <c r="H375" s="258" t="s">
        <v>1</v>
      </c>
      <c r="I375" s="260"/>
      <c r="J375" s="257"/>
      <c r="K375" s="257"/>
      <c r="L375" s="261"/>
      <c r="M375" s="262"/>
      <c r="N375" s="263"/>
      <c r="O375" s="263"/>
      <c r="P375" s="263"/>
      <c r="Q375" s="263"/>
      <c r="R375" s="263"/>
      <c r="S375" s="263"/>
      <c r="T375" s="26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5" t="s">
        <v>210</v>
      </c>
      <c r="AU375" s="265" t="s">
        <v>89</v>
      </c>
      <c r="AV375" s="13" t="s">
        <v>21</v>
      </c>
      <c r="AW375" s="13" t="s">
        <v>36</v>
      </c>
      <c r="AX375" s="13" t="s">
        <v>80</v>
      </c>
      <c r="AY375" s="265" t="s">
        <v>132</v>
      </c>
    </row>
    <row r="376" s="13" customFormat="1">
      <c r="A376" s="13"/>
      <c r="B376" s="256"/>
      <c r="C376" s="257"/>
      <c r="D376" s="239" t="s">
        <v>210</v>
      </c>
      <c r="E376" s="258" t="s">
        <v>1</v>
      </c>
      <c r="F376" s="259" t="s">
        <v>435</v>
      </c>
      <c r="G376" s="257"/>
      <c r="H376" s="258" t="s">
        <v>1</v>
      </c>
      <c r="I376" s="260"/>
      <c r="J376" s="257"/>
      <c r="K376" s="257"/>
      <c r="L376" s="261"/>
      <c r="M376" s="262"/>
      <c r="N376" s="263"/>
      <c r="O376" s="263"/>
      <c r="P376" s="263"/>
      <c r="Q376" s="263"/>
      <c r="R376" s="263"/>
      <c r="S376" s="263"/>
      <c r="T376" s="26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5" t="s">
        <v>210</v>
      </c>
      <c r="AU376" s="265" t="s">
        <v>89</v>
      </c>
      <c r="AV376" s="13" t="s">
        <v>21</v>
      </c>
      <c r="AW376" s="13" t="s">
        <v>36</v>
      </c>
      <c r="AX376" s="13" t="s">
        <v>80</v>
      </c>
      <c r="AY376" s="265" t="s">
        <v>132</v>
      </c>
    </row>
    <row r="377" s="14" customFormat="1">
      <c r="A377" s="14"/>
      <c r="B377" s="266"/>
      <c r="C377" s="267"/>
      <c r="D377" s="239" t="s">
        <v>210</v>
      </c>
      <c r="E377" s="268" t="s">
        <v>1</v>
      </c>
      <c r="F377" s="269" t="s">
        <v>436</v>
      </c>
      <c r="G377" s="267"/>
      <c r="H377" s="270">
        <v>633.60000000000002</v>
      </c>
      <c r="I377" s="271"/>
      <c r="J377" s="267"/>
      <c r="K377" s="267"/>
      <c r="L377" s="272"/>
      <c r="M377" s="273"/>
      <c r="N377" s="274"/>
      <c r="O377" s="274"/>
      <c r="P377" s="274"/>
      <c r="Q377" s="274"/>
      <c r="R377" s="274"/>
      <c r="S377" s="274"/>
      <c r="T377" s="27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6" t="s">
        <v>210</v>
      </c>
      <c r="AU377" s="276" t="s">
        <v>89</v>
      </c>
      <c r="AV377" s="14" t="s">
        <v>89</v>
      </c>
      <c r="AW377" s="14" t="s">
        <v>36</v>
      </c>
      <c r="AX377" s="14" t="s">
        <v>21</v>
      </c>
      <c r="AY377" s="276" t="s">
        <v>132</v>
      </c>
    </row>
    <row r="378" s="2" customFormat="1">
      <c r="A378" s="39"/>
      <c r="B378" s="40"/>
      <c r="C378" s="299" t="s">
        <v>437</v>
      </c>
      <c r="D378" s="299" t="s">
        <v>281</v>
      </c>
      <c r="E378" s="300" t="s">
        <v>438</v>
      </c>
      <c r="F378" s="301" t="s">
        <v>439</v>
      </c>
      <c r="G378" s="302" t="s">
        <v>207</v>
      </c>
      <c r="H378" s="303">
        <v>721.60000000000002</v>
      </c>
      <c r="I378" s="304"/>
      <c r="J378" s="305">
        <f>ROUND(I378*H378,2)</f>
        <v>0</v>
      </c>
      <c r="K378" s="301" t="s">
        <v>208</v>
      </c>
      <c r="L378" s="306"/>
      <c r="M378" s="307" t="s">
        <v>1</v>
      </c>
      <c r="N378" s="308" t="s">
        <v>45</v>
      </c>
      <c r="O378" s="92"/>
      <c r="P378" s="235">
        <f>O378*H378</f>
        <v>0</v>
      </c>
      <c r="Q378" s="235">
        <v>0.0014599999999999999</v>
      </c>
      <c r="R378" s="235">
        <f>Q378*H378</f>
        <v>1.053536</v>
      </c>
      <c r="S378" s="235">
        <v>0</v>
      </c>
      <c r="T378" s="236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7" t="s">
        <v>166</v>
      </c>
      <c r="AT378" s="237" t="s">
        <v>281</v>
      </c>
      <c r="AU378" s="237" t="s">
        <v>89</v>
      </c>
      <c r="AY378" s="18" t="s">
        <v>132</v>
      </c>
      <c r="BE378" s="238">
        <f>IF(N378="základní",J378,0)</f>
        <v>0</v>
      </c>
      <c r="BF378" s="238">
        <f>IF(N378="snížená",J378,0)</f>
        <v>0</v>
      </c>
      <c r="BG378" s="238">
        <f>IF(N378="zákl. přenesená",J378,0)</f>
        <v>0</v>
      </c>
      <c r="BH378" s="238">
        <f>IF(N378="sníž. přenesená",J378,0)</f>
        <v>0</v>
      </c>
      <c r="BI378" s="238">
        <f>IF(N378="nulová",J378,0)</f>
        <v>0</v>
      </c>
      <c r="BJ378" s="18" t="s">
        <v>21</v>
      </c>
      <c r="BK378" s="238">
        <f>ROUND(I378*H378,2)</f>
        <v>0</v>
      </c>
      <c r="BL378" s="18" t="s">
        <v>131</v>
      </c>
      <c r="BM378" s="237" t="s">
        <v>440</v>
      </c>
    </row>
    <row r="379" s="2" customFormat="1">
      <c r="A379" s="39"/>
      <c r="B379" s="40"/>
      <c r="C379" s="226" t="s">
        <v>441</v>
      </c>
      <c r="D379" s="226" t="s">
        <v>133</v>
      </c>
      <c r="E379" s="227" t="s">
        <v>442</v>
      </c>
      <c r="F379" s="228" t="s">
        <v>443</v>
      </c>
      <c r="G379" s="229" t="s">
        <v>207</v>
      </c>
      <c r="H379" s="230">
        <v>1319.2000000000001</v>
      </c>
      <c r="I379" s="231"/>
      <c r="J379" s="232">
        <f>ROUND(I379*H379,2)</f>
        <v>0</v>
      </c>
      <c r="K379" s="228" t="s">
        <v>208</v>
      </c>
      <c r="L379" s="45"/>
      <c r="M379" s="233" t="s">
        <v>1</v>
      </c>
      <c r="N379" s="234" t="s">
        <v>45</v>
      </c>
      <c r="O379" s="92"/>
      <c r="P379" s="235">
        <f>O379*H379</f>
        <v>0</v>
      </c>
      <c r="Q379" s="235">
        <v>0.00036000000000000002</v>
      </c>
      <c r="R379" s="235">
        <f>Q379*H379</f>
        <v>0.47491200000000006</v>
      </c>
      <c r="S379" s="235">
        <v>0</v>
      </c>
      <c r="T379" s="23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7" t="s">
        <v>131</v>
      </c>
      <c r="AT379" s="237" t="s">
        <v>133</v>
      </c>
      <c r="AU379" s="237" t="s">
        <v>89</v>
      </c>
      <c r="AY379" s="18" t="s">
        <v>132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8" t="s">
        <v>21</v>
      </c>
      <c r="BK379" s="238">
        <f>ROUND(I379*H379,2)</f>
        <v>0</v>
      </c>
      <c r="BL379" s="18" t="s">
        <v>131</v>
      </c>
      <c r="BM379" s="237" t="s">
        <v>444</v>
      </c>
    </row>
    <row r="380" s="13" customFormat="1">
      <c r="A380" s="13"/>
      <c r="B380" s="256"/>
      <c r="C380" s="257"/>
      <c r="D380" s="239" t="s">
        <v>210</v>
      </c>
      <c r="E380" s="258" t="s">
        <v>1</v>
      </c>
      <c r="F380" s="259" t="s">
        <v>445</v>
      </c>
      <c r="G380" s="257"/>
      <c r="H380" s="258" t="s">
        <v>1</v>
      </c>
      <c r="I380" s="260"/>
      <c r="J380" s="257"/>
      <c r="K380" s="257"/>
      <c r="L380" s="261"/>
      <c r="M380" s="262"/>
      <c r="N380" s="263"/>
      <c r="O380" s="263"/>
      <c r="P380" s="263"/>
      <c r="Q380" s="263"/>
      <c r="R380" s="263"/>
      <c r="S380" s="263"/>
      <c r="T380" s="26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5" t="s">
        <v>210</v>
      </c>
      <c r="AU380" s="265" t="s">
        <v>89</v>
      </c>
      <c r="AV380" s="13" t="s">
        <v>21</v>
      </c>
      <c r="AW380" s="13" t="s">
        <v>36</v>
      </c>
      <c r="AX380" s="13" t="s">
        <v>80</v>
      </c>
      <c r="AY380" s="265" t="s">
        <v>132</v>
      </c>
    </row>
    <row r="381" s="13" customFormat="1">
      <c r="A381" s="13"/>
      <c r="B381" s="256"/>
      <c r="C381" s="257"/>
      <c r="D381" s="239" t="s">
        <v>210</v>
      </c>
      <c r="E381" s="258" t="s">
        <v>1</v>
      </c>
      <c r="F381" s="259" t="s">
        <v>446</v>
      </c>
      <c r="G381" s="257"/>
      <c r="H381" s="258" t="s">
        <v>1</v>
      </c>
      <c r="I381" s="260"/>
      <c r="J381" s="257"/>
      <c r="K381" s="257"/>
      <c r="L381" s="261"/>
      <c r="M381" s="262"/>
      <c r="N381" s="263"/>
      <c r="O381" s="263"/>
      <c r="P381" s="263"/>
      <c r="Q381" s="263"/>
      <c r="R381" s="263"/>
      <c r="S381" s="263"/>
      <c r="T381" s="26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5" t="s">
        <v>210</v>
      </c>
      <c r="AU381" s="265" t="s">
        <v>89</v>
      </c>
      <c r="AV381" s="13" t="s">
        <v>21</v>
      </c>
      <c r="AW381" s="13" t="s">
        <v>36</v>
      </c>
      <c r="AX381" s="13" t="s">
        <v>80</v>
      </c>
      <c r="AY381" s="265" t="s">
        <v>132</v>
      </c>
    </row>
    <row r="382" s="13" customFormat="1">
      <c r="A382" s="13"/>
      <c r="B382" s="256"/>
      <c r="C382" s="257"/>
      <c r="D382" s="239" t="s">
        <v>210</v>
      </c>
      <c r="E382" s="258" t="s">
        <v>1</v>
      </c>
      <c r="F382" s="259" t="s">
        <v>447</v>
      </c>
      <c r="G382" s="257"/>
      <c r="H382" s="258" t="s">
        <v>1</v>
      </c>
      <c r="I382" s="260"/>
      <c r="J382" s="257"/>
      <c r="K382" s="257"/>
      <c r="L382" s="261"/>
      <c r="M382" s="262"/>
      <c r="N382" s="263"/>
      <c r="O382" s="263"/>
      <c r="P382" s="263"/>
      <c r="Q382" s="263"/>
      <c r="R382" s="263"/>
      <c r="S382" s="263"/>
      <c r="T382" s="26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5" t="s">
        <v>210</v>
      </c>
      <c r="AU382" s="265" t="s">
        <v>89</v>
      </c>
      <c r="AV382" s="13" t="s">
        <v>21</v>
      </c>
      <c r="AW382" s="13" t="s">
        <v>36</v>
      </c>
      <c r="AX382" s="13" t="s">
        <v>80</v>
      </c>
      <c r="AY382" s="265" t="s">
        <v>132</v>
      </c>
    </row>
    <row r="383" s="13" customFormat="1">
      <c r="A383" s="13"/>
      <c r="B383" s="256"/>
      <c r="C383" s="257"/>
      <c r="D383" s="239" t="s">
        <v>210</v>
      </c>
      <c r="E383" s="258" t="s">
        <v>1</v>
      </c>
      <c r="F383" s="259" t="s">
        <v>448</v>
      </c>
      <c r="G383" s="257"/>
      <c r="H383" s="258" t="s">
        <v>1</v>
      </c>
      <c r="I383" s="260"/>
      <c r="J383" s="257"/>
      <c r="K383" s="257"/>
      <c r="L383" s="261"/>
      <c r="M383" s="262"/>
      <c r="N383" s="263"/>
      <c r="O383" s="263"/>
      <c r="P383" s="263"/>
      <c r="Q383" s="263"/>
      <c r="R383" s="263"/>
      <c r="S383" s="263"/>
      <c r="T383" s="26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5" t="s">
        <v>210</v>
      </c>
      <c r="AU383" s="265" t="s">
        <v>89</v>
      </c>
      <c r="AV383" s="13" t="s">
        <v>21</v>
      </c>
      <c r="AW383" s="13" t="s">
        <v>36</v>
      </c>
      <c r="AX383" s="13" t="s">
        <v>80</v>
      </c>
      <c r="AY383" s="265" t="s">
        <v>132</v>
      </c>
    </row>
    <row r="384" s="14" customFormat="1">
      <c r="A384" s="14"/>
      <c r="B384" s="266"/>
      <c r="C384" s="267"/>
      <c r="D384" s="239" t="s">
        <v>210</v>
      </c>
      <c r="E384" s="268" t="s">
        <v>1</v>
      </c>
      <c r="F384" s="269" t="s">
        <v>449</v>
      </c>
      <c r="G384" s="267"/>
      <c r="H384" s="270">
        <v>299.19999999999999</v>
      </c>
      <c r="I384" s="271"/>
      <c r="J384" s="267"/>
      <c r="K384" s="267"/>
      <c r="L384" s="272"/>
      <c r="M384" s="273"/>
      <c r="N384" s="274"/>
      <c r="O384" s="274"/>
      <c r="P384" s="274"/>
      <c r="Q384" s="274"/>
      <c r="R384" s="274"/>
      <c r="S384" s="274"/>
      <c r="T384" s="27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6" t="s">
        <v>210</v>
      </c>
      <c r="AU384" s="276" t="s">
        <v>89</v>
      </c>
      <c r="AV384" s="14" t="s">
        <v>89</v>
      </c>
      <c r="AW384" s="14" t="s">
        <v>36</v>
      </c>
      <c r="AX384" s="14" t="s">
        <v>80</v>
      </c>
      <c r="AY384" s="276" t="s">
        <v>132</v>
      </c>
    </row>
    <row r="385" s="13" customFormat="1">
      <c r="A385" s="13"/>
      <c r="B385" s="256"/>
      <c r="C385" s="257"/>
      <c r="D385" s="239" t="s">
        <v>210</v>
      </c>
      <c r="E385" s="258" t="s">
        <v>1</v>
      </c>
      <c r="F385" s="259" t="s">
        <v>450</v>
      </c>
      <c r="G385" s="257"/>
      <c r="H385" s="258" t="s">
        <v>1</v>
      </c>
      <c r="I385" s="260"/>
      <c r="J385" s="257"/>
      <c r="K385" s="257"/>
      <c r="L385" s="261"/>
      <c r="M385" s="262"/>
      <c r="N385" s="263"/>
      <c r="O385" s="263"/>
      <c r="P385" s="263"/>
      <c r="Q385" s="263"/>
      <c r="R385" s="263"/>
      <c r="S385" s="263"/>
      <c r="T385" s="26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5" t="s">
        <v>210</v>
      </c>
      <c r="AU385" s="265" t="s">
        <v>89</v>
      </c>
      <c r="AV385" s="13" t="s">
        <v>21</v>
      </c>
      <c r="AW385" s="13" t="s">
        <v>36</v>
      </c>
      <c r="AX385" s="13" t="s">
        <v>80</v>
      </c>
      <c r="AY385" s="265" t="s">
        <v>132</v>
      </c>
    </row>
    <row r="386" s="13" customFormat="1">
      <c r="A386" s="13"/>
      <c r="B386" s="256"/>
      <c r="C386" s="257"/>
      <c r="D386" s="239" t="s">
        <v>210</v>
      </c>
      <c r="E386" s="258" t="s">
        <v>1</v>
      </c>
      <c r="F386" s="259" t="s">
        <v>451</v>
      </c>
      <c r="G386" s="257"/>
      <c r="H386" s="258" t="s">
        <v>1</v>
      </c>
      <c r="I386" s="260"/>
      <c r="J386" s="257"/>
      <c r="K386" s="257"/>
      <c r="L386" s="261"/>
      <c r="M386" s="262"/>
      <c r="N386" s="263"/>
      <c r="O386" s="263"/>
      <c r="P386" s="263"/>
      <c r="Q386" s="263"/>
      <c r="R386" s="263"/>
      <c r="S386" s="263"/>
      <c r="T386" s="26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5" t="s">
        <v>210</v>
      </c>
      <c r="AU386" s="265" t="s">
        <v>89</v>
      </c>
      <c r="AV386" s="13" t="s">
        <v>21</v>
      </c>
      <c r="AW386" s="13" t="s">
        <v>36</v>
      </c>
      <c r="AX386" s="13" t="s">
        <v>80</v>
      </c>
      <c r="AY386" s="265" t="s">
        <v>132</v>
      </c>
    </row>
    <row r="387" s="13" customFormat="1">
      <c r="A387" s="13"/>
      <c r="B387" s="256"/>
      <c r="C387" s="257"/>
      <c r="D387" s="239" t="s">
        <v>210</v>
      </c>
      <c r="E387" s="258" t="s">
        <v>1</v>
      </c>
      <c r="F387" s="259" t="s">
        <v>452</v>
      </c>
      <c r="G387" s="257"/>
      <c r="H387" s="258" t="s">
        <v>1</v>
      </c>
      <c r="I387" s="260"/>
      <c r="J387" s="257"/>
      <c r="K387" s="257"/>
      <c r="L387" s="261"/>
      <c r="M387" s="262"/>
      <c r="N387" s="263"/>
      <c r="O387" s="263"/>
      <c r="P387" s="263"/>
      <c r="Q387" s="263"/>
      <c r="R387" s="263"/>
      <c r="S387" s="263"/>
      <c r="T387" s="26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5" t="s">
        <v>210</v>
      </c>
      <c r="AU387" s="265" t="s">
        <v>89</v>
      </c>
      <c r="AV387" s="13" t="s">
        <v>21</v>
      </c>
      <c r="AW387" s="13" t="s">
        <v>36</v>
      </c>
      <c r="AX387" s="13" t="s">
        <v>80</v>
      </c>
      <c r="AY387" s="265" t="s">
        <v>132</v>
      </c>
    </row>
    <row r="388" s="14" customFormat="1">
      <c r="A388" s="14"/>
      <c r="B388" s="266"/>
      <c r="C388" s="267"/>
      <c r="D388" s="239" t="s">
        <v>210</v>
      </c>
      <c r="E388" s="268" t="s">
        <v>1</v>
      </c>
      <c r="F388" s="269" t="s">
        <v>453</v>
      </c>
      <c r="G388" s="267"/>
      <c r="H388" s="270">
        <v>1020</v>
      </c>
      <c r="I388" s="271"/>
      <c r="J388" s="267"/>
      <c r="K388" s="267"/>
      <c r="L388" s="272"/>
      <c r="M388" s="273"/>
      <c r="N388" s="274"/>
      <c r="O388" s="274"/>
      <c r="P388" s="274"/>
      <c r="Q388" s="274"/>
      <c r="R388" s="274"/>
      <c r="S388" s="274"/>
      <c r="T388" s="27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6" t="s">
        <v>210</v>
      </c>
      <c r="AU388" s="276" t="s">
        <v>89</v>
      </c>
      <c r="AV388" s="14" t="s">
        <v>89</v>
      </c>
      <c r="AW388" s="14" t="s">
        <v>36</v>
      </c>
      <c r="AX388" s="14" t="s">
        <v>80</v>
      </c>
      <c r="AY388" s="276" t="s">
        <v>132</v>
      </c>
    </row>
    <row r="389" s="15" customFormat="1">
      <c r="A389" s="15"/>
      <c r="B389" s="277"/>
      <c r="C389" s="278"/>
      <c r="D389" s="239" t="s">
        <v>210</v>
      </c>
      <c r="E389" s="279" t="s">
        <v>1</v>
      </c>
      <c r="F389" s="280" t="s">
        <v>222</v>
      </c>
      <c r="G389" s="278"/>
      <c r="H389" s="281">
        <v>1319.2000000000001</v>
      </c>
      <c r="I389" s="282"/>
      <c r="J389" s="278"/>
      <c r="K389" s="278"/>
      <c r="L389" s="283"/>
      <c r="M389" s="284"/>
      <c r="N389" s="285"/>
      <c r="O389" s="285"/>
      <c r="P389" s="285"/>
      <c r="Q389" s="285"/>
      <c r="R389" s="285"/>
      <c r="S389" s="285"/>
      <c r="T389" s="28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87" t="s">
        <v>210</v>
      </c>
      <c r="AU389" s="287" t="s">
        <v>89</v>
      </c>
      <c r="AV389" s="15" t="s">
        <v>131</v>
      </c>
      <c r="AW389" s="15" t="s">
        <v>36</v>
      </c>
      <c r="AX389" s="15" t="s">
        <v>21</v>
      </c>
      <c r="AY389" s="287" t="s">
        <v>132</v>
      </c>
    </row>
    <row r="390" s="2" customFormat="1" ht="21.75" customHeight="1">
      <c r="A390" s="39"/>
      <c r="B390" s="40"/>
      <c r="C390" s="226" t="s">
        <v>454</v>
      </c>
      <c r="D390" s="226" t="s">
        <v>133</v>
      </c>
      <c r="E390" s="227" t="s">
        <v>455</v>
      </c>
      <c r="F390" s="228" t="s">
        <v>456</v>
      </c>
      <c r="G390" s="229" t="s">
        <v>299</v>
      </c>
      <c r="H390" s="230">
        <v>39</v>
      </c>
      <c r="I390" s="231"/>
      <c r="J390" s="232">
        <f>ROUND(I390*H390,2)</f>
        <v>0</v>
      </c>
      <c r="K390" s="228" t="s">
        <v>208</v>
      </c>
      <c r="L390" s="45"/>
      <c r="M390" s="233" t="s">
        <v>1</v>
      </c>
      <c r="N390" s="234" t="s">
        <v>45</v>
      </c>
      <c r="O390" s="92"/>
      <c r="P390" s="235">
        <f>O390*H390</f>
        <v>0</v>
      </c>
      <c r="Q390" s="235">
        <v>0</v>
      </c>
      <c r="R390" s="235">
        <f>Q390*H390</f>
        <v>0</v>
      </c>
      <c r="S390" s="235">
        <v>0</v>
      </c>
      <c r="T390" s="236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7" t="s">
        <v>131</v>
      </c>
      <c r="AT390" s="237" t="s">
        <v>133</v>
      </c>
      <c r="AU390" s="237" t="s">
        <v>89</v>
      </c>
      <c r="AY390" s="18" t="s">
        <v>132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8" t="s">
        <v>21</v>
      </c>
      <c r="BK390" s="238">
        <f>ROUND(I390*H390,2)</f>
        <v>0</v>
      </c>
      <c r="BL390" s="18" t="s">
        <v>131</v>
      </c>
      <c r="BM390" s="237" t="s">
        <v>457</v>
      </c>
    </row>
    <row r="391" s="13" customFormat="1">
      <c r="A391" s="13"/>
      <c r="B391" s="256"/>
      <c r="C391" s="257"/>
      <c r="D391" s="239" t="s">
        <v>210</v>
      </c>
      <c r="E391" s="258" t="s">
        <v>1</v>
      </c>
      <c r="F391" s="259" t="s">
        <v>416</v>
      </c>
      <c r="G391" s="257"/>
      <c r="H391" s="258" t="s">
        <v>1</v>
      </c>
      <c r="I391" s="260"/>
      <c r="J391" s="257"/>
      <c r="K391" s="257"/>
      <c r="L391" s="261"/>
      <c r="M391" s="262"/>
      <c r="N391" s="263"/>
      <c r="O391" s="263"/>
      <c r="P391" s="263"/>
      <c r="Q391" s="263"/>
      <c r="R391" s="263"/>
      <c r="S391" s="263"/>
      <c r="T391" s="26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5" t="s">
        <v>210</v>
      </c>
      <c r="AU391" s="265" t="s">
        <v>89</v>
      </c>
      <c r="AV391" s="13" t="s">
        <v>21</v>
      </c>
      <c r="AW391" s="13" t="s">
        <v>36</v>
      </c>
      <c r="AX391" s="13" t="s">
        <v>80</v>
      </c>
      <c r="AY391" s="265" t="s">
        <v>132</v>
      </c>
    </row>
    <row r="392" s="13" customFormat="1">
      <c r="A392" s="13"/>
      <c r="B392" s="256"/>
      <c r="C392" s="257"/>
      <c r="D392" s="239" t="s">
        <v>210</v>
      </c>
      <c r="E392" s="258" t="s">
        <v>1</v>
      </c>
      <c r="F392" s="259" t="s">
        <v>415</v>
      </c>
      <c r="G392" s="257"/>
      <c r="H392" s="258" t="s">
        <v>1</v>
      </c>
      <c r="I392" s="260"/>
      <c r="J392" s="257"/>
      <c r="K392" s="257"/>
      <c r="L392" s="261"/>
      <c r="M392" s="262"/>
      <c r="N392" s="263"/>
      <c r="O392" s="263"/>
      <c r="P392" s="263"/>
      <c r="Q392" s="263"/>
      <c r="R392" s="263"/>
      <c r="S392" s="263"/>
      <c r="T392" s="26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5" t="s">
        <v>210</v>
      </c>
      <c r="AU392" s="265" t="s">
        <v>89</v>
      </c>
      <c r="AV392" s="13" t="s">
        <v>21</v>
      </c>
      <c r="AW392" s="13" t="s">
        <v>36</v>
      </c>
      <c r="AX392" s="13" t="s">
        <v>80</v>
      </c>
      <c r="AY392" s="265" t="s">
        <v>132</v>
      </c>
    </row>
    <row r="393" s="13" customFormat="1">
      <c r="A393" s="13"/>
      <c r="B393" s="256"/>
      <c r="C393" s="257"/>
      <c r="D393" s="239" t="s">
        <v>210</v>
      </c>
      <c r="E393" s="258" t="s">
        <v>1</v>
      </c>
      <c r="F393" s="259" t="s">
        <v>417</v>
      </c>
      <c r="G393" s="257"/>
      <c r="H393" s="258" t="s">
        <v>1</v>
      </c>
      <c r="I393" s="260"/>
      <c r="J393" s="257"/>
      <c r="K393" s="257"/>
      <c r="L393" s="261"/>
      <c r="M393" s="262"/>
      <c r="N393" s="263"/>
      <c r="O393" s="263"/>
      <c r="P393" s="263"/>
      <c r="Q393" s="263"/>
      <c r="R393" s="263"/>
      <c r="S393" s="263"/>
      <c r="T393" s="26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5" t="s">
        <v>210</v>
      </c>
      <c r="AU393" s="265" t="s">
        <v>89</v>
      </c>
      <c r="AV393" s="13" t="s">
        <v>21</v>
      </c>
      <c r="AW393" s="13" t="s">
        <v>36</v>
      </c>
      <c r="AX393" s="13" t="s">
        <v>80</v>
      </c>
      <c r="AY393" s="265" t="s">
        <v>132</v>
      </c>
    </row>
    <row r="394" s="14" customFormat="1">
      <c r="A394" s="14"/>
      <c r="B394" s="266"/>
      <c r="C394" s="267"/>
      <c r="D394" s="239" t="s">
        <v>210</v>
      </c>
      <c r="E394" s="268" t="s">
        <v>1</v>
      </c>
      <c r="F394" s="269" t="s">
        <v>166</v>
      </c>
      <c r="G394" s="267"/>
      <c r="H394" s="270">
        <v>8</v>
      </c>
      <c r="I394" s="271"/>
      <c r="J394" s="267"/>
      <c r="K394" s="267"/>
      <c r="L394" s="272"/>
      <c r="M394" s="273"/>
      <c r="N394" s="274"/>
      <c r="O394" s="274"/>
      <c r="P394" s="274"/>
      <c r="Q394" s="274"/>
      <c r="R394" s="274"/>
      <c r="S394" s="274"/>
      <c r="T394" s="27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6" t="s">
        <v>210</v>
      </c>
      <c r="AU394" s="276" t="s">
        <v>89</v>
      </c>
      <c r="AV394" s="14" t="s">
        <v>89</v>
      </c>
      <c r="AW394" s="14" t="s">
        <v>36</v>
      </c>
      <c r="AX394" s="14" t="s">
        <v>80</v>
      </c>
      <c r="AY394" s="276" t="s">
        <v>132</v>
      </c>
    </row>
    <row r="395" s="13" customFormat="1">
      <c r="A395" s="13"/>
      <c r="B395" s="256"/>
      <c r="C395" s="257"/>
      <c r="D395" s="239" t="s">
        <v>210</v>
      </c>
      <c r="E395" s="258" t="s">
        <v>1</v>
      </c>
      <c r="F395" s="259" t="s">
        <v>418</v>
      </c>
      <c r="G395" s="257"/>
      <c r="H395" s="258" t="s">
        <v>1</v>
      </c>
      <c r="I395" s="260"/>
      <c r="J395" s="257"/>
      <c r="K395" s="257"/>
      <c r="L395" s="261"/>
      <c r="M395" s="262"/>
      <c r="N395" s="263"/>
      <c r="O395" s="263"/>
      <c r="P395" s="263"/>
      <c r="Q395" s="263"/>
      <c r="R395" s="263"/>
      <c r="S395" s="263"/>
      <c r="T395" s="26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5" t="s">
        <v>210</v>
      </c>
      <c r="AU395" s="265" t="s">
        <v>89</v>
      </c>
      <c r="AV395" s="13" t="s">
        <v>21</v>
      </c>
      <c r="AW395" s="13" t="s">
        <v>36</v>
      </c>
      <c r="AX395" s="13" t="s">
        <v>80</v>
      </c>
      <c r="AY395" s="265" t="s">
        <v>132</v>
      </c>
    </row>
    <row r="396" s="13" customFormat="1">
      <c r="A396" s="13"/>
      <c r="B396" s="256"/>
      <c r="C396" s="257"/>
      <c r="D396" s="239" t="s">
        <v>210</v>
      </c>
      <c r="E396" s="258" t="s">
        <v>1</v>
      </c>
      <c r="F396" s="259" t="s">
        <v>419</v>
      </c>
      <c r="G396" s="257"/>
      <c r="H396" s="258" t="s">
        <v>1</v>
      </c>
      <c r="I396" s="260"/>
      <c r="J396" s="257"/>
      <c r="K396" s="257"/>
      <c r="L396" s="261"/>
      <c r="M396" s="262"/>
      <c r="N396" s="263"/>
      <c r="O396" s="263"/>
      <c r="P396" s="263"/>
      <c r="Q396" s="263"/>
      <c r="R396" s="263"/>
      <c r="S396" s="263"/>
      <c r="T396" s="26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5" t="s">
        <v>210</v>
      </c>
      <c r="AU396" s="265" t="s">
        <v>89</v>
      </c>
      <c r="AV396" s="13" t="s">
        <v>21</v>
      </c>
      <c r="AW396" s="13" t="s">
        <v>36</v>
      </c>
      <c r="AX396" s="13" t="s">
        <v>80</v>
      </c>
      <c r="AY396" s="265" t="s">
        <v>132</v>
      </c>
    </row>
    <row r="397" s="14" customFormat="1">
      <c r="A397" s="14"/>
      <c r="B397" s="266"/>
      <c r="C397" s="267"/>
      <c r="D397" s="239" t="s">
        <v>210</v>
      </c>
      <c r="E397" s="268" t="s">
        <v>1</v>
      </c>
      <c r="F397" s="269" t="s">
        <v>420</v>
      </c>
      <c r="G397" s="267"/>
      <c r="H397" s="270">
        <v>4.5</v>
      </c>
      <c r="I397" s="271"/>
      <c r="J397" s="267"/>
      <c r="K397" s="267"/>
      <c r="L397" s="272"/>
      <c r="M397" s="273"/>
      <c r="N397" s="274"/>
      <c r="O397" s="274"/>
      <c r="P397" s="274"/>
      <c r="Q397" s="274"/>
      <c r="R397" s="274"/>
      <c r="S397" s="274"/>
      <c r="T397" s="27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6" t="s">
        <v>210</v>
      </c>
      <c r="AU397" s="276" t="s">
        <v>89</v>
      </c>
      <c r="AV397" s="14" t="s">
        <v>89</v>
      </c>
      <c r="AW397" s="14" t="s">
        <v>36</v>
      </c>
      <c r="AX397" s="14" t="s">
        <v>80</v>
      </c>
      <c r="AY397" s="276" t="s">
        <v>132</v>
      </c>
    </row>
    <row r="398" s="13" customFormat="1">
      <c r="A398" s="13"/>
      <c r="B398" s="256"/>
      <c r="C398" s="257"/>
      <c r="D398" s="239" t="s">
        <v>210</v>
      </c>
      <c r="E398" s="258" t="s">
        <v>1</v>
      </c>
      <c r="F398" s="259" t="s">
        <v>421</v>
      </c>
      <c r="G398" s="257"/>
      <c r="H398" s="258" t="s">
        <v>1</v>
      </c>
      <c r="I398" s="260"/>
      <c r="J398" s="257"/>
      <c r="K398" s="257"/>
      <c r="L398" s="261"/>
      <c r="M398" s="262"/>
      <c r="N398" s="263"/>
      <c r="O398" s="263"/>
      <c r="P398" s="263"/>
      <c r="Q398" s="263"/>
      <c r="R398" s="263"/>
      <c r="S398" s="263"/>
      <c r="T398" s="26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5" t="s">
        <v>210</v>
      </c>
      <c r="AU398" s="265" t="s">
        <v>89</v>
      </c>
      <c r="AV398" s="13" t="s">
        <v>21</v>
      </c>
      <c r="AW398" s="13" t="s">
        <v>36</v>
      </c>
      <c r="AX398" s="13" t="s">
        <v>80</v>
      </c>
      <c r="AY398" s="265" t="s">
        <v>132</v>
      </c>
    </row>
    <row r="399" s="14" customFormat="1">
      <c r="A399" s="14"/>
      <c r="B399" s="266"/>
      <c r="C399" s="267"/>
      <c r="D399" s="239" t="s">
        <v>210</v>
      </c>
      <c r="E399" s="268" t="s">
        <v>1</v>
      </c>
      <c r="F399" s="269" t="s">
        <v>131</v>
      </c>
      <c r="G399" s="267"/>
      <c r="H399" s="270">
        <v>4</v>
      </c>
      <c r="I399" s="271"/>
      <c r="J399" s="267"/>
      <c r="K399" s="267"/>
      <c r="L399" s="272"/>
      <c r="M399" s="273"/>
      <c r="N399" s="274"/>
      <c r="O399" s="274"/>
      <c r="P399" s="274"/>
      <c r="Q399" s="274"/>
      <c r="R399" s="274"/>
      <c r="S399" s="274"/>
      <c r="T399" s="27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6" t="s">
        <v>210</v>
      </c>
      <c r="AU399" s="276" t="s">
        <v>89</v>
      </c>
      <c r="AV399" s="14" t="s">
        <v>89</v>
      </c>
      <c r="AW399" s="14" t="s">
        <v>36</v>
      </c>
      <c r="AX399" s="14" t="s">
        <v>80</v>
      </c>
      <c r="AY399" s="276" t="s">
        <v>132</v>
      </c>
    </row>
    <row r="400" s="13" customFormat="1">
      <c r="A400" s="13"/>
      <c r="B400" s="256"/>
      <c r="C400" s="257"/>
      <c r="D400" s="239" t="s">
        <v>210</v>
      </c>
      <c r="E400" s="258" t="s">
        <v>1</v>
      </c>
      <c r="F400" s="259" t="s">
        <v>422</v>
      </c>
      <c r="G400" s="257"/>
      <c r="H400" s="258" t="s">
        <v>1</v>
      </c>
      <c r="I400" s="260"/>
      <c r="J400" s="257"/>
      <c r="K400" s="257"/>
      <c r="L400" s="261"/>
      <c r="M400" s="262"/>
      <c r="N400" s="263"/>
      <c r="O400" s="263"/>
      <c r="P400" s="263"/>
      <c r="Q400" s="263"/>
      <c r="R400" s="263"/>
      <c r="S400" s="263"/>
      <c r="T400" s="26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5" t="s">
        <v>210</v>
      </c>
      <c r="AU400" s="265" t="s">
        <v>89</v>
      </c>
      <c r="AV400" s="13" t="s">
        <v>21</v>
      </c>
      <c r="AW400" s="13" t="s">
        <v>36</v>
      </c>
      <c r="AX400" s="13" t="s">
        <v>80</v>
      </c>
      <c r="AY400" s="265" t="s">
        <v>132</v>
      </c>
    </row>
    <row r="401" s="14" customFormat="1">
      <c r="A401" s="14"/>
      <c r="B401" s="266"/>
      <c r="C401" s="267"/>
      <c r="D401" s="239" t="s">
        <v>210</v>
      </c>
      <c r="E401" s="268" t="s">
        <v>1</v>
      </c>
      <c r="F401" s="269" t="s">
        <v>420</v>
      </c>
      <c r="G401" s="267"/>
      <c r="H401" s="270">
        <v>4.5</v>
      </c>
      <c r="I401" s="271"/>
      <c r="J401" s="267"/>
      <c r="K401" s="267"/>
      <c r="L401" s="272"/>
      <c r="M401" s="273"/>
      <c r="N401" s="274"/>
      <c r="O401" s="274"/>
      <c r="P401" s="274"/>
      <c r="Q401" s="274"/>
      <c r="R401" s="274"/>
      <c r="S401" s="274"/>
      <c r="T401" s="27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6" t="s">
        <v>210</v>
      </c>
      <c r="AU401" s="276" t="s">
        <v>89</v>
      </c>
      <c r="AV401" s="14" t="s">
        <v>89</v>
      </c>
      <c r="AW401" s="14" t="s">
        <v>36</v>
      </c>
      <c r="AX401" s="14" t="s">
        <v>80</v>
      </c>
      <c r="AY401" s="276" t="s">
        <v>132</v>
      </c>
    </row>
    <row r="402" s="13" customFormat="1">
      <c r="A402" s="13"/>
      <c r="B402" s="256"/>
      <c r="C402" s="257"/>
      <c r="D402" s="239" t="s">
        <v>210</v>
      </c>
      <c r="E402" s="258" t="s">
        <v>1</v>
      </c>
      <c r="F402" s="259" t="s">
        <v>423</v>
      </c>
      <c r="G402" s="257"/>
      <c r="H402" s="258" t="s">
        <v>1</v>
      </c>
      <c r="I402" s="260"/>
      <c r="J402" s="257"/>
      <c r="K402" s="257"/>
      <c r="L402" s="261"/>
      <c r="M402" s="262"/>
      <c r="N402" s="263"/>
      <c r="O402" s="263"/>
      <c r="P402" s="263"/>
      <c r="Q402" s="263"/>
      <c r="R402" s="263"/>
      <c r="S402" s="263"/>
      <c r="T402" s="26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5" t="s">
        <v>210</v>
      </c>
      <c r="AU402" s="265" t="s">
        <v>89</v>
      </c>
      <c r="AV402" s="13" t="s">
        <v>21</v>
      </c>
      <c r="AW402" s="13" t="s">
        <v>36</v>
      </c>
      <c r="AX402" s="13" t="s">
        <v>80</v>
      </c>
      <c r="AY402" s="265" t="s">
        <v>132</v>
      </c>
    </row>
    <row r="403" s="14" customFormat="1">
      <c r="A403" s="14"/>
      <c r="B403" s="266"/>
      <c r="C403" s="267"/>
      <c r="D403" s="239" t="s">
        <v>210</v>
      </c>
      <c r="E403" s="268" t="s">
        <v>1</v>
      </c>
      <c r="F403" s="269" t="s">
        <v>162</v>
      </c>
      <c r="G403" s="267"/>
      <c r="H403" s="270">
        <v>7</v>
      </c>
      <c r="I403" s="271"/>
      <c r="J403" s="267"/>
      <c r="K403" s="267"/>
      <c r="L403" s="272"/>
      <c r="M403" s="273"/>
      <c r="N403" s="274"/>
      <c r="O403" s="274"/>
      <c r="P403" s="274"/>
      <c r="Q403" s="274"/>
      <c r="R403" s="274"/>
      <c r="S403" s="274"/>
      <c r="T403" s="27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6" t="s">
        <v>210</v>
      </c>
      <c r="AU403" s="276" t="s">
        <v>89</v>
      </c>
      <c r="AV403" s="14" t="s">
        <v>89</v>
      </c>
      <c r="AW403" s="14" t="s">
        <v>36</v>
      </c>
      <c r="AX403" s="14" t="s">
        <v>80</v>
      </c>
      <c r="AY403" s="276" t="s">
        <v>132</v>
      </c>
    </row>
    <row r="404" s="13" customFormat="1">
      <c r="A404" s="13"/>
      <c r="B404" s="256"/>
      <c r="C404" s="257"/>
      <c r="D404" s="239" t="s">
        <v>210</v>
      </c>
      <c r="E404" s="258" t="s">
        <v>1</v>
      </c>
      <c r="F404" s="259" t="s">
        <v>424</v>
      </c>
      <c r="G404" s="257"/>
      <c r="H404" s="258" t="s">
        <v>1</v>
      </c>
      <c r="I404" s="260"/>
      <c r="J404" s="257"/>
      <c r="K404" s="257"/>
      <c r="L404" s="261"/>
      <c r="M404" s="262"/>
      <c r="N404" s="263"/>
      <c r="O404" s="263"/>
      <c r="P404" s="263"/>
      <c r="Q404" s="263"/>
      <c r="R404" s="263"/>
      <c r="S404" s="263"/>
      <c r="T404" s="26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5" t="s">
        <v>210</v>
      </c>
      <c r="AU404" s="265" t="s">
        <v>89</v>
      </c>
      <c r="AV404" s="13" t="s">
        <v>21</v>
      </c>
      <c r="AW404" s="13" t="s">
        <v>36</v>
      </c>
      <c r="AX404" s="13" t="s">
        <v>80</v>
      </c>
      <c r="AY404" s="265" t="s">
        <v>132</v>
      </c>
    </row>
    <row r="405" s="14" customFormat="1">
      <c r="A405" s="14"/>
      <c r="B405" s="266"/>
      <c r="C405" s="267"/>
      <c r="D405" s="239" t="s">
        <v>210</v>
      </c>
      <c r="E405" s="268" t="s">
        <v>1</v>
      </c>
      <c r="F405" s="269" t="s">
        <v>180</v>
      </c>
      <c r="G405" s="267"/>
      <c r="H405" s="270">
        <v>11</v>
      </c>
      <c r="I405" s="271"/>
      <c r="J405" s="267"/>
      <c r="K405" s="267"/>
      <c r="L405" s="272"/>
      <c r="M405" s="273"/>
      <c r="N405" s="274"/>
      <c r="O405" s="274"/>
      <c r="P405" s="274"/>
      <c r="Q405" s="274"/>
      <c r="R405" s="274"/>
      <c r="S405" s="274"/>
      <c r="T405" s="27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6" t="s">
        <v>210</v>
      </c>
      <c r="AU405" s="276" t="s">
        <v>89</v>
      </c>
      <c r="AV405" s="14" t="s">
        <v>89</v>
      </c>
      <c r="AW405" s="14" t="s">
        <v>36</v>
      </c>
      <c r="AX405" s="14" t="s">
        <v>80</v>
      </c>
      <c r="AY405" s="276" t="s">
        <v>132</v>
      </c>
    </row>
    <row r="406" s="15" customFormat="1">
      <c r="A406" s="15"/>
      <c r="B406" s="277"/>
      <c r="C406" s="278"/>
      <c r="D406" s="239" t="s">
        <v>210</v>
      </c>
      <c r="E406" s="279" t="s">
        <v>1</v>
      </c>
      <c r="F406" s="280" t="s">
        <v>222</v>
      </c>
      <c r="G406" s="278"/>
      <c r="H406" s="281">
        <v>39</v>
      </c>
      <c r="I406" s="282"/>
      <c r="J406" s="278"/>
      <c r="K406" s="278"/>
      <c r="L406" s="283"/>
      <c r="M406" s="284"/>
      <c r="N406" s="285"/>
      <c r="O406" s="285"/>
      <c r="P406" s="285"/>
      <c r="Q406" s="285"/>
      <c r="R406" s="285"/>
      <c r="S406" s="285"/>
      <c r="T406" s="28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7" t="s">
        <v>210</v>
      </c>
      <c r="AU406" s="287" t="s">
        <v>89</v>
      </c>
      <c r="AV406" s="15" t="s">
        <v>131</v>
      </c>
      <c r="AW406" s="15" t="s">
        <v>36</v>
      </c>
      <c r="AX406" s="15" t="s">
        <v>21</v>
      </c>
      <c r="AY406" s="287" t="s">
        <v>132</v>
      </c>
    </row>
    <row r="407" s="2" customFormat="1">
      <c r="A407" s="39"/>
      <c r="B407" s="40"/>
      <c r="C407" s="226" t="s">
        <v>286</v>
      </c>
      <c r="D407" s="226" t="s">
        <v>133</v>
      </c>
      <c r="E407" s="227" t="s">
        <v>458</v>
      </c>
      <c r="F407" s="228" t="s">
        <v>459</v>
      </c>
      <c r="G407" s="229" t="s">
        <v>207</v>
      </c>
      <c r="H407" s="230">
        <v>3328</v>
      </c>
      <c r="I407" s="231"/>
      <c r="J407" s="232">
        <f>ROUND(I407*H407,2)</f>
        <v>0</v>
      </c>
      <c r="K407" s="228" t="s">
        <v>208</v>
      </c>
      <c r="L407" s="45"/>
      <c r="M407" s="233" t="s">
        <v>1</v>
      </c>
      <c r="N407" s="234" t="s">
        <v>45</v>
      </c>
      <c r="O407" s="92"/>
      <c r="P407" s="235">
        <f>O407*H407</f>
        <v>0</v>
      </c>
      <c r="Q407" s="235">
        <v>0</v>
      </c>
      <c r="R407" s="235">
        <f>Q407*H407</f>
        <v>0</v>
      </c>
      <c r="S407" s="235">
        <v>0.02</v>
      </c>
      <c r="T407" s="236">
        <f>S407*H407</f>
        <v>66.560000000000002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7" t="s">
        <v>131</v>
      </c>
      <c r="AT407" s="237" t="s">
        <v>133</v>
      </c>
      <c r="AU407" s="237" t="s">
        <v>89</v>
      </c>
      <c r="AY407" s="18" t="s">
        <v>132</v>
      </c>
      <c r="BE407" s="238">
        <f>IF(N407="základní",J407,0)</f>
        <v>0</v>
      </c>
      <c r="BF407" s="238">
        <f>IF(N407="snížená",J407,0)</f>
        <v>0</v>
      </c>
      <c r="BG407" s="238">
        <f>IF(N407="zákl. přenesená",J407,0)</f>
        <v>0</v>
      </c>
      <c r="BH407" s="238">
        <f>IF(N407="sníž. přenesená",J407,0)</f>
        <v>0</v>
      </c>
      <c r="BI407" s="238">
        <f>IF(N407="nulová",J407,0)</f>
        <v>0</v>
      </c>
      <c r="BJ407" s="18" t="s">
        <v>21</v>
      </c>
      <c r="BK407" s="238">
        <f>ROUND(I407*H407,2)</f>
        <v>0</v>
      </c>
      <c r="BL407" s="18" t="s">
        <v>131</v>
      </c>
      <c r="BM407" s="237" t="s">
        <v>460</v>
      </c>
    </row>
    <row r="408" s="2" customFormat="1" ht="16.5" customHeight="1">
      <c r="A408" s="39"/>
      <c r="B408" s="40"/>
      <c r="C408" s="226" t="s">
        <v>461</v>
      </c>
      <c r="D408" s="226" t="s">
        <v>133</v>
      </c>
      <c r="E408" s="227" t="s">
        <v>462</v>
      </c>
      <c r="F408" s="228" t="s">
        <v>463</v>
      </c>
      <c r="G408" s="229" t="s">
        <v>299</v>
      </c>
      <c r="H408" s="230">
        <v>1</v>
      </c>
      <c r="I408" s="231"/>
      <c r="J408" s="232">
        <f>ROUND(I408*H408,2)</f>
        <v>0</v>
      </c>
      <c r="K408" s="228" t="s">
        <v>1</v>
      </c>
      <c r="L408" s="45"/>
      <c r="M408" s="233" t="s">
        <v>1</v>
      </c>
      <c r="N408" s="234" t="s">
        <v>45</v>
      </c>
      <c r="O408" s="92"/>
      <c r="P408" s="235">
        <f>O408*H408</f>
        <v>0</v>
      </c>
      <c r="Q408" s="235">
        <v>0</v>
      </c>
      <c r="R408" s="235">
        <f>Q408*H408</f>
        <v>0</v>
      </c>
      <c r="S408" s="235">
        <v>3.0600000000000001</v>
      </c>
      <c r="T408" s="236">
        <f>S408*H408</f>
        <v>3.0600000000000001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7" t="s">
        <v>131</v>
      </c>
      <c r="AT408" s="237" t="s">
        <v>133</v>
      </c>
      <c r="AU408" s="237" t="s">
        <v>89</v>
      </c>
      <c r="AY408" s="18" t="s">
        <v>132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8" t="s">
        <v>21</v>
      </c>
      <c r="BK408" s="238">
        <f>ROUND(I408*H408,2)</f>
        <v>0</v>
      </c>
      <c r="BL408" s="18" t="s">
        <v>131</v>
      </c>
      <c r="BM408" s="237" t="s">
        <v>464</v>
      </c>
    </row>
    <row r="409" s="13" customFormat="1">
      <c r="A409" s="13"/>
      <c r="B409" s="256"/>
      <c r="C409" s="257"/>
      <c r="D409" s="239" t="s">
        <v>210</v>
      </c>
      <c r="E409" s="258" t="s">
        <v>1</v>
      </c>
      <c r="F409" s="259" t="s">
        <v>465</v>
      </c>
      <c r="G409" s="257"/>
      <c r="H409" s="258" t="s">
        <v>1</v>
      </c>
      <c r="I409" s="260"/>
      <c r="J409" s="257"/>
      <c r="K409" s="257"/>
      <c r="L409" s="261"/>
      <c r="M409" s="262"/>
      <c r="N409" s="263"/>
      <c r="O409" s="263"/>
      <c r="P409" s="263"/>
      <c r="Q409" s="263"/>
      <c r="R409" s="263"/>
      <c r="S409" s="263"/>
      <c r="T409" s="26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5" t="s">
        <v>210</v>
      </c>
      <c r="AU409" s="265" t="s">
        <v>89</v>
      </c>
      <c r="AV409" s="13" t="s">
        <v>21</v>
      </c>
      <c r="AW409" s="13" t="s">
        <v>36</v>
      </c>
      <c r="AX409" s="13" t="s">
        <v>80</v>
      </c>
      <c r="AY409" s="265" t="s">
        <v>132</v>
      </c>
    </row>
    <row r="410" s="13" customFormat="1">
      <c r="A410" s="13"/>
      <c r="B410" s="256"/>
      <c r="C410" s="257"/>
      <c r="D410" s="239" t="s">
        <v>210</v>
      </c>
      <c r="E410" s="258" t="s">
        <v>1</v>
      </c>
      <c r="F410" s="259" t="s">
        <v>466</v>
      </c>
      <c r="G410" s="257"/>
      <c r="H410" s="258" t="s">
        <v>1</v>
      </c>
      <c r="I410" s="260"/>
      <c r="J410" s="257"/>
      <c r="K410" s="257"/>
      <c r="L410" s="261"/>
      <c r="M410" s="262"/>
      <c r="N410" s="263"/>
      <c r="O410" s="263"/>
      <c r="P410" s="263"/>
      <c r="Q410" s="263"/>
      <c r="R410" s="263"/>
      <c r="S410" s="263"/>
      <c r="T410" s="26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5" t="s">
        <v>210</v>
      </c>
      <c r="AU410" s="265" t="s">
        <v>89</v>
      </c>
      <c r="AV410" s="13" t="s">
        <v>21</v>
      </c>
      <c r="AW410" s="13" t="s">
        <v>36</v>
      </c>
      <c r="AX410" s="13" t="s">
        <v>80</v>
      </c>
      <c r="AY410" s="265" t="s">
        <v>132</v>
      </c>
    </row>
    <row r="411" s="13" customFormat="1">
      <c r="A411" s="13"/>
      <c r="B411" s="256"/>
      <c r="C411" s="257"/>
      <c r="D411" s="239" t="s">
        <v>210</v>
      </c>
      <c r="E411" s="258" t="s">
        <v>1</v>
      </c>
      <c r="F411" s="259" t="s">
        <v>467</v>
      </c>
      <c r="G411" s="257"/>
      <c r="H411" s="258" t="s">
        <v>1</v>
      </c>
      <c r="I411" s="260"/>
      <c r="J411" s="257"/>
      <c r="K411" s="257"/>
      <c r="L411" s="261"/>
      <c r="M411" s="262"/>
      <c r="N411" s="263"/>
      <c r="O411" s="263"/>
      <c r="P411" s="263"/>
      <c r="Q411" s="263"/>
      <c r="R411" s="263"/>
      <c r="S411" s="263"/>
      <c r="T411" s="26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5" t="s">
        <v>210</v>
      </c>
      <c r="AU411" s="265" t="s">
        <v>89</v>
      </c>
      <c r="AV411" s="13" t="s">
        <v>21</v>
      </c>
      <c r="AW411" s="13" t="s">
        <v>36</v>
      </c>
      <c r="AX411" s="13" t="s">
        <v>80</v>
      </c>
      <c r="AY411" s="265" t="s">
        <v>132</v>
      </c>
    </row>
    <row r="412" s="13" customFormat="1">
      <c r="A412" s="13"/>
      <c r="B412" s="256"/>
      <c r="C412" s="257"/>
      <c r="D412" s="239" t="s">
        <v>210</v>
      </c>
      <c r="E412" s="258" t="s">
        <v>1</v>
      </c>
      <c r="F412" s="259" t="s">
        <v>468</v>
      </c>
      <c r="G412" s="257"/>
      <c r="H412" s="258" t="s">
        <v>1</v>
      </c>
      <c r="I412" s="260"/>
      <c r="J412" s="257"/>
      <c r="K412" s="257"/>
      <c r="L412" s="261"/>
      <c r="M412" s="262"/>
      <c r="N412" s="263"/>
      <c r="O412" s="263"/>
      <c r="P412" s="263"/>
      <c r="Q412" s="263"/>
      <c r="R412" s="263"/>
      <c r="S412" s="263"/>
      <c r="T412" s="26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5" t="s">
        <v>210</v>
      </c>
      <c r="AU412" s="265" t="s">
        <v>89</v>
      </c>
      <c r="AV412" s="13" t="s">
        <v>21</v>
      </c>
      <c r="AW412" s="13" t="s">
        <v>36</v>
      </c>
      <c r="AX412" s="13" t="s">
        <v>80</v>
      </c>
      <c r="AY412" s="265" t="s">
        <v>132</v>
      </c>
    </row>
    <row r="413" s="14" customFormat="1">
      <c r="A413" s="14"/>
      <c r="B413" s="266"/>
      <c r="C413" s="267"/>
      <c r="D413" s="239" t="s">
        <v>210</v>
      </c>
      <c r="E413" s="268" t="s">
        <v>1</v>
      </c>
      <c r="F413" s="269" t="s">
        <v>21</v>
      </c>
      <c r="G413" s="267"/>
      <c r="H413" s="270">
        <v>1</v>
      </c>
      <c r="I413" s="271"/>
      <c r="J413" s="267"/>
      <c r="K413" s="267"/>
      <c r="L413" s="272"/>
      <c r="M413" s="273"/>
      <c r="N413" s="274"/>
      <c r="O413" s="274"/>
      <c r="P413" s="274"/>
      <c r="Q413" s="274"/>
      <c r="R413" s="274"/>
      <c r="S413" s="274"/>
      <c r="T413" s="27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6" t="s">
        <v>210</v>
      </c>
      <c r="AU413" s="276" t="s">
        <v>89</v>
      </c>
      <c r="AV413" s="14" t="s">
        <v>89</v>
      </c>
      <c r="AW413" s="14" t="s">
        <v>36</v>
      </c>
      <c r="AX413" s="14" t="s">
        <v>21</v>
      </c>
      <c r="AY413" s="276" t="s">
        <v>132</v>
      </c>
    </row>
    <row r="414" s="11" customFormat="1" ht="22.8" customHeight="1">
      <c r="A414" s="11"/>
      <c r="B414" s="212"/>
      <c r="C414" s="213"/>
      <c r="D414" s="214" t="s">
        <v>79</v>
      </c>
      <c r="E414" s="254" t="s">
        <v>469</v>
      </c>
      <c r="F414" s="254" t="s">
        <v>470</v>
      </c>
      <c r="G414" s="213"/>
      <c r="H414" s="213"/>
      <c r="I414" s="216"/>
      <c r="J414" s="255">
        <f>BK414</f>
        <v>0</v>
      </c>
      <c r="K414" s="213"/>
      <c r="L414" s="218"/>
      <c r="M414" s="219"/>
      <c r="N414" s="220"/>
      <c r="O414" s="220"/>
      <c r="P414" s="221">
        <f>SUM(P415:P438)</f>
        <v>0</v>
      </c>
      <c r="Q414" s="220"/>
      <c r="R414" s="221">
        <f>SUM(R415:R438)</f>
        <v>0</v>
      </c>
      <c r="S414" s="220"/>
      <c r="T414" s="222">
        <f>SUM(T415:T438)</f>
        <v>0</v>
      </c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R414" s="223" t="s">
        <v>21</v>
      </c>
      <c r="AT414" s="224" t="s">
        <v>79</v>
      </c>
      <c r="AU414" s="224" t="s">
        <v>21</v>
      </c>
      <c r="AY414" s="223" t="s">
        <v>132</v>
      </c>
      <c r="BK414" s="225">
        <f>SUM(BK415:BK438)</f>
        <v>0</v>
      </c>
    </row>
    <row r="415" s="2" customFormat="1" ht="21.75" customHeight="1">
      <c r="A415" s="39"/>
      <c r="B415" s="40"/>
      <c r="C415" s="226" t="s">
        <v>471</v>
      </c>
      <c r="D415" s="226" t="s">
        <v>133</v>
      </c>
      <c r="E415" s="227" t="s">
        <v>472</v>
      </c>
      <c r="F415" s="228" t="s">
        <v>473</v>
      </c>
      <c r="G415" s="229" t="s">
        <v>384</v>
      </c>
      <c r="H415" s="230">
        <v>342.76499999999999</v>
      </c>
      <c r="I415" s="231"/>
      <c r="J415" s="232">
        <f>ROUND(I415*H415,2)</f>
        <v>0</v>
      </c>
      <c r="K415" s="228" t="s">
        <v>208</v>
      </c>
      <c r="L415" s="45"/>
      <c r="M415" s="233" t="s">
        <v>1</v>
      </c>
      <c r="N415" s="234" t="s">
        <v>45</v>
      </c>
      <c r="O415" s="92"/>
      <c r="P415" s="235">
        <f>O415*H415</f>
        <v>0</v>
      </c>
      <c r="Q415" s="235">
        <v>0</v>
      </c>
      <c r="R415" s="235">
        <f>Q415*H415</f>
        <v>0</v>
      </c>
      <c r="S415" s="235">
        <v>0</v>
      </c>
      <c r="T415" s="236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7" t="s">
        <v>131</v>
      </c>
      <c r="AT415" s="237" t="s">
        <v>133</v>
      </c>
      <c r="AU415" s="237" t="s">
        <v>89</v>
      </c>
      <c r="AY415" s="18" t="s">
        <v>132</v>
      </c>
      <c r="BE415" s="238">
        <f>IF(N415="základní",J415,0)</f>
        <v>0</v>
      </c>
      <c r="BF415" s="238">
        <f>IF(N415="snížená",J415,0)</f>
        <v>0</v>
      </c>
      <c r="BG415" s="238">
        <f>IF(N415="zákl. přenesená",J415,0)</f>
        <v>0</v>
      </c>
      <c r="BH415" s="238">
        <f>IF(N415="sníž. přenesená",J415,0)</f>
        <v>0</v>
      </c>
      <c r="BI415" s="238">
        <f>IF(N415="nulová",J415,0)</f>
        <v>0</v>
      </c>
      <c r="BJ415" s="18" t="s">
        <v>21</v>
      </c>
      <c r="BK415" s="238">
        <f>ROUND(I415*H415,2)</f>
        <v>0</v>
      </c>
      <c r="BL415" s="18" t="s">
        <v>131</v>
      </c>
      <c r="BM415" s="237" t="s">
        <v>474</v>
      </c>
    </row>
    <row r="416" s="2" customFormat="1">
      <c r="A416" s="39"/>
      <c r="B416" s="40"/>
      <c r="C416" s="226" t="s">
        <v>475</v>
      </c>
      <c r="D416" s="226" t="s">
        <v>133</v>
      </c>
      <c r="E416" s="227" t="s">
        <v>476</v>
      </c>
      <c r="F416" s="228" t="s">
        <v>477</v>
      </c>
      <c r="G416" s="229" t="s">
        <v>384</v>
      </c>
      <c r="H416" s="230">
        <v>5141.4750000000004</v>
      </c>
      <c r="I416" s="231"/>
      <c r="J416" s="232">
        <f>ROUND(I416*H416,2)</f>
        <v>0</v>
      </c>
      <c r="K416" s="228" t="s">
        <v>208</v>
      </c>
      <c r="L416" s="45"/>
      <c r="M416" s="233" t="s">
        <v>1</v>
      </c>
      <c r="N416" s="234" t="s">
        <v>45</v>
      </c>
      <c r="O416" s="92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6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7" t="s">
        <v>131</v>
      </c>
      <c r="AT416" s="237" t="s">
        <v>133</v>
      </c>
      <c r="AU416" s="237" t="s">
        <v>89</v>
      </c>
      <c r="AY416" s="18" t="s">
        <v>132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8" t="s">
        <v>21</v>
      </c>
      <c r="BK416" s="238">
        <f>ROUND(I416*H416,2)</f>
        <v>0</v>
      </c>
      <c r="BL416" s="18" t="s">
        <v>131</v>
      </c>
      <c r="BM416" s="237" t="s">
        <v>478</v>
      </c>
    </row>
    <row r="417" s="14" customFormat="1">
      <c r="A417" s="14"/>
      <c r="B417" s="266"/>
      <c r="C417" s="267"/>
      <c r="D417" s="239" t="s">
        <v>210</v>
      </c>
      <c r="E417" s="267"/>
      <c r="F417" s="269" t="s">
        <v>479</v>
      </c>
      <c r="G417" s="267"/>
      <c r="H417" s="270">
        <v>5141.4750000000004</v>
      </c>
      <c r="I417" s="271"/>
      <c r="J417" s="267"/>
      <c r="K417" s="267"/>
      <c r="L417" s="272"/>
      <c r="M417" s="273"/>
      <c r="N417" s="274"/>
      <c r="O417" s="274"/>
      <c r="P417" s="274"/>
      <c r="Q417" s="274"/>
      <c r="R417" s="274"/>
      <c r="S417" s="274"/>
      <c r="T417" s="27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6" t="s">
        <v>210</v>
      </c>
      <c r="AU417" s="276" t="s">
        <v>89</v>
      </c>
      <c r="AV417" s="14" t="s">
        <v>89</v>
      </c>
      <c r="AW417" s="14" t="s">
        <v>4</v>
      </c>
      <c r="AX417" s="14" t="s">
        <v>21</v>
      </c>
      <c r="AY417" s="276" t="s">
        <v>132</v>
      </c>
    </row>
    <row r="418" s="2" customFormat="1">
      <c r="A418" s="39"/>
      <c r="B418" s="40"/>
      <c r="C418" s="226" t="s">
        <v>480</v>
      </c>
      <c r="D418" s="226" t="s">
        <v>133</v>
      </c>
      <c r="E418" s="227" t="s">
        <v>481</v>
      </c>
      <c r="F418" s="228" t="s">
        <v>482</v>
      </c>
      <c r="G418" s="229" t="s">
        <v>384</v>
      </c>
      <c r="H418" s="230">
        <v>342.76499999999999</v>
      </c>
      <c r="I418" s="231"/>
      <c r="J418" s="232">
        <f>ROUND(I418*H418,2)</f>
        <v>0</v>
      </c>
      <c r="K418" s="228" t="s">
        <v>208</v>
      </c>
      <c r="L418" s="45"/>
      <c r="M418" s="233" t="s">
        <v>1</v>
      </c>
      <c r="N418" s="234" t="s">
        <v>45</v>
      </c>
      <c r="O418" s="92"/>
      <c r="P418" s="235">
        <f>O418*H418</f>
        <v>0</v>
      </c>
      <c r="Q418" s="235">
        <v>0</v>
      </c>
      <c r="R418" s="235">
        <f>Q418*H418</f>
        <v>0</v>
      </c>
      <c r="S418" s="235">
        <v>0</v>
      </c>
      <c r="T418" s="23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7" t="s">
        <v>131</v>
      </c>
      <c r="AT418" s="237" t="s">
        <v>133</v>
      </c>
      <c r="AU418" s="237" t="s">
        <v>89</v>
      </c>
      <c r="AY418" s="18" t="s">
        <v>132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8" t="s">
        <v>21</v>
      </c>
      <c r="BK418" s="238">
        <f>ROUND(I418*H418,2)</f>
        <v>0</v>
      </c>
      <c r="BL418" s="18" t="s">
        <v>131</v>
      </c>
      <c r="BM418" s="237" t="s">
        <v>483</v>
      </c>
    </row>
    <row r="419" s="2" customFormat="1" ht="44.25" customHeight="1">
      <c r="A419" s="39"/>
      <c r="B419" s="40"/>
      <c r="C419" s="226" t="s">
        <v>484</v>
      </c>
      <c r="D419" s="226" t="s">
        <v>133</v>
      </c>
      <c r="E419" s="227" t="s">
        <v>485</v>
      </c>
      <c r="F419" s="228" t="s">
        <v>486</v>
      </c>
      <c r="G419" s="229" t="s">
        <v>384</v>
      </c>
      <c r="H419" s="230">
        <v>3968.6500000000001</v>
      </c>
      <c r="I419" s="231"/>
      <c r="J419" s="232">
        <f>ROUND(I419*H419,2)</f>
        <v>0</v>
      </c>
      <c r="K419" s="228" t="s">
        <v>208</v>
      </c>
      <c r="L419" s="45"/>
      <c r="M419" s="233" t="s">
        <v>1</v>
      </c>
      <c r="N419" s="234" t="s">
        <v>45</v>
      </c>
      <c r="O419" s="92"/>
      <c r="P419" s="235">
        <f>O419*H419</f>
        <v>0</v>
      </c>
      <c r="Q419" s="235">
        <v>0</v>
      </c>
      <c r="R419" s="235">
        <f>Q419*H419</f>
        <v>0</v>
      </c>
      <c r="S419" s="235">
        <v>0</v>
      </c>
      <c r="T419" s="236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7" t="s">
        <v>131</v>
      </c>
      <c r="AT419" s="237" t="s">
        <v>133</v>
      </c>
      <c r="AU419" s="237" t="s">
        <v>89</v>
      </c>
      <c r="AY419" s="18" t="s">
        <v>132</v>
      </c>
      <c r="BE419" s="238">
        <f>IF(N419="základní",J419,0)</f>
        <v>0</v>
      </c>
      <c r="BF419" s="238">
        <f>IF(N419="snížená",J419,0)</f>
        <v>0</v>
      </c>
      <c r="BG419" s="238">
        <f>IF(N419="zákl. přenesená",J419,0)</f>
        <v>0</v>
      </c>
      <c r="BH419" s="238">
        <f>IF(N419="sníž. přenesená",J419,0)</f>
        <v>0</v>
      </c>
      <c r="BI419" s="238">
        <f>IF(N419="nulová",J419,0)</f>
        <v>0</v>
      </c>
      <c r="BJ419" s="18" t="s">
        <v>21</v>
      </c>
      <c r="BK419" s="238">
        <f>ROUND(I419*H419,2)</f>
        <v>0</v>
      </c>
      <c r="BL419" s="18" t="s">
        <v>131</v>
      </c>
      <c r="BM419" s="237" t="s">
        <v>487</v>
      </c>
    </row>
    <row r="420" s="13" customFormat="1">
      <c r="A420" s="13"/>
      <c r="B420" s="256"/>
      <c r="C420" s="257"/>
      <c r="D420" s="239" t="s">
        <v>210</v>
      </c>
      <c r="E420" s="258" t="s">
        <v>1</v>
      </c>
      <c r="F420" s="259" t="s">
        <v>488</v>
      </c>
      <c r="G420" s="257"/>
      <c r="H420" s="258" t="s">
        <v>1</v>
      </c>
      <c r="I420" s="260"/>
      <c r="J420" s="257"/>
      <c r="K420" s="257"/>
      <c r="L420" s="261"/>
      <c r="M420" s="262"/>
      <c r="N420" s="263"/>
      <c r="O420" s="263"/>
      <c r="P420" s="263"/>
      <c r="Q420" s="263"/>
      <c r="R420" s="263"/>
      <c r="S420" s="263"/>
      <c r="T420" s="26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5" t="s">
        <v>210</v>
      </c>
      <c r="AU420" s="265" t="s">
        <v>89</v>
      </c>
      <c r="AV420" s="13" t="s">
        <v>21</v>
      </c>
      <c r="AW420" s="13" t="s">
        <v>36</v>
      </c>
      <c r="AX420" s="13" t="s">
        <v>80</v>
      </c>
      <c r="AY420" s="265" t="s">
        <v>132</v>
      </c>
    </row>
    <row r="421" s="13" customFormat="1">
      <c r="A421" s="13"/>
      <c r="B421" s="256"/>
      <c r="C421" s="257"/>
      <c r="D421" s="239" t="s">
        <v>210</v>
      </c>
      <c r="E421" s="258" t="s">
        <v>1</v>
      </c>
      <c r="F421" s="259" t="s">
        <v>257</v>
      </c>
      <c r="G421" s="257"/>
      <c r="H421" s="258" t="s">
        <v>1</v>
      </c>
      <c r="I421" s="260"/>
      <c r="J421" s="257"/>
      <c r="K421" s="257"/>
      <c r="L421" s="261"/>
      <c r="M421" s="262"/>
      <c r="N421" s="263"/>
      <c r="O421" s="263"/>
      <c r="P421" s="263"/>
      <c r="Q421" s="263"/>
      <c r="R421" s="263"/>
      <c r="S421" s="263"/>
      <c r="T421" s="26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5" t="s">
        <v>210</v>
      </c>
      <c r="AU421" s="265" t="s">
        <v>89</v>
      </c>
      <c r="AV421" s="13" t="s">
        <v>21</v>
      </c>
      <c r="AW421" s="13" t="s">
        <v>36</v>
      </c>
      <c r="AX421" s="13" t="s">
        <v>80</v>
      </c>
      <c r="AY421" s="265" t="s">
        <v>132</v>
      </c>
    </row>
    <row r="422" s="13" customFormat="1">
      <c r="A422" s="13"/>
      <c r="B422" s="256"/>
      <c r="C422" s="257"/>
      <c r="D422" s="239" t="s">
        <v>210</v>
      </c>
      <c r="E422" s="258" t="s">
        <v>1</v>
      </c>
      <c r="F422" s="259" t="s">
        <v>227</v>
      </c>
      <c r="G422" s="257"/>
      <c r="H422" s="258" t="s">
        <v>1</v>
      </c>
      <c r="I422" s="260"/>
      <c r="J422" s="257"/>
      <c r="K422" s="257"/>
      <c r="L422" s="261"/>
      <c r="M422" s="262"/>
      <c r="N422" s="263"/>
      <c r="O422" s="263"/>
      <c r="P422" s="263"/>
      <c r="Q422" s="263"/>
      <c r="R422" s="263"/>
      <c r="S422" s="263"/>
      <c r="T422" s="26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5" t="s">
        <v>210</v>
      </c>
      <c r="AU422" s="265" t="s">
        <v>89</v>
      </c>
      <c r="AV422" s="13" t="s">
        <v>21</v>
      </c>
      <c r="AW422" s="13" t="s">
        <v>36</v>
      </c>
      <c r="AX422" s="13" t="s">
        <v>80</v>
      </c>
      <c r="AY422" s="265" t="s">
        <v>132</v>
      </c>
    </row>
    <row r="423" s="13" customFormat="1">
      <c r="A423" s="13"/>
      <c r="B423" s="256"/>
      <c r="C423" s="257"/>
      <c r="D423" s="239" t="s">
        <v>210</v>
      </c>
      <c r="E423" s="258" t="s">
        <v>1</v>
      </c>
      <c r="F423" s="259" t="s">
        <v>228</v>
      </c>
      <c r="G423" s="257"/>
      <c r="H423" s="258" t="s">
        <v>1</v>
      </c>
      <c r="I423" s="260"/>
      <c r="J423" s="257"/>
      <c r="K423" s="257"/>
      <c r="L423" s="261"/>
      <c r="M423" s="262"/>
      <c r="N423" s="263"/>
      <c r="O423" s="263"/>
      <c r="P423" s="263"/>
      <c r="Q423" s="263"/>
      <c r="R423" s="263"/>
      <c r="S423" s="263"/>
      <c r="T423" s="26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5" t="s">
        <v>210</v>
      </c>
      <c r="AU423" s="265" t="s">
        <v>89</v>
      </c>
      <c r="AV423" s="13" t="s">
        <v>21</v>
      </c>
      <c r="AW423" s="13" t="s">
        <v>36</v>
      </c>
      <c r="AX423" s="13" t="s">
        <v>80</v>
      </c>
      <c r="AY423" s="265" t="s">
        <v>132</v>
      </c>
    </row>
    <row r="424" s="14" customFormat="1">
      <c r="A424" s="14"/>
      <c r="B424" s="266"/>
      <c r="C424" s="267"/>
      <c r="D424" s="239" t="s">
        <v>210</v>
      </c>
      <c r="E424" s="268" t="s">
        <v>1</v>
      </c>
      <c r="F424" s="269" t="s">
        <v>229</v>
      </c>
      <c r="G424" s="267"/>
      <c r="H424" s="270">
        <v>82</v>
      </c>
      <c r="I424" s="271"/>
      <c r="J424" s="267"/>
      <c r="K424" s="267"/>
      <c r="L424" s="272"/>
      <c r="M424" s="273"/>
      <c r="N424" s="274"/>
      <c r="O424" s="274"/>
      <c r="P424" s="274"/>
      <c r="Q424" s="274"/>
      <c r="R424" s="274"/>
      <c r="S424" s="274"/>
      <c r="T424" s="27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6" t="s">
        <v>210</v>
      </c>
      <c r="AU424" s="276" t="s">
        <v>89</v>
      </c>
      <c r="AV424" s="14" t="s">
        <v>89</v>
      </c>
      <c r="AW424" s="14" t="s">
        <v>36</v>
      </c>
      <c r="AX424" s="14" t="s">
        <v>80</v>
      </c>
      <c r="AY424" s="276" t="s">
        <v>132</v>
      </c>
    </row>
    <row r="425" s="13" customFormat="1">
      <c r="A425" s="13"/>
      <c r="B425" s="256"/>
      <c r="C425" s="257"/>
      <c r="D425" s="239" t="s">
        <v>210</v>
      </c>
      <c r="E425" s="258" t="s">
        <v>1</v>
      </c>
      <c r="F425" s="259" t="s">
        <v>234</v>
      </c>
      <c r="G425" s="257"/>
      <c r="H425" s="258" t="s">
        <v>1</v>
      </c>
      <c r="I425" s="260"/>
      <c r="J425" s="257"/>
      <c r="K425" s="257"/>
      <c r="L425" s="261"/>
      <c r="M425" s="262"/>
      <c r="N425" s="263"/>
      <c r="O425" s="263"/>
      <c r="P425" s="263"/>
      <c r="Q425" s="263"/>
      <c r="R425" s="263"/>
      <c r="S425" s="263"/>
      <c r="T425" s="26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5" t="s">
        <v>210</v>
      </c>
      <c r="AU425" s="265" t="s">
        <v>89</v>
      </c>
      <c r="AV425" s="13" t="s">
        <v>21</v>
      </c>
      <c r="AW425" s="13" t="s">
        <v>36</v>
      </c>
      <c r="AX425" s="13" t="s">
        <v>80</v>
      </c>
      <c r="AY425" s="265" t="s">
        <v>132</v>
      </c>
    </row>
    <row r="426" s="14" customFormat="1">
      <c r="A426" s="14"/>
      <c r="B426" s="266"/>
      <c r="C426" s="267"/>
      <c r="D426" s="239" t="s">
        <v>210</v>
      </c>
      <c r="E426" s="268" t="s">
        <v>1</v>
      </c>
      <c r="F426" s="269" t="s">
        <v>235</v>
      </c>
      <c r="G426" s="267"/>
      <c r="H426" s="270">
        <v>492</v>
      </c>
      <c r="I426" s="271"/>
      <c r="J426" s="267"/>
      <c r="K426" s="267"/>
      <c r="L426" s="272"/>
      <c r="M426" s="273"/>
      <c r="N426" s="274"/>
      <c r="O426" s="274"/>
      <c r="P426" s="274"/>
      <c r="Q426" s="274"/>
      <c r="R426" s="274"/>
      <c r="S426" s="274"/>
      <c r="T426" s="27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6" t="s">
        <v>210</v>
      </c>
      <c r="AU426" s="276" t="s">
        <v>89</v>
      </c>
      <c r="AV426" s="14" t="s">
        <v>89</v>
      </c>
      <c r="AW426" s="14" t="s">
        <v>36</v>
      </c>
      <c r="AX426" s="14" t="s">
        <v>80</v>
      </c>
      <c r="AY426" s="276" t="s">
        <v>132</v>
      </c>
    </row>
    <row r="427" s="13" customFormat="1">
      <c r="A427" s="13"/>
      <c r="B427" s="256"/>
      <c r="C427" s="257"/>
      <c r="D427" s="239" t="s">
        <v>210</v>
      </c>
      <c r="E427" s="258" t="s">
        <v>1</v>
      </c>
      <c r="F427" s="259" t="s">
        <v>239</v>
      </c>
      <c r="G427" s="257"/>
      <c r="H427" s="258" t="s">
        <v>1</v>
      </c>
      <c r="I427" s="260"/>
      <c r="J427" s="257"/>
      <c r="K427" s="257"/>
      <c r="L427" s="261"/>
      <c r="M427" s="262"/>
      <c r="N427" s="263"/>
      <c r="O427" s="263"/>
      <c r="P427" s="263"/>
      <c r="Q427" s="263"/>
      <c r="R427" s="263"/>
      <c r="S427" s="263"/>
      <c r="T427" s="26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5" t="s">
        <v>210</v>
      </c>
      <c r="AU427" s="265" t="s">
        <v>89</v>
      </c>
      <c r="AV427" s="13" t="s">
        <v>21</v>
      </c>
      <c r="AW427" s="13" t="s">
        <v>36</v>
      </c>
      <c r="AX427" s="13" t="s">
        <v>80</v>
      </c>
      <c r="AY427" s="265" t="s">
        <v>132</v>
      </c>
    </row>
    <row r="428" s="14" customFormat="1">
      <c r="A428" s="14"/>
      <c r="B428" s="266"/>
      <c r="C428" s="267"/>
      <c r="D428" s="239" t="s">
        <v>210</v>
      </c>
      <c r="E428" s="268" t="s">
        <v>1</v>
      </c>
      <c r="F428" s="269" t="s">
        <v>240</v>
      </c>
      <c r="G428" s="267"/>
      <c r="H428" s="270">
        <v>400</v>
      </c>
      <c r="I428" s="271"/>
      <c r="J428" s="267"/>
      <c r="K428" s="267"/>
      <c r="L428" s="272"/>
      <c r="M428" s="273"/>
      <c r="N428" s="274"/>
      <c r="O428" s="274"/>
      <c r="P428" s="274"/>
      <c r="Q428" s="274"/>
      <c r="R428" s="274"/>
      <c r="S428" s="274"/>
      <c r="T428" s="27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6" t="s">
        <v>210</v>
      </c>
      <c r="AU428" s="276" t="s">
        <v>89</v>
      </c>
      <c r="AV428" s="14" t="s">
        <v>89</v>
      </c>
      <c r="AW428" s="14" t="s">
        <v>36</v>
      </c>
      <c r="AX428" s="14" t="s">
        <v>80</v>
      </c>
      <c r="AY428" s="276" t="s">
        <v>132</v>
      </c>
    </row>
    <row r="429" s="13" customFormat="1">
      <c r="A429" s="13"/>
      <c r="B429" s="256"/>
      <c r="C429" s="257"/>
      <c r="D429" s="239" t="s">
        <v>210</v>
      </c>
      <c r="E429" s="258" t="s">
        <v>1</v>
      </c>
      <c r="F429" s="259" t="s">
        <v>258</v>
      </c>
      <c r="G429" s="257"/>
      <c r="H429" s="258" t="s">
        <v>1</v>
      </c>
      <c r="I429" s="260"/>
      <c r="J429" s="257"/>
      <c r="K429" s="257"/>
      <c r="L429" s="261"/>
      <c r="M429" s="262"/>
      <c r="N429" s="263"/>
      <c r="O429" s="263"/>
      <c r="P429" s="263"/>
      <c r="Q429" s="263"/>
      <c r="R429" s="263"/>
      <c r="S429" s="263"/>
      <c r="T429" s="26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5" t="s">
        <v>210</v>
      </c>
      <c r="AU429" s="265" t="s">
        <v>89</v>
      </c>
      <c r="AV429" s="13" t="s">
        <v>21</v>
      </c>
      <c r="AW429" s="13" t="s">
        <v>36</v>
      </c>
      <c r="AX429" s="13" t="s">
        <v>80</v>
      </c>
      <c r="AY429" s="265" t="s">
        <v>132</v>
      </c>
    </row>
    <row r="430" s="14" customFormat="1">
      <c r="A430" s="14"/>
      <c r="B430" s="266"/>
      <c r="C430" s="267"/>
      <c r="D430" s="239" t="s">
        <v>210</v>
      </c>
      <c r="E430" s="268" t="s">
        <v>1</v>
      </c>
      <c r="F430" s="269" t="s">
        <v>242</v>
      </c>
      <c r="G430" s="267"/>
      <c r="H430" s="270">
        <v>240.59999999999999</v>
      </c>
      <c r="I430" s="271"/>
      <c r="J430" s="267"/>
      <c r="K430" s="267"/>
      <c r="L430" s="272"/>
      <c r="M430" s="273"/>
      <c r="N430" s="274"/>
      <c r="O430" s="274"/>
      <c r="P430" s="274"/>
      <c r="Q430" s="274"/>
      <c r="R430" s="274"/>
      <c r="S430" s="274"/>
      <c r="T430" s="27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6" t="s">
        <v>210</v>
      </c>
      <c r="AU430" s="276" t="s">
        <v>89</v>
      </c>
      <c r="AV430" s="14" t="s">
        <v>89</v>
      </c>
      <c r="AW430" s="14" t="s">
        <v>36</v>
      </c>
      <c r="AX430" s="14" t="s">
        <v>80</v>
      </c>
      <c r="AY430" s="276" t="s">
        <v>132</v>
      </c>
    </row>
    <row r="431" s="13" customFormat="1">
      <c r="A431" s="13"/>
      <c r="B431" s="256"/>
      <c r="C431" s="257"/>
      <c r="D431" s="239" t="s">
        <v>210</v>
      </c>
      <c r="E431" s="258" t="s">
        <v>1</v>
      </c>
      <c r="F431" s="259" t="s">
        <v>243</v>
      </c>
      <c r="G431" s="257"/>
      <c r="H431" s="258" t="s">
        <v>1</v>
      </c>
      <c r="I431" s="260"/>
      <c r="J431" s="257"/>
      <c r="K431" s="257"/>
      <c r="L431" s="261"/>
      <c r="M431" s="262"/>
      <c r="N431" s="263"/>
      <c r="O431" s="263"/>
      <c r="P431" s="263"/>
      <c r="Q431" s="263"/>
      <c r="R431" s="263"/>
      <c r="S431" s="263"/>
      <c r="T431" s="26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5" t="s">
        <v>210</v>
      </c>
      <c r="AU431" s="265" t="s">
        <v>89</v>
      </c>
      <c r="AV431" s="13" t="s">
        <v>21</v>
      </c>
      <c r="AW431" s="13" t="s">
        <v>36</v>
      </c>
      <c r="AX431" s="13" t="s">
        <v>80</v>
      </c>
      <c r="AY431" s="265" t="s">
        <v>132</v>
      </c>
    </row>
    <row r="432" s="14" customFormat="1">
      <c r="A432" s="14"/>
      <c r="B432" s="266"/>
      <c r="C432" s="267"/>
      <c r="D432" s="239" t="s">
        <v>210</v>
      </c>
      <c r="E432" s="268" t="s">
        <v>1</v>
      </c>
      <c r="F432" s="269" t="s">
        <v>244</v>
      </c>
      <c r="G432" s="267"/>
      <c r="H432" s="270">
        <v>955.20000000000005</v>
      </c>
      <c r="I432" s="271"/>
      <c r="J432" s="267"/>
      <c r="K432" s="267"/>
      <c r="L432" s="272"/>
      <c r="M432" s="273"/>
      <c r="N432" s="274"/>
      <c r="O432" s="274"/>
      <c r="P432" s="274"/>
      <c r="Q432" s="274"/>
      <c r="R432" s="274"/>
      <c r="S432" s="274"/>
      <c r="T432" s="27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76" t="s">
        <v>210</v>
      </c>
      <c r="AU432" s="276" t="s">
        <v>89</v>
      </c>
      <c r="AV432" s="14" t="s">
        <v>89</v>
      </c>
      <c r="AW432" s="14" t="s">
        <v>36</v>
      </c>
      <c r="AX432" s="14" t="s">
        <v>80</v>
      </c>
      <c r="AY432" s="276" t="s">
        <v>132</v>
      </c>
    </row>
    <row r="433" s="14" customFormat="1">
      <c r="A433" s="14"/>
      <c r="B433" s="266"/>
      <c r="C433" s="267"/>
      <c r="D433" s="239" t="s">
        <v>210</v>
      </c>
      <c r="E433" s="268" t="s">
        <v>1</v>
      </c>
      <c r="F433" s="269" t="s">
        <v>489</v>
      </c>
      <c r="G433" s="267"/>
      <c r="H433" s="270">
        <v>164.69999999999999</v>
      </c>
      <c r="I433" s="271"/>
      <c r="J433" s="267"/>
      <c r="K433" s="267"/>
      <c r="L433" s="272"/>
      <c r="M433" s="273"/>
      <c r="N433" s="274"/>
      <c r="O433" s="274"/>
      <c r="P433" s="274"/>
      <c r="Q433" s="274"/>
      <c r="R433" s="274"/>
      <c r="S433" s="274"/>
      <c r="T433" s="27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6" t="s">
        <v>210</v>
      </c>
      <c r="AU433" s="276" t="s">
        <v>89</v>
      </c>
      <c r="AV433" s="14" t="s">
        <v>89</v>
      </c>
      <c r="AW433" s="14" t="s">
        <v>36</v>
      </c>
      <c r="AX433" s="14" t="s">
        <v>80</v>
      </c>
      <c r="AY433" s="276" t="s">
        <v>132</v>
      </c>
    </row>
    <row r="434" s="13" customFormat="1">
      <c r="A434" s="13"/>
      <c r="B434" s="256"/>
      <c r="C434" s="257"/>
      <c r="D434" s="239" t="s">
        <v>210</v>
      </c>
      <c r="E434" s="258" t="s">
        <v>1</v>
      </c>
      <c r="F434" s="259" t="s">
        <v>273</v>
      </c>
      <c r="G434" s="257"/>
      <c r="H434" s="258" t="s">
        <v>1</v>
      </c>
      <c r="I434" s="260"/>
      <c r="J434" s="257"/>
      <c r="K434" s="257"/>
      <c r="L434" s="261"/>
      <c r="M434" s="262"/>
      <c r="N434" s="263"/>
      <c r="O434" s="263"/>
      <c r="P434" s="263"/>
      <c r="Q434" s="263"/>
      <c r="R434" s="263"/>
      <c r="S434" s="263"/>
      <c r="T434" s="26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5" t="s">
        <v>210</v>
      </c>
      <c r="AU434" s="265" t="s">
        <v>89</v>
      </c>
      <c r="AV434" s="13" t="s">
        <v>21</v>
      </c>
      <c r="AW434" s="13" t="s">
        <v>36</v>
      </c>
      <c r="AX434" s="13" t="s">
        <v>80</v>
      </c>
      <c r="AY434" s="265" t="s">
        <v>132</v>
      </c>
    </row>
    <row r="435" s="15" customFormat="1">
      <c r="A435" s="15"/>
      <c r="B435" s="277"/>
      <c r="C435" s="278"/>
      <c r="D435" s="239" t="s">
        <v>210</v>
      </c>
      <c r="E435" s="279" t="s">
        <v>1</v>
      </c>
      <c r="F435" s="280" t="s">
        <v>222</v>
      </c>
      <c r="G435" s="278"/>
      <c r="H435" s="281">
        <v>2334.5</v>
      </c>
      <c r="I435" s="282"/>
      <c r="J435" s="278"/>
      <c r="K435" s="278"/>
      <c r="L435" s="283"/>
      <c r="M435" s="284"/>
      <c r="N435" s="285"/>
      <c r="O435" s="285"/>
      <c r="P435" s="285"/>
      <c r="Q435" s="285"/>
      <c r="R435" s="285"/>
      <c r="S435" s="285"/>
      <c r="T435" s="286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87" t="s">
        <v>210</v>
      </c>
      <c r="AU435" s="287" t="s">
        <v>89</v>
      </c>
      <c r="AV435" s="15" t="s">
        <v>131</v>
      </c>
      <c r="AW435" s="15" t="s">
        <v>36</v>
      </c>
      <c r="AX435" s="15" t="s">
        <v>21</v>
      </c>
      <c r="AY435" s="287" t="s">
        <v>132</v>
      </c>
    </row>
    <row r="436" s="14" customFormat="1">
      <c r="A436" s="14"/>
      <c r="B436" s="266"/>
      <c r="C436" s="267"/>
      <c r="D436" s="239" t="s">
        <v>210</v>
      </c>
      <c r="E436" s="267"/>
      <c r="F436" s="269" t="s">
        <v>490</v>
      </c>
      <c r="G436" s="267"/>
      <c r="H436" s="270">
        <v>3968.6500000000001</v>
      </c>
      <c r="I436" s="271"/>
      <c r="J436" s="267"/>
      <c r="K436" s="267"/>
      <c r="L436" s="272"/>
      <c r="M436" s="273"/>
      <c r="N436" s="274"/>
      <c r="O436" s="274"/>
      <c r="P436" s="274"/>
      <c r="Q436" s="274"/>
      <c r="R436" s="274"/>
      <c r="S436" s="274"/>
      <c r="T436" s="27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6" t="s">
        <v>210</v>
      </c>
      <c r="AU436" s="276" t="s">
        <v>89</v>
      </c>
      <c r="AV436" s="14" t="s">
        <v>89</v>
      </c>
      <c r="AW436" s="14" t="s">
        <v>4</v>
      </c>
      <c r="AX436" s="14" t="s">
        <v>21</v>
      </c>
      <c r="AY436" s="276" t="s">
        <v>132</v>
      </c>
    </row>
    <row r="437" s="2" customFormat="1" ht="44.25" customHeight="1">
      <c r="A437" s="39"/>
      <c r="B437" s="40"/>
      <c r="C437" s="226" t="s">
        <v>491</v>
      </c>
      <c r="D437" s="226" t="s">
        <v>133</v>
      </c>
      <c r="E437" s="227" t="s">
        <v>492</v>
      </c>
      <c r="F437" s="228" t="s">
        <v>493</v>
      </c>
      <c r="G437" s="229" t="s">
        <v>384</v>
      </c>
      <c r="H437" s="230">
        <v>108.44499999999999</v>
      </c>
      <c r="I437" s="231"/>
      <c r="J437" s="232">
        <f>ROUND(I437*H437,2)</f>
        <v>0</v>
      </c>
      <c r="K437" s="228" t="s">
        <v>208</v>
      </c>
      <c r="L437" s="45"/>
      <c r="M437" s="233" t="s">
        <v>1</v>
      </c>
      <c r="N437" s="234" t="s">
        <v>45</v>
      </c>
      <c r="O437" s="92"/>
      <c r="P437" s="235">
        <f>O437*H437</f>
        <v>0</v>
      </c>
      <c r="Q437" s="235">
        <v>0</v>
      </c>
      <c r="R437" s="235">
        <f>Q437*H437</f>
        <v>0</v>
      </c>
      <c r="S437" s="235">
        <v>0</v>
      </c>
      <c r="T437" s="236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7" t="s">
        <v>131</v>
      </c>
      <c r="AT437" s="237" t="s">
        <v>133</v>
      </c>
      <c r="AU437" s="237" t="s">
        <v>89</v>
      </c>
      <c r="AY437" s="18" t="s">
        <v>132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8" t="s">
        <v>21</v>
      </c>
      <c r="BK437" s="238">
        <f>ROUND(I437*H437,2)</f>
        <v>0</v>
      </c>
      <c r="BL437" s="18" t="s">
        <v>131</v>
      </c>
      <c r="BM437" s="237" t="s">
        <v>494</v>
      </c>
    </row>
    <row r="438" s="14" customFormat="1">
      <c r="A438" s="14"/>
      <c r="B438" s="266"/>
      <c r="C438" s="267"/>
      <c r="D438" s="239" t="s">
        <v>210</v>
      </c>
      <c r="E438" s="268" t="s">
        <v>1</v>
      </c>
      <c r="F438" s="269" t="s">
        <v>495</v>
      </c>
      <c r="G438" s="267"/>
      <c r="H438" s="270">
        <v>108.44499999999999</v>
      </c>
      <c r="I438" s="271"/>
      <c r="J438" s="267"/>
      <c r="K438" s="267"/>
      <c r="L438" s="272"/>
      <c r="M438" s="273"/>
      <c r="N438" s="274"/>
      <c r="O438" s="274"/>
      <c r="P438" s="274"/>
      <c r="Q438" s="274"/>
      <c r="R438" s="274"/>
      <c r="S438" s="274"/>
      <c r="T438" s="27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6" t="s">
        <v>210</v>
      </c>
      <c r="AU438" s="276" t="s">
        <v>89</v>
      </c>
      <c r="AV438" s="14" t="s">
        <v>89</v>
      </c>
      <c r="AW438" s="14" t="s">
        <v>36</v>
      </c>
      <c r="AX438" s="14" t="s">
        <v>21</v>
      </c>
      <c r="AY438" s="276" t="s">
        <v>132</v>
      </c>
    </row>
    <row r="439" s="11" customFormat="1" ht="22.8" customHeight="1">
      <c r="A439" s="11"/>
      <c r="B439" s="212"/>
      <c r="C439" s="213"/>
      <c r="D439" s="214" t="s">
        <v>79</v>
      </c>
      <c r="E439" s="254" t="s">
        <v>496</v>
      </c>
      <c r="F439" s="254" t="s">
        <v>497</v>
      </c>
      <c r="G439" s="213"/>
      <c r="H439" s="213"/>
      <c r="I439" s="216"/>
      <c r="J439" s="255">
        <f>BK439</f>
        <v>0</v>
      </c>
      <c r="K439" s="213"/>
      <c r="L439" s="218"/>
      <c r="M439" s="219"/>
      <c r="N439" s="220"/>
      <c r="O439" s="220"/>
      <c r="P439" s="221">
        <f>SUM(P440:P441)</f>
        <v>0</v>
      </c>
      <c r="Q439" s="220"/>
      <c r="R439" s="221">
        <f>SUM(R440:R441)</f>
        <v>0</v>
      </c>
      <c r="S439" s="220"/>
      <c r="T439" s="222">
        <f>SUM(T440:T441)</f>
        <v>0</v>
      </c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R439" s="223" t="s">
        <v>21</v>
      </c>
      <c r="AT439" s="224" t="s">
        <v>79</v>
      </c>
      <c r="AU439" s="224" t="s">
        <v>21</v>
      </c>
      <c r="AY439" s="223" t="s">
        <v>132</v>
      </c>
      <c r="BK439" s="225">
        <f>SUM(BK440:BK441)</f>
        <v>0</v>
      </c>
    </row>
    <row r="440" s="2" customFormat="1" ht="33" customHeight="1">
      <c r="A440" s="39"/>
      <c r="B440" s="40"/>
      <c r="C440" s="226" t="s">
        <v>498</v>
      </c>
      <c r="D440" s="226" t="s">
        <v>133</v>
      </c>
      <c r="E440" s="227" t="s">
        <v>499</v>
      </c>
      <c r="F440" s="228" t="s">
        <v>500</v>
      </c>
      <c r="G440" s="229" t="s">
        <v>384</v>
      </c>
      <c r="H440" s="230">
        <v>290.32600000000002</v>
      </c>
      <c r="I440" s="231"/>
      <c r="J440" s="232">
        <f>ROUND(I440*H440,2)</f>
        <v>0</v>
      </c>
      <c r="K440" s="228" t="s">
        <v>208</v>
      </c>
      <c r="L440" s="45"/>
      <c r="M440" s="233" t="s">
        <v>1</v>
      </c>
      <c r="N440" s="234" t="s">
        <v>45</v>
      </c>
      <c r="O440" s="92"/>
      <c r="P440" s="235">
        <f>O440*H440</f>
        <v>0</v>
      </c>
      <c r="Q440" s="235">
        <v>0</v>
      </c>
      <c r="R440" s="235">
        <f>Q440*H440</f>
        <v>0</v>
      </c>
      <c r="S440" s="235">
        <v>0</v>
      </c>
      <c r="T440" s="236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7" t="s">
        <v>131</v>
      </c>
      <c r="AT440" s="237" t="s">
        <v>133</v>
      </c>
      <c r="AU440" s="237" t="s">
        <v>89</v>
      </c>
      <c r="AY440" s="18" t="s">
        <v>132</v>
      </c>
      <c r="BE440" s="238">
        <f>IF(N440="základní",J440,0)</f>
        <v>0</v>
      </c>
      <c r="BF440" s="238">
        <f>IF(N440="snížená",J440,0)</f>
        <v>0</v>
      </c>
      <c r="BG440" s="238">
        <f>IF(N440="zákl. přenesená",J440,0)</f>
        <v>0</v>
      </c>
      <c r="BH440" s="238">
        <f>IF(N440="sníž. přenesená",J440,0)</f>
        <v>0</v>
      </c>
      <c r="BI440" s="238">
        <f>IF(N440="nulová",J440,0)</f>
        <v>0</v>
      </c>
      <c r="BJ440" s="18" t="s">
        <v>21</v>
      </c>
      <c r="BK440" s="238">
        <f>ROUND(I440*H440,2)</f>
        <v>0</v>
      </c>
      <c r="BL440" s="18" t="s">
        <v>131</v>
      </c>
      <c r="BM440" s="237" t="s">
        <v>501</v>
      </c>
    </row>
    <row r="441" s="2" customFormat="1" ht="33" customHeight="1">
      <c r="A441" s="39"/>
      <c r="B441" s="40"/>
      <c r="C441" s="226" t="s">
        <v>502</v>
      </c>
      <c r="D441" s="226" t="s">
        <v>133</v>
      </c>
      <c r="E441" s="227" t="s">
        <v>503</v>
      </c>
      <c r="F441" s="228" t="s">
        <v>504</v>
      </c>
      <c r="G441" s="229" t="s">
        <v>384</v>
      </c>
      <c r="H441" s="230">
        <v>290.32600000000002</v>
      </c>
      <c r="I441" s="231"/>
      <c r="J441" s="232">
        <f>ROUND(I441*H441,2)</f>
        <v>0</v>
      </c>
      <c r="K441" s="228" t="s">
        <v>208</v>
      </c>
      <c r="L441" s="45"/>
      <c r="M441" s="309" t="s">
        <v>1</v>
      </c>
      <c r="N441" s="310" t="s">
        <v>45</v>
      </c>
      <c r="O441" s="245"/>
      <c r="P441" s="311">
        <f>O441*H441</f>
        <v>0</v>
      </c>
      <c r="Q441" s="311">
        <v>0</v>
      </c>
      <c r="R441" s="311">
        <f>Q441*H441</f>
        <v>0</v>
      </c>
      <c r="S441" s="311">
        <v>0</v>
      </c>
      <c r="T441" s="312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7" t="s">
        <v>131</v>
      </c>
      <c r="AT441" s="237" t="s">
        <v>133</v>
      </c>
      <c r="AU441" s="237" t="s">
        <v>89</v>
      </c>
      <c r="AY441" s="18" t="s">
        <v>132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8" t="s">
        <v>21</v>
      </c>
      <c r="BK441" s="238">
        <f>ROUND(I441*H441,2)</f>
        <v>0</v>
      </c>
      <c r="BL441" s="18" t="s">
        <v>131</v>
      </c>
      <c r="BM441" s="237" t="s">
        <v>505</v>
      </c>
    </row>
    <row r="442" s="2" customFormat="1" ht="6.96" customHeight="1">
      <c r="A442" s="39"/>
      <c r="B442" s="67"/>
      <c r="C442" s="68"/>
      <c r="D442" s="68"/>
      <c r="E442" s="68"/>
      <c r="F442" s="68"/>
      <c r="G442" s="68"/>
      <c r="H442" s="68"/>
      <c r="I442" s="68"/>
      <c r="J442" s="68"/>
      <c r="K442" s="68"/>
      <c r="L442" s="45"/>
      <c r="M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</row>
  </sheetData>
  <sheetProtection sheet="1" autoFilter="0" formatColumns="0" formatRows="0" objects="1" scenarios="1" spinCount="100000" saltValue="eh1C2hxAHCGhcq2EUfYr1bfMWBU7xxkfdzjn9duUTHx4DDcBwbm+KkPGtO9mXJMY4yJtTUAl5Rtokgpx1R05eA==" hashValue="O1hCXACC4gcppXf5rAPTLB8ieJSg0iHOnI6xRaPbGFHX8rvfniVIrZi2o5POc1Ize8lVaNzspD17PiANL6iHWg==" algorithmName="SHA-512" password="CC35"/>
  <autoFilter ref="C133:K441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Polní cesty C1 a C487 Dvory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28</v>
      </c>
      <c r="E14" s="39"/>
      <c r="F14" s="39"/>
      <c r="G14" s="39"/>
      <c r="H14" s="39"/>
      <c r="I14" s="141" t="s">
        <v>29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30</v>
      </c>
      <c r="F15" s="39"/>
      <c r="G15" s="39"/>
      <c r="H15" s="39"/>
      <c r="I15" s="141" t="s">
        <v>31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32</v>
      </c>
      <c r="E17" s="39"/>
      <c r="F17" s="39"/>
      <c r="G17" s="39"/>
      <c r="H17" s="39"/>
      <c r="I17" s="14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34</v>
      </c>
      <c r="E20" s="39"/>
      <c r="F20" s="39"/>
      <c r="G20" s="39"/>
      <c r="H20" s="39"/>
      <c r="I20" s="141" t="s">
        <v>29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35</v>
      </c>
      <c r="F21" s="39"/>
      <c r="G21" s="39"/>
      <c r="H21" s="39"/>
      <c r="I21" s="141" t="s">
        <v>31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29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31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99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100</v>
      </c>
      <c r="E31" s="39"/>
      <c r="F31" s="39"/>
      <c r="G31" s="39"/>
      <c r="H31" s="39"/>
      <c r="I31" s="39"/>
      <c r="J31" s="151">
        <f>J103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1" t="s">
        <v>45</v>
      </c>
      <c r="F35" s="157">
        <f>ROUND((SUM(BE103:BE110) + SUM(BE130:BE173)),  2)</f>
        <v>0</v>
      </c>
      <c r="G35" s="39"/>
      <c r="H35" s="39"/>
      <c r="I35" s="158">
        <v>0.20999999999999999</v>
      </c>
      <c r="J35" s="157">
        <f>ROUND(((SUM(BE103:BE110) + SUM(BE130:BE173))*I35),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46</v>
      </c>
      <c r="F36" s="157">
        <f>ROUND((SUM(BF103:BF110) + SUM(BF130:BF173)),  2)</f>
        <v>0</v>
      </c>
      <c r="G36" s="39"/>
      <c r="H36" s="39"/>
      <c r="I36" s="158">
        <v>0.14999999999999999</v>
      </c>
      <c r="J36" s="157">
        <f>ROUND(((SUM(BF103:BF110) + SUM(BF130:BF173))*I36),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7">
        <f>ROUND((SUM(BG103:BG110) + SUM(BG130:BG173)),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48</v>
      </c>
      <c r="F38" s="157">
        <f>ROUND((SUM(BH103:BH110) + SUM(BH130:BH173)),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49</v>
      </c>
      <c r="F39" s="157">
        <f>ROUND((SUM(BI103:BI110) + SUM(BI130:BI173)),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53</v>
      </c>
      <c r="E50" s="167"/>
      <c r="F50" s="167"/>
      <c r="G50" s="166" t="s">
        <v>54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55</v>
      </c>
      <c r="E61" s="169"/>
      <c r="F61" s="170" t="s">
        <v>56</v>
      </c>
      <c r="G61" s="168" t="s">
        <v>55</v>
      </c>
      <c r="H61" s="169"/>
      <c r="I61" s="169"/>
      <c r="J61" s="171" t="s">
        <v>56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57</v>
      </c>
      <c r="E65" s="172"/>
      <c r="F65" s="172"/>
      <c r="G65" s="166" t="s">
        <v>58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55</v>
      </c>
      <c r="E76" s="169"/>
      <c r="F76" s="170" t="s">
        <v>56</v>
      </c>
      <c r="G76" s="168" t="s">
        <v>55</v>
      </c>
      <c r="H76" s="169"/>
      <c r="I76" s="169"/>
      <c r="J76" s="171" t="s">
        <v>56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Polní cesty C1 a C487 Dvory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101.02 - VÝMĚNA AKTIVNÍ ZÓNY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Dvory</v>
      </c>
      <c r="G89" s="41"/>
      <c r="H89" s="41"/>
      <c r="I89" s="33" t="s">
        <v>24</v>
      </c>
      <c r="J89" s="80" t="str">
        <f>IF(J12="","",J12)</f>
        <v>3. 3. 2021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Česká republika - Státní pozemkový úřad</v>
      </c>
      <c r="G91" s="41"/>
      <c r="H91" s="41"/>
      <c r="I91" s="33" t="s">
        <v>34</v>
      </c>
      <c r="J91" s="37" t="str">
        <f>E21</f>
        <v>Ing. Roman Fišer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Dopravně inženýrská kancelář, s. 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102</v>
      </c>
      <c r="D94" s="179"/>
      <c r="E94" s="179"/>
      <c r="F94" s="179"/>
      <c r="G94" s="179"/>
      <c r="H94" s="179"/>
      <c r="I94" s="179"/>
      <c r="J94" s="180" t="s">
        <v>103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104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2"/>
      <c r="C97" s="183"/>
      <c r="D97" s="184" t="s">
        <v>194</v>
      </c>
      <c r="E97" s="185"/>
      <c r="F97" s="185"/>
      <c r="G97" s="185"/>
      <c r="H97" s="185"/>
      <c r="I97" s="185"/>
      <c r="J97" s="186">
        <f>J131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8"/>
      <c r="C98" s="249"/>
      <c r="D98" s="250" t="s">
        <v>195</v>
      </c>
      <c r="E98" s="251"/>
      <c r="F98" s="251"/>
      <c r="G98" s="251"/>
      <c r="H98" s="251"/>
      <c r="I98" s="251"/>
      <c r="J98" s="252">
        <f>J132</f>
        <v>0</v>
      </c>
      <c r="K98" s="249"/>
      <c r="L98" s="253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8"/>
      <c r="C99" s="249"/>
      <c r="D99" s="250" t="s">
        <v>199</v>
      </c>
      <c r="E99" s="251"/>
      <c r="F99" s="251"/>
      <c r="G99" s="251"/>
      <c r="H99" s="251"/>
      <c r="I99" s="251"/>
      <c r="J99" s="252">
        <f>J164</f>
        <v>0</v>
      </c>
      <c r="K99" s="249"/>
      <c r="L99" s="253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8"/>
      <c r="C100" s="249"/>
      <c r="D100" s="250" t="s">
        <v>201</v>
      </c>
      <c r="E100" s="251"/>
      <c r="F100" s="251"/>
      <c r="G100" s="251"/>
      <c r="H100" s="251"/>
      <c r="I100" s="251"/>
      <c r="J100" s="252">
        <f>J171</f>
        <v>0</v>
      </c>
      <c r="K100" s="249"/>
      <c r="L100" s="25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181" t="s">
        <v>107</v>
      </c>
      <c r="D103" s="41"/>
      <c r="E103" s="41"/>
      <c r="F103" s="41"/>
      <c r="G103" s="41"/>
      <c r="H103" s="41"/>
      <c r="I103" s="41"/>
      <c r="J103" s="188">
        <f>ROUND(J104 + J105 + J106 + J107 + J108 + J109,2)</f>
        <v>0</v>
      </c>
      <c r="K103" s="41"/>
      <c r="L103" s="64"/>
      <c r="N103" s="189" t="s">
        <v>44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190" t="s">
        <v>108</v>
      </c>
      <c r="E104" s="191"/>
      <c r="F104" s="191"/>
      <c r="G104" s="41"/>
      <c r="H104" s="41"/>
      <c r="I104" s="41"/>
      <c r="J104" s="192">
        <v>0</v>
      </c>
      <c r="K104" s="41"/>
      <c r="L104" s="193"/>
      <c r="M104" s="194"/>
      <c r="N104" s="195" t="s">
        <v>46</v>
      </c>
      <c r="O104" s="194"/>
      <c r="P104" s="194"/>
      <c r="Q104" s="194"/>
      <c r="R104" s="194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4"/>
      <c r="AG104" s="194"/>
      <c r="AH104" s="194"/>
      <c r="AI104" s="194"/>
      <c r="AJ104" s="194"/>
      <c r="AK104" s="194"/>
      <c r="AL104" s="194"/>
      <c r="AM104" s="194"/>
      <c r="AN104" s="194"/>
      <c r="AO104" s="194"/>
      <c r="AP104" s="194"/>
      <c r="AQ104" s="194"/>
      <c r="AR104" s="194"/>
      <c r="AS104" s="194"/>
      <c r="AT104" s="194"/>
      <c r="AU104" s="194"/>
      <c r="AV104" s="194"/>
      <c r="AW104" s="194"/>
      <c r="AX104" s="194"/>
      <c r="AY104" s="197" t="s">
        <v>109</v>
      </c>
      <c r="AZ104" s="194"/>
      <c r="BA104" s="194"/>
      <c r="BB104" s="194"/>
      <c r="BC104" s="194"/>
      <c r="BD104" s="194"/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97" t="s">
        <v>89</v>
      </c>
      <c r="BK104" s="194"/>
      <c r="BL104" s="194"/>
      <c r="BM104" s="194"/>
    </row>
    <row r="105" s="2" customFormat="1" ht="18" customHeight="1">
      <c r="A105" s="39"/>
      <c r="B105" s="40"/>
      <c r="C105" s="41"/>
      <c r="D105" s="190" t="s">
        <v>110</v>
      </c>
      <c r="E105" s="191"/>
      <c r="F105" s="191"/>
      <c r="G105" s="41"/>
      <c r="H105" s="41"/>
      <c r="I105" s="41"/>
      <c r="J105" s="192">
        <v>0</v>
      </c>
      <c r="K105" s="41"/>
      <c r="L105" s="193"/>
      <c r="M105" s="194"/>
      <c r="N105" s="195" t="s">
        <v>46</v>
      </c>
      <c r="O105" s="194"/>
      <c r="P105" s="194"/>
      <c r="Q105" s="194"/>
      <c r="R105" s="194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4"/>
      <c r="AG105" s="194"/>
      <c r="AH105" s="194"/>
      <c r="AI105" s="194"/>
      <c r="AJ105" s="194"/>
      <c r="AK105" s="194"/>
      <c r="AL105" s="194"/>
      <c r="AM105" s="194"/>
      <c r="AN105" s="194"/>
      <c r="AO105" s="194"/>
      <c r="AP105" s="194"/>
      <c r="AQ105" s="194"/>
      <c r="AR105" s="194"/>
      <c r="AS105" s="194"/>
      <c r="AT105" s="194"/>
      <c r="AU105" s="194"/>
      <c r="AV105" s="194"/>
      <c r="AW105" s="194"/>
      <c r="AX105" s="194"/>
      <c r="AY105" s="197" t="s">
        <v>109</v>
      </c>
      <c r="AZ105" s="194"/>
      <c r="BA105" s="194"/>
      <c r="BB105" s="194"/>
      <c r="BC105" s="194"/>
      <c r="BD105" s="194"/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97" t="s">
        <v>89</v>
      </c>
      <c r="BK105" s="194"/>
      <c r="BL105" s="194"/>
      <c r="BM105" s="194"/>
    </row>
    <row r="106" s="2" customFormat="1" ht="18" customHeight="1">
      <c r="A106" s="39"/>
      <c r="B106" s="40"/>
      <c r="C106" s="41"/>
      <c r="D106" s="190" t="s">
        <v>111</v>
      </c>
      <c r="E106" s="191"/>
      <c r="F106" s="191"/>
      <c r="G106" s="41"/>
      <c r="H106" s="41"/>
      <c r="I106" s="41"/>
      <c r="J106" s="192">
        <v>0</v>
      </c>
      <c r="K106" s="41"/>
      <c r="L106" s="193"/>
      <c r="M106" s="194"/>
      <c r="N106" s="195" t="s">
        <v>46</v>
      </c>
      <c r="O106" s="194"/>
      <c r="P106" s="194"/>
      <c r="Q106" s="194"/>
      <c r="R106" s="194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196"/>
      <c r="AF106" s="194"/>
      <c r="AG106" s="194"/>
      <c r="AH106" s="194"/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7" t="s">
        <v>109</v>
      </c>
      <c r="AZ106" s="194"/>
      <c r="BA106" s="194"/>
      <c r="BB106" s="194"/>
      <c r="BC106" s="194"/>
      <c r="BD106" s="194"/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97" t="s">
        <v>89</v>
      </c>
      <c r="BK106" s="194"/>
      <c r="BL106" s="194"/>
      <c r="BM106" s="194"/>
    </row>
    <row r="107" s="2" customFormat="1" ht="18" customHeight="1">
      <c r="A107" s="39"/>
      <c r="B107" s="40"/>
      <c r="C107" s="41"/>
      <c r="D107" s="190" t="s">
        <v>112</v>
      </c>
      <c r="E107" s="191"/>
      <c r="F107" s="191"/>
      <c r="G107" s="41"/>
      <c r="H107" s="41"/>
      <c r="I107" s="41"/>
      <c r="J107" s="192">
        <v>0</v>
      </c>
      <c r="K107" s="41"/>
      <c r="L107" s="193"/>
      <c r="M107" s="194"/>
      <c r="N107" s="195" t="s">
        <v>46</v>
      </c>
      <c r="O107" s="194"/>
      <c r="P107" s="194"/>
      <c r="Q107" s="194"/>
      <c r="R107" s="194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4"/>
      <c r="AG107" s="194"/>
      <c r="AH107" s="194"/>
      <c r="AI107" s="194"/>
      <c r="AJ107" s="194"/>
      <c r="AK107" s="194"/>
      <c r="AL107" s="194"/>
      <c r="AM107" s="194"/>
      <c r="AN107" s="194"/>
      <c r="AO107" s="194"/>
      <c r="AP107" s="194"/>
      <c r="AQ107" s="194"/>
      <c r="AR107" s="194"/>
      <c r="AS107" s="194"/>
      <c r="AT107" s="194"/>
      <c r="AU107" s="194"/>
      <c r="AV107" s="194"/>
      <c r="AW107" s="194"/>
      <c r="AX107" s="194"/>
      <c r="AY107" s="197" t="s">
        <v>109</v>
      </c>
      <c r="AZ107" s="194"/>
      <c r="BA107" s="194"/>
      <c r="BB107" s="194"/>
      <c r="BC107" s="194"/>
      <c r="BD107" s="194"/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97" t="s">
        <v>89</v>
      </c>
      <c r="BK107" s="194"/>
      <c r="BL107" s="194"/>
      <c r="BM107" s="194"/>
    </row>
    <row r="108" s="2" customFormat="1" ht="18" customHeight="1">
      <c r="A108" s="39"/>
      <c r="B108" s="40"/>
      <c r="C108" s="41"/>
      <c r="D108" s="190" t="s">
        <v>113</v>
      </c>
      <c r="E108" s="191"/>
      <c r="F108" s="191"/>
      <c r="G108" s="41"/>
      <c r="H108" s="41"/>
      <c r="I108" s="41"/>
      <c r="J108" s="192">
        <v>0</v>
      </c>
      <c r="K108" s="41"/>
      <c r="L108" s="193"/>
      <c r="M108" s="194"/>
      <c r="N108" s="195" t="s">
        <v>46</v>
      </c>
      <c r="O108" s="194"/>
      <c r="P108" s="194"/>
      <c r="Q108" s="194"/>
      <c r="R108" s="194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4"/>
      <c r="AG108" s="194"/>
      <c r="AH108" s="194"/>
      <c r="AI108" s="194"/>
      <c r="AJ108" s="194"/>
      <c r="AK108" s="194"/>
      <c r="AL108" s="194"/>
      <c r="AM108" s="194"/>
      <c r="AN108" s="194"/>
      <c r="AO108" s="194"/>
      <c r="AP108" s="194"/>
      <c r="AQ108" s="194"/>
      <c r="AR108" s="194"/>
      <c r="AS108" s="194"/>
      <c r="AT108" s="194"/>
      <c r="AU108" s="194"/>
      <c r="AV108" s="194"/>
      <c r="AW108" s="194"/>
      <c r="AX108" s="194"/>
      <c r="AY108" s="197" t="s">
        <v>109</v>
      </c>
      <c r="AZ108" s="194"/>
      <c r="BA108" s="194"/>
      <c r="BB108" s="194"/>
      <c r="BC108" s="194"/>
      <c r="BD108" s="194"/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97" t="s">
        <v>89</v>
      </c>
      <c r="BK108" s="194"/>
      <c r="BL108" s="194"/>
      <c r="BM108" s="194"/>
    </row>
    <row r="109" s="2" customFormat="1" ht="18" customHeight="1">
      <c r="A109" s="39"/>
      <c r="B109" s="40"/>
      <c r="C109" s="41"/>
      <c r="D109" s="191" t="s">
        <v>114</v>
      </c>
      <c r="E109" s="41"/>
      <c r="F109" s="41"/>
      <c r="G109" s="41"/>
      <c r="H109" s="41"/>
      <c r="I109" s="41"/>
      <c r="J109" s="192">
        <f>ROUND(J30*T109,2)</f>
        <v>0</v>
      </c>
      <c r="K109" s="41"/>
      <c r="L109" s="193"/>
      <c r="M109" s="194"/>
      <c r="N109" s="195" t="s">
        <v>46</v>
      </c>
      <c r="O109" s="194"/>
      <c r="P109" s="194"/>
      <c r="Q109" s="194"/>
      <c r="R109" s="194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4"/>
      <c r="AG109" s="194"/>
      <c r="AH109" s="194"/>
      <c r="AI109" s="194"/>
      <c r="AJ109" s="194"/>
      <c r="AK109" s="194"/>
      <c r="AL109" s="194"/>
      <c r="AM109" s="194"/>
      <c r="AN109" s="194"/>
      <c r="AO109" s="194"/>
      <c r="AP109" s="194"/>
      <c r="AQ109" s="194"/>
      <c r="AR109" s="194"/>
      <c r="AS109" s="194"/>
      <c r="AT109" s="194"/>
      <c r="AU109" s="194"/>
      <c r="AV109" s="194"/>
      <c r="AW109" s="194"/>
      <c r="AX109" s="194"/>
      <c r="AY109" s="197" t="s">
        <v>115</v>
      </c>
      <c r="AZ109" s="194"/>
      <c r="BA109" s="194"/>
      <c r="BB109" s="194"/>
      <c r="BC109" s="194"/>
      <c r="BD109" s="194"/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97" t="s">
        <v>89</v>
      </c>
      <c r="BK109" s="194"/>
      <c r="BL109" s="194"/>
      <c r="BM109" s="194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199" t="s">
        <v>116</v>
      </c>
      <c r="D111" s="179"/>
      <c r="E111" s="179"/>
      <c r="F111" s="179"/>
      <c r="G111" s="179"/>
      <c r="H111" s="179"/>
      <c r="I111" s="179"/>
      <c r="J111" s="200">
        <f>ROUND(J96+J103,2)</f>
        <v>0</v>
      </c>
      <c r="K111" s="179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117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7" t="str">
        <f>E7</f>
        <v>Polní cesty C1 a C487 Dvory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97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 101.02 - VÝMĚNA AKTIVNÍ ZÓNY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22</v>
      </c>
      <c r="D124" s="41"/>
      <c r="E124" s="41"/>
      <c r="F124" s="28" t="str">
        <f>F12</f>
        <v>Dvory</v>
      </c>
      <c r="G124" s="41"/>
      <c r="H124" s="41"/>
      <c r="I124" s="33" t="s">
        <v>24</v>
      </c>
      <c r="J124" s="80" t="str">
        <f>IF(J12="","",J12)</f>
        <v>3. 3. 2021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E15</f>
        <v>Česká republika - Státní pozemkový úřad</v>
      </c>
      <c r="G126" s="41"/>
      <c r="H126" s="41"/>
      <c r="I126" s="33" t="s">
        <v>34</v>
      </c>
      <c r="J126" s="37" t="str">
        <f>E21</f>
        <v>Ing. Roman Fišer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5.65" customHeight="1">
      <c r="A127" s="39"/>
      <c r="B127" s="40"/>
      <c r="C127" s="33" t="s">
        <v>32</v>
      </c>
      <c r="D127" s="41"/>
      <c r="E127" s="41"/>
      <c r="F127" s="28" t="str">
        <f>IF(E18="","",E18)</f>
        <v>Vyplň údaj</v>
      </c>
      <c r="G127" s="41"/>
      <c r="H127" s="41"/>
      <c r="I127" s="33" t="s">
        <v>37</v>
      </c>
      <c r="J127" s="37" t="str">
        <f>E24</f>
        <v>Dopravně inženýrská kancelář, s. 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0" customFormat="1" ht="29.28" customHeight="1">
      <c r="A129" s="201"/>
      <c r="B129" s="202"/>
      <c r="C129" s="203" t="s">
        <v>118</v>
      </c>
      <c r="D129" s="204" t="s">
        <v>65</v>
      </c>
      <c r="E129" s="204" t="s">
        <v>61</v>
      </c>
      <c r="F129" s="204" t="s">
        <v>62</v>
      </c>
      <c r="G129" s="204" t="s">
        <v>119</v>
      </c>
      <c r="H129" s="204" t="s">
        <v>120</v>
      </c>
      <c r="I129" s="204" t="s">
        <v>121</v>
      </c>
      <c r="J129" s="204" t="s">
        <v>103</v>
      </c>
      <c r="K129" s="205" t="s">
        <v>122</v>
      </c>
      <c r="L129" s="206"/>
      <c r="M129" s="101" t="s">
        <v>1</v>
      </c>
      <c r="N129" s="102" t="s">
        <v>44</v>
      </c>
      <c r="O129" s="102" t="s">
        <v>123</v>
      </c>
      <c r="P129" s="102" t="s">
        <v>124</v>
      </c>
      <c r="Q129" s="102" t="s">
        <v>125</v>
      </c>
      <c r="R129" s="102" t="s">
        <v>126</v>
      </c>
      <c r="S129" s="102" t="s">
        <v>127</v>
      </c>
      <c r="T129" s="103" t="s">
        <v>128</v>
      </c>
      <c r="U129" s="201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</row>
    <row r="130" s="2" customFormat="1" ht="22.8" customHeight="1">
      <c r="A130" s="39"/>
      <c r="B130" s="40"/>
      <c r="C130" s="108" t="s">
        <v>129</v>
      </c>
      <c r="D130" s="41"/>
      <c r="E130" s="41"/>
      <c r="F130" s="41"/>
      <c r="G130" s="41"/>
      <c r="H130" s="41"/>
      <c r="I130" s="41"/>
      <c r="J130" s="207">
        <f>BK130</f>
        <v>0</v>
      </c>
      <c r="K130" s="41"/>
      <c r="L130" s="45"/>
      <c r="M130" s="104"/>
      <c r="N130" s="208"/>
      <c r="O130" s="105"/>
      <c r="P130" s="209">
        <f>P131</f>
        <v>0</v>
      </c>
      <c r="Q130" s="105"/>
      <c r="R130" s="209">
        <f>R131</f>
        <v>2.3578725</v>
      </c>
      <c r="S130" s="105"/>
      <c r="T130" s="210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79</v>
      </c>
      <c r="AU130" s="18" t="s">
        <v>105</v>
      </c>
      <c r="BK130" s="211">
        <f>BK131</f>
        <v>0</v>
      </c>
    </row>
    <row r="131" s="11" customFormat="1" ht="25.92" customHeight="1">
      <c r="A131" s="11"/>
      <c r="B131" s="212"/>
      <c r="C131" s="213"/>
      <c r="D131" s="214" t="s">
        <v>79</v>
      </c>
      <c r="E131" s="215" t="s">
        <v>202</v>
      </c>
      <c r="F131" s="215" t="s">
        <v>203</v>
      </c>
      <c r="G131" s="213"/>
      <c r="H131" s="213"/>
      <c r="I131" s="216"/>
      <c r="J131" s="217">
        <f>BK131</f>
        <v>0</v>
      </c>
      <c r="K131" s="213"/>
      <c r="L131" s="218"/>
      <c r="M131" s="219"/>
      <c r="N131" s="220"/>
      <c r="O131" s="220"/>
      <c r="P131" s="221">
        <f>P132+P164+P171</f>
        <v>0</v>
      </c>
      <c r="Q131" s="220"/>
      <c r="R131" s="221">
        <f>R132+R164+R171</f>
        <v>2.3578725</v>
      </c>
      <c r="S131" s="220"/>
      <c r="T131" s="222">
        <f>T132+T164+T171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23" t="s">
        <v>21</v>
      </c>
      <c r="AT131" s="224" t="s">
        <v>79</v>
      </c>
      <c r="AU131" s="224" t="s">
        <v>80</v>
      </c>
      <c r="AY131" s="223" t="s">
        <v>132</v>
      </c>
      <c r="BK131" s="225">
        <f>BK132+BK164+BK171</f>
        <v>0</v>
      </c>
    </row>
    <row r="132" s="11" customFormat="1" ht="22.8" customHeight="1">
      <c r="A132" s="11"/>
      <c r="B132" s="212"/>
      <c r="C132" s="213"/>
      <c r="D132" s="214" t="s">
        <v>79</v>
      </c>
      <c r="E132" s="254" t="s">
        <v>21</v>
      </c>
      <c r="F132" s="254" t="s">
        <v>204</v>
      </c>
      <c r="G132" s="213"/>
      <c r="H132" s="213"/>
      <c r="I132" s="216"/>
      <c r="J132" s="255">
        <f>BK132</f>
        <v>0</v>
      </c>
      <c r="K132" s="213"/>
      <c r="L132" s="218"/>
      <c r="M132" s="219"/>
      <c r="N132" s="220"/>
      <c r="O132" s="220"/>
      <c r="P132" s="221">
        <f>SUM(P133:P163)</f>
        <v>0</v>
      </c>
      <c r="Q132" s="220"/>
      <c r="R132" s="221">
        <f>SUM(R133:R163)</f>
        <v>0</v>
      </c>
      <c r="S132" s="220"/>
      <c r="T132" s="222">
        <f>SUM(T133:T163)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23" t="s">
        <v>21</v>
      </c>
      <c r="AT132" s="224" t="s">
        <v>79</v>
      </c>
      <c r="AU132" s="224" t="s">
        <v>21</v>
      </c>
      <c r="AY132" s="223" t="s">
        <v>132</v>
      </c>
      <c r="BK132" s="225">
        <f>SUM(BK133:BK163)</f>
        <v>0</v>
      </c>
    </row>
    <row r="133" s="2" customFormat="1">
      <c r="A133" s="39"/>
      <c r="B133" s="40"/>
      <c r="C133" s="226" t="s">
        <v>21</v>
      </c>
      <c r="D133" s="226" t="s">
        <v>133</v>
      </c>
      <c r="E133" s="227" t="s">
        <v>507</v>
      </c>
      <c r="F133" s="228" t="s">
        <v>508</v>
      </c>
      <c r="G133" s="229" t="s">
        <v>225</v>
      </c>
      <c r="H133" s="230">
        <v>2006.4400000000001</v>
      </c>
      <c r="I133" s="231"/>
      <c r="J133" s="232">
        <f>ROUND(I133*H133,2)</f>
        <v>0</v>
      </c>
      <c r="K133" s="228" t="s">
        <v>208</v>
      </c>
      <c r="L133" s="45"/>
      <c r="M133" s="233" t="s">
        <v>1</v>
      </c>
      <c r="N133" s="234" t="s">
        <v>45</v>
      </c>
      <c r="O133" s="92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7" t="s">
        <v>131</v>
      </c>
      <c r="AT133" s="237" t="s">
        <v>133</v>
      </c>
      <c r="AU133" s="237" t="s">
        <v>89</v>
      </c>
      <c r="AY133" s="18" t="s">
        <v>132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8" t="s">
        <v>21</v>
      </c>
      <c r="BK133" s="238">
        <f>ROUND(I133*H133,2)</f>
        <v>0</v>
      </c>
      <c r="BL133" s="18" t="s">
        <v>131</v>
      </c>
      <c r="BM133" s="237" t="s">
        <v>509</v>
      </c>
    </row>
    <row r="134" s="13" customFormat="1">
      <c r="A134" s="13"/>
      <c r="B134" s="256"/>
      <c r="C134" s="257"/>
      <c r="D134" s="239" t="s">
        <v>210</v>
      </c>
      <c r="E134" s="258" t="s">
        <v>1</v>
      </c>
      <c r="F134" s="259" t="s">
        <v>510</v>
      </c>
      <c r="G134" s="257"/>
      <c r="H134" s="258" t="s">
        <v>1</v>
      </c>
      <c r="I134" s="260"/>
      <c r="J134" s="257"/>
      <c r="K134" s="257"/>
      <c r="L134" s="261"/>
      <c r="M134" s="262"/>
      <c r="N134" s="263"/>
      <c r="O134" s="263"/>
      <c r="P134" s="263"/>
      <c r="Q134" s="263"/>
      <c r="R134" s="263"/>
      <c r="S134" s="263"/>
      <c r="T134" s="26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5" t="s">
        <v>210</v>
      </c>
      <c r="AU134" s="265" t="s">
        <v>89</v>
      </c>
      <c r="AV134" s="13" t="s">
        <v>21</v>
      </c>
      <c r="AW134" s="13" t="s">
        <v>36</v>
      </c>
      <c r="AX134" s="13" t="s">
        <v>80</v>
      </c>
      <c r="AY134" s="265" t="s">
        <v>132</v>
      </c>
    </row>
    <row r="135" s="13" customFormat="1">
      <c r="A135" s="13"/>
      <c r="B135" s="256"/>
      <c r="C135" s="257"/>
      <c r="D135" s="239" t="s">
        <v>210</v>
      </c>
      <c r="E135" s="258" t="s">
        <v>1</v>
      </c>
      <c r="F135" s="259" t="s">
        <v>230</v>
      </c>
      <c r="G135" s="257"/>
      <c r="H135" s="258" t="s">
        <v>1</v>
      </c>
      <c r="I135" s="260"/>
      <c r="J135" s="257"/>
      <c r="K135" s="257"/>
      <c r="L135" s="261"/>
      <c r="M135" s="262"/>
      <c r="N135" s="263"/>
      <c r="O135" s="263"/>
      <c r="P135" s="263"/>
      <c r="Q135" s="263"/>
      <c r="R135" s="263"/>
      <c r="S135" s="263"/>
      <c r="T135" s="26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5" t="s">
        <v>210</v>
      </c>
      <c r="AU135" s="265" t="s">
        <v>89</v>
      </c>
      <c r="AV135" s="13" t="s">
        <v>21</v>
      </c>
      <c r="AW135" s="13" t="s">
        <v>36</v>
      </c>
      <c r="AX135" s="13" t="s">
        <v>80</v>
      </c>
      <c r="AY135" s="265" t="s">
        <v>132</v>
      </c>
    </row>
    <row r="136" s="14" customFormat="1">
      <c r="A136" s="14"/>
      <c r="B136" s="266"/>
      <c r="C136" s="267"/>
      <c r="D136" s="239" t="s">
        <v>210</v>
      </c>
      <c r="E136" s="268" t="s">
        <v>1</v>
      </c>
      <c r="F136" s="269" t="s">
        <v>511</v>
      </c>
      <c r="G136" s="267"/>
      <c r="H136" s="270">
        <v>2006.4400000000001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6" t="s">
        <v>210</v>
      </c>
      <c r="AU136" s="276" t="s">
        <v>89</v>
      </c>
      <c r="AV136" s="14" t="s">
        <v>89</v>
      </c>
      <c r="AW136" s="14" t="s">
        <v>36</v>
      </c>
      <c r="AX136" s="14" t="s">
        <v>21</v>
      </c>
      <c r="AY136" s="276" t="s">
        <v>132</v>
      </c>
    </row>
    <row r="137" s="2" customFormat="1" ht="33" customHeight="1">
      <c r="A137" s="39"/>
      <c r="B137" s="40"/>
      <c r="C137" s="226" t="s">
        <v>89</v>
      </c>
      <c r="D137" s="226" t="s">
        <v>133</v>
      </c>
      <c r="E137" s="227" t="s">
        <v>246</v>
      </c>
      <c r="F137" s="228" t="s">
        <v>247</v>
      </c>
      <c r="G137" s="229" t="s">
        <v>225</v>
      </c>
      <c r="H137" s="230">
        <v>2006</v>
      </c>
      <c r="I137" s="231"/>
      <c r="J137" s="232">
        <f>ROUND(I137*H137,2)</f>
        <v>0</v>
      </c>
      <c r="K137" s="228" t="s">
        <v>208</v>
      </c>
      <c r="L137" s="45"/>
      <c r="M137" s="233" t="s">
        <v>1</v>
      </c>
      <c r="N137" s="234" t="s">
        <v>45</v>
      </c>
      <c r="O137" s="92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7" t="s">
        <v>131</v>
      </c>
      <c r="AT137" s="237" t="s">
        <v>133</v>
      </c>
      <c r="AU137" s="237" t="s">
        <v>89</v>
      </c>
      <c r="AY137" s="18" t="s">
        <v>132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8" t="s">
        <v>21</v>
      </c>
      <c r="BK137" s="238">
        <f>ROUND(I137*H137,2)</f>
        <v>0</v>
      </c>
      <c r="BL137" s="18" t="s">
        <v>131</v>
      </c>
      <c r="BM137" s="237" t="s">
        <v>512</v>
      </c>
    </row>
    <row r="138" s="13" customFormat="1">
      <c r="A138" s="13"/>
      <c r="B138" s="256"/>
      <c r="C138" s="257"/>
      <c r="D138" s="239" t="s">
        <v>210</v>
      </c>
      <c r="E138" s="258" t="s">
        <v>1</v>
      </c>
      <c r="F138" s="259" t="s">
        <v>513</v>
      </c>
      <c r="G138" s="257"/>
      <c r="H138" s="258" t="s">
        <v>1</v>
      </c>
      <c r="I138" s="260"/>
      <c r="J138" s="257"/>
      <c r="K138" s="257"/>
      <c r="L138" s="261"/>
      <c r="M138" s="262"/>
      <c r="N138" s="263"/>
      <c r="O138" s="263"/>
      <c r="P138" s="263"/>
      <c r="Q138" s="263"/>
      <c r="R138" s="263"/>
      <c r="S138" s="263"/>
      <c r="T138" s="26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5" t="s">
        <v>210</v>
      </c>
      <c r="AU138" s="265" t="s">
        <v>89</v>
      </c>
      <c r="AV138" s="13" t="s">
        <v>21</v>
      </c>
      <c r="AW138" s="13" t="s">
        <v>36</v>
      </c>
      <c r="AX138" s="13" t="s">
        <v>80</v>
      </c>
      <c r="AY138" s="265" t="s">
        <v>132</v>
      </c>
    </row>
    <row r="139" s="13" customFormat="1">
      <c r="A139" s="13"/>
      <c r="B139" s="256"/>
      <c r="C139" s="257"/>
      <c r="D139" s="239" t="s">
        <v>210</v>
      </c>
      <c r="E139" s="258" t="s">
        <v>1</v>
      </c>
      <c r="F139" s="259" t="s">
        <v>514</v>
      </c>
      <c r="G139" s="257"/>
      <c r="H139" s="258" t="s">
        <v>1</v>
      </c>
      <c r="I139" s="260"/>
      <c r="J139" s="257"/>
      <c r="K139" s="257"/>
      <c r="L139" s="261"/>
      <c r="M139" s="262"/>
      <c r="N139" s="263"/>
      <c r="O139" s="263"/>
      <c r="P139" s="263"/>
      <c r="Q139" s="263"/>
      <c r="R139" s="263"/>
      <c r="S139" s="263"/>
      <c r="T139" s="26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5" t="s">
        <v>210</v>
      </c>
      <c r="AU139" s="265" t="s">
        <v>89</v>
      </c>
      <c r="AV139" s="13" t="s">
        <v>21</v>
      </c>
      <c r="AW139" s="13" t="s">
        <v>36</v>
      </c>
      <c r="AX139" s="13" t="s">
        <v>80</v>
      </c>
      <c r="AY139" s="265" t="s">
        <v>132</v>
      </c>
    </row>
    <row r="140" s="13" customFormat="1">
      <c r="A140" s="13"/>
      <c r="B140" s="256"/>
      <c r="C140" s="257"/>
      <c r="D140" s="239" t="s">
        <v>210</v>
      </c>
      <c r="E140" s="258" t="s">
        <v>1</v>
      </c>
      <c r="F140" s="259" t="s">
        <v>257</v>
      </c>
      <c r="G140" s="257"/>
      <c r="H140" s="258" t="s">
        <v>1</v>
      </c>
      <c r="I140" s="260"/>
      <c r="J140" s="257"/>
      <c r="K140" s="257"/>
      <c r="L140" s="261"/>
      <c r="M140" s="262"/>
      <c r="N140" s="263"/>
      <c r="O140" s="263"/>
      <c r="P140" s="263"/>
      <c r="Q140" s="263"/>
      <c r="R140" s="263"/>
      <c r="S140" s="263"/>
      <c r="T140" s="26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5" t="s">
        <v>210</v>
      </c>
      <c r="AU140" s="265" t="s">
        <v>89</v>
      </c>
      <c r="AV140" s="13" t="s">
        <v>21</v>
      </c>
      <c r="AW140" s="13" t="s">
        <v>36</v>
      </c>
      <c r="AX140" s="13" t="s">
        <v>80</v>
      </c>
      <c r="AY140" s="265" t="s">
        <v>132</v>
      </c>
    </row>
    <row r="141" s="14" customFormat="1">
      <c r="A141" s="14"/>
      <c r="B141" s="266"/>
      <c r="C141" s="267"/>
      <c r="D141" s="239" t="s">
        <v>210</v>
      </c>
      <c r="E141" s="268" t="s">
        <v>1</v>
      </c>
      <c r="F141" s="269" t="s">
        <v>515</v>
      </c>
      <c r="G141" s="267"/>
      <c r="H141" s="270">
        <v>2006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6" t="s">
        <v>210</v>
      </c>
      <c r="AU141" s="276" t="s">
        <v>89</v>
      </c>
      <c r="AV141" s="14" t="s">
        <v>89</v>
      </c>
      <c r="AW141" s="14" t="s">
        <v>36</v>
      </c>
      <c r="AX141" s="14" t="s">
        <v>21</v>
      </c>
      <c r="AY141" s="276" t="s">
        <v>132</v>
      </c>
    </row>
    <row r="142" s="2" customFormat="1">
      <c r="A142" s="39"/>
      <c r="B142" s="40"/>
      <c r="C142" s="226" t="s">
        <v>144</v>
      </c>
      <c r="D142" s="226" t="s">
        <v>133</v>
      </c>
      <c r="E142" s="227" t="s">
        <v>259</v>
      </c>
      <c r="F142" s="228" t="s">
        <v>260</v>
      </c>
      <c r="G142" s="229" t="s">
        <v>225</v>
      </c>
      <c r="H142" s="230">
        <v>12036</v>
      </c>
      <c r="I142" s="231"/>
      <c r="J142" s="232">
        <f>ROUND(I142*H142,2)</f>
        <v>0</v>
      </c>
      <c r="K142" s="228" t="s">
        <v>208</v>
      </c>
      <c r="L142" s="45"/>
      <c r="M142" s="233" t="s">
        <v>1</v>
      </c>
      <c r="N142" s="234" t="s">
        <v>45</v>
      </c>
      <c r="O142" s="92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7" t="s">
        <v>131</v>
      </c>
      <c r="AT142" s="237" t="s">
        <v>133</v>
      </c>
      <c r="AU142" s="237" t="s">
        <v>89</v>
      </c>
      <c r="AY142" s="18" t="s">
        <v>132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8" t="s">
        <v>21</v>
      </c>
      <c r="BK142" s="238">
        <f>ROUND(I142*H142,2)</f>
        <v>0</v>
      </c>
      <c r="BL142" s="18" t="s">
        <v>131</v>
      </c>
      <c r="BM142" s="237" t="s">
        <v>516</v>
      </c>
    </row>
    <row r="143" s="13" customFormat="1">
      <c r="A143" s="13"/>
      <c r="B143" s="256"/>
      <c r="C143" s="257"/>
      <c r="D143" s="239" t="s">
        <v>210</v>
      </c>
      <c r="E143" s="258" t="s">
        <v>1</v>
      </c>
      <c r="F143" s="259" t="s">
        <v>517</v>
      </c>
      <c r="G143" s="257"/>
      <c r="H143" s="258" t="s">
        <v>1</v>
      </c>
      <c r="I143" s="260"/>
      <c r="J143" s="257"/>
      <c r="K143" s="257"/>
      <c r="L143" s="261"/>
      <c r="M143" s="262"/>
      <c r="N143" s="263"/>
      <c r="O143" s="263"/>
      <c r="P143" s="263"/>
      <c r="Q143" s="263"/>
      <c r="R143" s="263"/>
      <c r="S143" s="263"/>
      <c r="T143" s="26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5" t="s">
        <v>210</v>
      </c>
      <c r="AU143" s="265" t="s">
        <v>89</v>
      </c>
      <c r="AV143" s="13" t="s">
        <v>21</v>
      </c>
      <c r="AW143" s="13" t="s">
        <v>36</v>
      </c>
      <c r="AX143" s="13" t="s">
        <v>80</v>
      </c>
      <c r="AY143" s="265" t="s">
        <v>132</v>
      </c>
    </row>
    <row r="144" s="13" customFormat="1">
      <c r="A144" s="13"/>
      <c r="B144" s="256"/>
      <c r="C144" s="257"/>
      <c r="D144" s="239" t="s">
        <v>210</v>
      </c>
      <c r="E144" s="258" t="s">
        <v>1</v>
      </c>
      <c r="F144" s="259" t="s">
        <v>262</v>
      </c>
      <c r="G144" s="257"/>
      <c r="H144" s="258" t="s">
        <v>1</v>
      </c>
      <c r="I144" s="260"/>
      <c r="J144" s="257"/>
      <c r="K144" s="257"/>
      <c r="L144" s="261"/>
      <c r="M144" s="262"/>
      <c r="N144" s="263"/>
      <c r="O144" s="263"/>
      <c r="P144" s="263"/>
      <c r="Q144" s="263"/>
      <c r="R144" s="263"/>
      <c r="S144" s="263"/>
      <c r="T144" s="26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5" t="s">
        <v>210</v>
      </c>
      <c r="AU144" s="265" t="s">
        <v>89</v>
      </c>
      <c r="AV144" s="13" t="s">
        <v>21</v>
      </c>
      <c r="AW144" s="13" t="s">
        <v>36</v>
      </c>
      <c r="AX144" s="13" t="s">
        <v>80</v>
      </c>
      <c r="AY144" s="265" t="s">
        <v>132</v>
      </c>
    </row>
    <row r="145" s="13" customFormat="1">
      <c r="A145" s="13"/>
      <c r="B145" s="256"/>
      <c r="C145" s="257"/>
      <c r="D145" s="239" t="s">
        <v>210</v>
      </c>
      <c r="E145" s="258" t="s">
        <v>1</v>
      </c>
      <c r="F145" s="259" t="s">
        <v>518</v>
      </c>
      <c r="G145" s="257"/>
      <c r="H145" s="258" t="s">
        <v>1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5" t="s">
        <v>210</v>
      </c>
      <c r="AU145" s="265" t="s">
        <v>89</v>
      </c>
      <c r="AV145" s="13" t="s">
        <v>21</v>
      </c>
      <c r="AW145" s="13" t="s">
        <v>36</v>
      </c>
      <c r="AX145" s="13" t="s">
        <v>80</v>
      </c>
      <c r="AY145" s="265" t="s">
        <v>132</v>
      </c>
    </row>
    <row r="146" s="14" customFormat="1">
      <c r="A146" s="14"/>
      <c r="B146" s="266"/>
      <c r="C146" s="267"/>
      <c r="D146" s="239" t="s">
        <v>210</v>
      </c>
      <c r="E146" s="268" t="s">
        <v>1</v>
      </c>
      <c r="F146" s="269" t="s">
        <v>519</v>
      </c>
      <c r="G146" s="267"/>
      <c r="H146" s="270">
        <v>12036</v>
      </c>
      <c r="I146" s="271"/>
      <c r="J146" s="267"/>
      <c r="K146" s="267"/>
      <c r="L146" s="272"/>
      <c r="M146" s="273"/>
      <c r="N146" s="274"/>
      <c r="O146" s="274"/>
      <c r="P146" s="274"/>
      <c r="Q146" s="274"/>
      <c r="R146" s="274"/>
      <c r="S146" s="274"/>
      <c r="T146" s="27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6" t="s">
        <v>210</v>
      </c>
      <c r="AU146" s="276" t="s">
        <v>89</v>
      </c>
      <c r="AV146" s="14" t="s">
        <v>89</v>
      </c>
      <c r="AW146" s="14" t="s">
        <v>36</v>
      </c>
      <c r="AX146" s="14" t="s">
        <v>21</v>
      </c>
      <c r="AY146" s="276" t="s">
        <v>132</v>
      </c>
    </row>
    <row r="147" s="2" customFormat="1" ht="33" customHeight="1">
      <c r="A147" s="39"/>
      <c r="B147" s="40"/>
      <c r="C147" s="226" t="s">
        <v>131</v>
      </c>
      <c r="D147" s="226" t="s">
        <v>133</v>
      </c>
      <c r="E147" s="227" t="s">
        <v>520</v>
      </c>
      <c r="F147" s="228" t="s">
        <v>521</v>
      </c>
      <c r="G147" s="229" t="s">
        <v>225</v>
      </c>
      <c r="H147" s="230">
        <v>2006</v>
      </c>
      <c r="I147" s="231"/>
      <c r="J147" s="232">
        <f>ROUND(I147*H147,2)</f>
        <v>0</v>
      </c>
      <c r="K147" s="228" t="s">
        <v>208</v>
      </c>
      <c r="L147" s="45"/>
      <c r="M147" s="233" t="s">
        <v>1</v>
      </c>
      <c r="N147" s="234" t="s">
        <v>45</v>
      </c>
      <c r="O147" s="92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7" t="s">
        <v>131</v>
      </c>
      <c r="AT147" s="237" t="s">
        <v>133</v>
      </c>
      <c r="AU147" s="237" t="s">
        <v>89</v>
      </c>
      <c r="AY147" s="18" t="s">
        <v>132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8" t="s">
        <v>21</v>
      </c>
      <c r="BK147" s="238">
        <f>ROUND(I147*H147,2)</f>
        <v>0</v>
      </c>
      <c r="BL147" s="18" t="s">
        <v>131</v>
      </c>
      <c r="BM147" s="237" t="s">
        <v>522</v>
      </c>
    </row>
    <row r="148" s="13" customFormat="1">
      <c r="A148" s="13"/>
      <c r="B148" s="256"/>
      <c r="C148" s="257"/>
      <c r="D148" s="239" t="s">
        <v>210</v>
      </c>
      <c r="E148" s="258" t="s">
        <v>1</v>
      </c>
      <c r="F148" s="259" t="s">
        <v>523</v>
      </c>
      <c r="G148" s="257"/>
      <c r="H148" s="258" t="s">
        <v>1</v>
      </c>
      <c r="I148" s="260"/>
      <c r="J148" s="257"/>
      <c r="K148" s="257"/>
      <c r="L148" s="261"/>
      <c r="M148" s="262"/>
      <c r="N148" s="263"/>
      <c r="O148" s="263"/>
      <c r="P148" s="263"/>
      <c r="Q148" s="263"/>
      <c r="R148" s="263"/>
      <c r="S148" s="263"/>
      <c r="T148" s="26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5" t="s">
        <v>210</v>
      </c>
      <c r="AU148" s="265" t="s">
        <v>89</v>
      </c>
      <c r="AV148" s="13" t="s">
        <v>21</v>
      </c>
      <c r="AW148" s="13" t="s">
        <v>36</v>
      </c>
      <c r="AX148" s="13" t="s">
        <v>80</v>
      </c>
      <c r="AY148" s="265" t="s">
        <v>132</v>
      </c>
    </row>
    <row r="149" s="13" customFormat="1">
      <c r="A149" s="13"/>
      <c r="B149" s="256"/>
      <c r="C149" s="257"/>
      <c r="D149" s="239" t="s">
        <v>210</v>
      </c>
      <c r="E149" s="258" t="s">
        <v>1</v>
      </c>
      <c r="F149" s="259" t="s">
        <v>524</v>
      </c>
      <c r="G149" s="257"/>
      <c r="H149" s="258" t="s">
        <v>1</v>
      </c>
      <c r="I149" s="260"/>
      <c r="J149" s="257"/>
      <c r="K149" s="257"/>
      <c r="L149" s="261"/>
      <c r="M149" s="262"/>
      <c r="N149" s="263"/>
      <c r="O149" s="263"/>
      <c r="P149" s="263"/>
      <c r="Q149" s="263"/>
      <c r="R149" s="263"/>
      <c r="S149" s="263"/>
      <c r="T149" s="26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5" t="s">
        <v>210</v>
      </c>
      <c r="AU149" s="265" t="s">
        <v>89</v>
      </c>
      <c r="AV149" s="13" t="s">
        <v>21</v>
      </c>
      <c r="AW149" s="13" t="s">
        <v>36</v>
      </c>
      <c r="AX149" s="13" t="s">
        <v>80</v>
      </c>
      <c r="AY149" s="265" t="s">
        <v>132</v>
      </c>
    </row>
    <row r="150" s="13" customFormat="1">
      <c r="A150" s="13"/>
      <c r="B150" s="256"/>
      <c r="C150" s="257"/>
      <c r="D150" s="239" t="s">
        <v>210</v>
      </c>
      <c r="E150" s="258" t="s">
        <v>1</v>
      </c>
      <c r="F150" s="259" t="s">
        <v>525</v>
      </c>
      <c r="G150" s="257"/>
      <c r="H150" s="258" t="s">
        <v>1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5" t="s">
        <v>210</v>
      </c>
      <c r="AU150" s="265" t="s">
        <v>89</v>
      </c>
      <c r="AV150" s="13" t="s">
        <v>21</v>
      </c>
      <c r="AW150" s="13" t="s">
        <v>36</v>
      </c>
      <c r="AX150" s="13" t="s">
        <v>80</v>
      </c>
      <c r="AY150" s="265" t="s">
        <v>132</v>
      </c>
    </row>
    <row r="151" s="13" customFormat="1">
      <c r="A151" s="13"/>
      <c r="B151" s="256"/>
      <c r="C151" s="257"/>
      <c r="D151" s="239" t="s">
        <v>210</v>
      </c>
      <c r="E151" s="258" t="s">
        <v>1</v>
      </c>
      <c r="F151" s="259" t="s">
        <v>526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5" t="s">
        <v>210</v>
      </c>
      <c r="AU151" s="265" t="s">
        <v>89</v>
      </c>
      <c r="AV151" s="13" t="s">
        <v>21</v>
      </c>
      <c r="AW151" s="13" t="s">
        <v>36</v>
      </c>
      <c r="AX151" s="13" t="s">
        <v>80</v>
      </c>
      <c r="AY151" s="265" t="s">
        <v>132</v>
      </c>
    </row>
    <row r="152" s="14" customFormat="1">
      <c r="A152" s="14"/>
      <c r="B152" s="266"/>
      <c r="C152" s="267"/>
      <c r="D152" s="239" t="s">
        <v>210</v>
      </c>
      <c r="E152" s="268" t="s">
        <v>1</v>
      </c>
      <c r="F152" s="269" t="s">
        <v>515</v>
      </c>
      <c r="G152" s="267"/>
      <c r="H152" s="270">
        <v>2006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6" t="s">
        <v>210</v>
      </c>
      <c r="AU152" s="276" t="s">
        <v>89</v>
      </c>
      <c r="AV152" s="14" t="s">
        <v>89</v>
      </c>
      <c r="AW152" s="14" t="s">
        <v>36</v>
      </c>
      <c r="AX152" s="14" t="s">
        <v>21</v>
      </c>
      <c r="AY152" s="276" t="s">
        <v>132</v>
      </c>
    </row>
    <row r="153" s="2" customFormat="1" ht="33" customHeight="1">
      <c r="A153" s="39"/>
      <c r="B153" s="40"/>
      <c r="C153" s="299" t="s">
        <v>152</v>
      </c>
      <c r="D153" s="299" t="s">
        <v>281</v>
      </c>
      <c r="E153" s="300" t="s">
        <v>527</v>
      </c>
      <c r="F153" s="301" t="s">
        <v>528</v>
      </c>
      <c r="G153" s="302" t="s">
        <v>384</v>
      </c>
      <c r="H153" s="303">
        <v>2868.5799999999999</v>
      </c>
      <c r="I153" s="304"/>
      <c r="J153" s="305">
        <f>ROUND(I153*H153,2)</f>
        <v>0</v>
      </c>
      <c r="K153" s="301" t="s">
        <v>1</v>
      </c>
      <c r="L153" s="306"/>
      <c r="M153" s="307" t="s">
        <v>1</v>
      </c>
      <c r="N153" s="308" t="s">
        <v>45</v>
      </c>
      <c r="O153" s="92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7" t="s">
        <v>166</v>
      </c>
      <c r="AT153" s="237" t="s">
        <v>281</v>
      </c>
      <c r="AU153" s="237" t="s">
        <v>89</v>
      </c>
      <c r="AY153" s="18" t="s">
        <v>132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8" t="s">
        <v>21</v>
      </c>
      <c r="BK153" s="238">
        <f>ROUND(I153*H153,2)</f>
        <v>0</v>
      </c>
      <c r="BL153" s="18" t="s">
        <v>131</v>
      </c>
      <c r="BM153" s="237" t="s">
        <v>529</v>
      </c>
    </row>
    <row r="154" s="13" customFormat="1">
      <c r="A154" s="13"/>
      <c r="B154" s="256"/>
      <c r="C154" s="257"/>
      <c r="D154" s="239" t="s">
        <v>210</v>
      </c>
      <c r="E154" s="258" t="s">
        <v>1</v>
      </c>
      <c r="F154" s="259" t="s">
        <v>530</v>
      </c>
      <c r="G154" s="257"/>
      <c r="H154" s="258" t="s">
        <v>1</v>
      </c>
      <c r="I154" s="260"/>
      <c r="J154" s="257"/>
      <c r="K154" s="257"/>
      <c r="L154" s="261"/>
      <c r="M154" s="262"/>
      <c r="N154" s="263"/>
      <c r="O154" s="263"/>
      <c r="P154" s="263"/>
      <c r="Q154" s="263"/>
      <c r="R154" s="263"/>
      <c r="S154" s="263"/>
      <c r="T154" s="26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5" t="s">
        <v>210</v>
      </c>
      <c r="AU154" s="265" t="s">
        <v>89</v>
      </c>
      <c r="AV154" s="13" t="s">
        <v>21</v>
      </c>
      <c r="AW154" s="13" t="s">
        <v>36</v>
      </c>
      <c r="AX154" s="13" t="s">
        <v>80</v>
      </c>
      <c r="AY154" s="265" t="s">
        <v>132</v>
      </c>
    </row>
    <row r="155" s="13" customFormat="1">
      <c r="A155" s="13"/>
      <c r="B155" s="256"/>
      <c r="C155" s="257"/>
      <c r="D155" s="239" t="s">
        <v>210</v>
      </c>
      <c r="E155" s="258" t="s">
        <v>1</v>
      </c>
      <c r="F155" s="259" t="s">
        <v>416</v>
      </c>
      <c r="G155" s="257"/>
      <c r="H155" s="258" t="s">
        <v>1</v>
      </c>
      <c r="I155" s="260"/>
      <c r="J155" s="257"/>
      <c r="K155" s="257"/>
      <c r="L155" s="261"/>
      <c r="M155" s="262"/>
      <c r="N155" s="263"/>
      <c r="O155" s="263"/>
      <c r="P155" s="263"/>
      <c r="Q155" s="263"/>
      <c r="R155" s="263"/>
      <c r="S155" s="263"/>
      <c r="T155" s="26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5" t="s">
        <v>210</v>
      </c>
      <c r="AU155" s="265" t="s">
        <v>89</v>
      </c>
      <c r="AV155" s="13" t="s">
        <v>21</v>
      </c>
      <c r="AW155" s="13" t="s">
        <v>36</v>
      </c>
      <c r="AX155" s="13" t="s">
        <v>80</v>
      </c>
      <c r="AY155" s="265" t="s">
        <v>132</v>
      </c>
    </row>
    <row r="156" s="13" customFormat="1">
      <c r="A156" s="13"/>
      <c r="B156" s="256"/>
      <c r="C156" s="257"/>
      <c r="D156" s="239" t="s">
        <v>210</v>
      </c>
      <c r="E156" s="258" t="s">
        <v>1</v>
      </c>
      <c r="F156" s="259" t="s">
        <v>230</v>
      </c>
      <c r="G156" s="257"/>
      <c r="H156" s="258" t="s">
        <v>1</v>
      </c>
      <c r="I156" s="260"/>
      <c r="J156" s="257"/>
      <c r="K156" s="257"/>
      <c r="L156" s="261"/>
      <c r="M156" s="262"/>
      <c r="N156" s="263"/>
      <c r="O156" s="263"/>
      <c r="P156" s="263"/>
      <c r="Q156" s="263"/>
      <c r="R156" s="263"/>
      <c r="S156" s="263"/>
      <c r="T156" s="26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5" t="s">
        <v>210</v>
      </c>
      <c r="AU156" s="265" t="s">
        <v>89</v>
      </c>
      <c r="AV156" s="13" t="s">
        <v>21</v>
      </c>
      <c r="AW156" s="13" t="s">
        <v>36</v>
      </c>
      <c r="AX156" s="13" t="s">
        <v>80</v>
      </c>
      <c r="AY156" s="265" t="s">
        <v>132</v>
      </c>
    </row>
    <row r="157" s="13" customFormat="1">
      <c r="A157" s="13"/>
      <c r="B157" s="256"/>
      <c r="C157" s="257"/>
      <c r="D157" s="239" t="s">
        <v>210</v>
      </c>
      <c r="E157" s="258" t="s">
        <v>1</v>
      </c>
      <c r="F157" s="259" t="s">
        <v>531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5" t="s">
        <v>210</v>
      </c>
      <c r="AU157" s="265" t="s">
        <v>89</v>
      </c>
      <c r="AV157" s="13" t="s">
        <v>21</v>
      </c>
      <c r="AW157" s="13" t="s">
        <v>36</v>
      </c>
      <c r="AX157" s="13" t="s">
        <v>80</v>
      </c>
      <c r="AY157" s="265" t="s">
        <v>132</v>
      </c>
    </row>
    <row r="158" s="14" customFormat="1">
      <c r="A158" s="14"/>
      <c r="B158" s="266"/>
      <c r="C158" s="267"/>
      <c r="D158" s="239" t="s">
        <v>210</v>
      </c>
      <c r="E158" s="268" t="s">
        <v>1</v>
      </c>
      <c r="F158" s="269" t="s">
        <v>532</v>
      </c>
      <c r="G158" s="267"/>
      <c r="H158" s="270">
        <v>2868.5799999999999</v>
      </c>
      <c r="I158" s="271"/>
      <c r="J158" s="267"/>
      <c r="K158" s="267"/>
      <c r="L158" s="272"/>
      <c r="M158" s="273"/>
      <c r="N158" s="274"/>
      <c r="O158" s="274"/>
      <c r="P158" s="274"/>
      <c r="Q158" s="274"/>
      <c r="R158" s="274"/>
      <c r="S158" s="274"/>
      <c r="T158" s="27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6" t="s">
        <v>210</v>
      </c>
      <c r="AU158" s="276" t="s">
        <v>89</v>
      </c>
      <c r="AV158" s="14" t="s">
        <v>89</v>
      </c>
      <c r="AW158" s="14" t="s">
        <v>36</v>
      </c>
      <c r="AX158" s="14" t="s">
        <v>21</v>
      </c>
      <c r="AY158" s="276" t="s">
        <v>132</v>
      </c>
    </row>
    <row r="159" s="2" customFormat="1" ht="16.5" customHeight="1">
      <c r="A159" s="39"/>
      <c r="B159" s="40"/>
      <c r="C159" s="226" t="s">
        <v>157</v>
      </c>
      <c r="D159" s="226" t="s">
        <v>133</v>
      </c>
      <c r="E159" s="227" t="s">
        <v>270</v>
      </c>
      <c r="F159" s="228" t="s">
        <v>271</v>
      </c>
      <c r="G159" s="229" t="s">
        <v>225</v>
      </c>
      <c r="H159" s="230">
        <v>2006.4400000000001</v>
      </c>
      <c r="I159" s="231"/>
      <c r="J159" s="232">
        <f>ROUND(I159*H159,2)</f>
        <v>0</v>
      </c>
      <c r="K159" s="228" t="s">
        <v>208</v>
      </c>
      <c r="L159" s="45"/>
      <c r="M159" s="233" t="s">
        <v>1</v>
      </c>
      <c r="N159" s="234" t="s">
        <v>45</v>
      </c>
      <c r="O159" s="92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7" t="s">
        <v>131</v>
      </c>
      <c r="AT159" s="237" t="s">
        <v>133</v>
      </c>
      <c r="AU159" s="237" t="s">
        <v>89</v>
      </c>
      <c r="AY159" s="18" t="s">
        <v>132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8" t="s">
        <v>21</v>
      </c>
      <c r="BK159" s="238">
        <f>ROUND(I159*H159,2)</f>
        <v>0</v>
      </c>
      <c r="BL159" s="18" t="s">
        <v>131</v>
      </c>
      <c r="BM159" s="237" t="s">
        <v>533</v>
      </c>
    </row>
    <row r="160" s="13" customFormat="1">
      <c r="A160" s="13"/>
      <c r="B160" s="256"/>
      <c r="C160" s="257"/>
      <c r="D160" s="239" t="s">
        <v>210</v>
      </c>
      <c r="E160" s="258" t="s">
        <v>1</v>
      </c>
      <c r="F160" s="259" t="s">
        <v>510</v>
      </c>
      <c r="G160" s="257"/>
      <c r="H160" s="258" t="s">
        <v>1</v>
      </c>
      <c r="I160" s="260"/>
      <c r="J160" s="257"/>
      <c r="K160" s="257"/>
      <c r="L160" s="261"/>
      <c r="M160" s="262"/>
      <c r="N160" s="263"/>
      <c r="O160" s="263"/>
      <c r="P160" s="263"/>
      <c r="Q160" s="263"/>
      <c r="R160" s="263"/>
      <c r="S160" s="263"/>
      <c r="T160" s="26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5" t="s">
        <v>210</v>
      </c>
      <c r="AU160" s="265" t="s">
        <v>89</v>
      </c>
      <c r="AV160" s="13" t="s">
        <v>21</v>
      </c>
      <c r="AW160" s="13" t="s">
        <v>36</v>
      </c>
      <c r="AX160" s="13" t="s">
        <v>80</v>
      </c>
      <c r="AY160" s="265" t="s">
        <v>132</v>
      </c>
    </row>
    <row r="161" s="13" customFormat="1">
      <c r="A161" s="13"/>
      <c r="B161" s="256"/>
      <c r="C161" s="257"/>
      <c r="D161" s="239" t="s">
        <v>210</v>
      </c>
      <c r="E161" s="258" t="s">
        <v>1</v>
      </c>
      <c r="F161" s="259" t="s">
        <v>230</v>
      </c>
      <c r="G161" s="257"/>
      <c r="H161" s="258" t="s">
        <v>1</v>
      </c>
      <c r="I161" s="260"/>
      <c r="J161" s="257"/>
      <c r="K161" s="257"/>
      <c r="L161" s="261"/>
      <c r="M161" s="262"/>
      <c r="N161" s="263"/>
      <c r="O161" s="263"/>
      <c r="P161" s="263"/>
      <c r="Q161" s="263"/>
      <c r="R161" s="263"/>
      <c r="S161" s="263"/>
      <c r="T161" s="26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5" t="s">
        <v>210</v>
      </c>
      <c r="AU161" s="265" t="s">
        <v>89</v>
      </c>
      <c r="AV161" s="13" t="s">
        <v>21</v>
      </c>
      <c r="AW161" s="13" t="s">
        <v>36</v>
      </c>
      <c r="AX161" s="13" t="s">
        <v>80</v>
      </c>
      <c r="AY161" s="265" t="s">
        <v>132</v>
      </c>
    </row>
    <row r="162" s="14" customFormat="1">
      <c r="A162" s="14"/>
      <c r="B162" s="266"/>
      <c r="C162" s="267"/>
      <c r="D162" s="239" t="s">
        <v>210</v>
      </c>
      <c r="E162" s="268" t="s">
        <v>1</v>
      </c>
      <c r="F162" s="269" t="s">
        <v>511</v>
      </c>
      <c r="G162" s="267"/>
      <c r="H162" s="270">
        <v>2006.4400000000001</v>
      </c>
      <c r="I162" s="271"/>
      <c r="J162" s="267"/>
      <c r="K162" s="267"/>
      <c r="L162" s="272"/>
      <c r="M162" s="273"/>
      <c r="N162" s="274"/>
      <c r="O162" s="274"/>
      <c r="P162" s="274"/>
      <c r="Q162" s="274"/>
      <c r="R162" s="274"/>
      <c r="S162" s="274"/>
      <c r="T162" s="27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6" t="s">
        <v>210</v>
      </c>
      <c r="AU162" s="276" t="s">
        <v>89</v>
      </c>
      <c r="AV162" s="14" t="s">
        <v>89</v>
      </c>
      <c r="AW162" s="14" t="s">
        <v>36</v>
      </c>
      <c r="AX162" s="14" t="s">
        <v>21</v>
      </c>
      <c r="AY162" s="276" t="s">
        <v>132</v>
      </c>
    </row>
    <row r="163" s="2" customFormat="1" ht="33" customHeight="1">
      <c r="A163" s="39"/>
      <c r="B163" s="40"/>
      <c r="C163" s="226" t="s">
        <v>162</v>
      </c>
      <c r="D163" s="226" t="s">
        <v>133</v>
      </c>
      <c r="E163" s="227" t="s">
        <v>534</v>
      </c>
      <c r="F163" s="228" t="s">
        <v>535</v>
      </c>
      <c r="G163" s="229" t="s">
        <v>384</v>
      </c>
      <c r="H163" s="230">
        <v>3410.1999999999998</v>
      </c>
      <c r="I163" s="231"/>
      <c r="J163" s="232">
        <f>ROUND(I163*H163,2)</f>
        <v>0</v>
      </c>
      <c r="K163" s="228" t="s">
        <v>208</v>
      </c>
      <c r="L163" s="45"/>
      <c r="M163" s="233" t="s">
        <v>1</v>
      </c>
      <c r="N163" s="234" t="s">
        <v>45</v>
      </c>
      <c r="O163" s="92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7" t="s">
        <v>131</v>
      </c>
      <c r="AT163" s="237" t="s">
        <v>133</v>
      </c>
      <c r="AU163" s="237" t="s">
        <v>89</v>
      </c>
      <c r="AY163" s="18" t="s">
        <v>132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8" t="s">
        <v>21</v>
      </c>
      <c r="BK163" s="238">
        <f>ROUND(I163*H163,2)</f>
        <v>0</v>
      </c>
      <c r="BL163" s="18" t="s">
        <v>131</v>
      </c>
      <c r="BM163" s="237" t="s">
        <v>536</v>
      </c>
    </row>
    <row r="164" s="11" customFormat="1" ht="22.8" customHeight="1">
      <c r="A164" s="11"/>
      <c r="B164" s="212"/>
      <c r="C164" s="213"/>
      <c r="D164" s="214" t="s">
        <v>79</v>
      </c>
      <c r="E164" s="254" t="s">
        <v>171</v>
      </c>
      <c r="F164" s="254" t="s">
        <v>410</v>
      </c>
      <c r="G164" s="213"/>
      <c r="H164" s="213"/>
      <c r="I164" s="216"/>
      <c r="J164" s="255">
        <f>BK164</f>
        <v>0</v>
      </c>
      <c r="K164" s="213"/>
      <c r="L164" s="218"/>
      <c r="M164" s="219"/>
      <c r="N164" s="220"/>
      <c r="O164" s="220"/>
      <c r="P164" s="221">
        <f>SUM(P165:P170)</f>
        <v>0</v>
      </c>
      <c r="Q164" s="220"/>
      <c r="R164" s="221">
        <f>SUM(R165:R170)</f>
        <v>2.3578725</v>
      </c>
      <c r="S164" s="220"/>
      <c r="T164" s="222">
        <f>SUM(T165:T170)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23" t="s">
        <v>21</v>
      </c>
      <c r="AT164" s="224" t="s">
        <v>79</v>
      </c>
      <c r="AU164" s="224" t="s">
        <v>21</v>
      </c>
      <c r="AY164" s="223" t="s">
        <v>132</v>
      </c>
      <c r="BK164" s="225">
        <f>SUM(BK165:BK170)</f>
        <v>0</v>
      </c>
    </row>
    <row r="165" s="2" customFormat="1">
      <c r="A165" s="39"/>
      <c r="B165" s="40"/>
      <c r="C165" s="226" t="s">
        <v>166</v>
      </c>
      <c r="D165" s="226" t="s">
        <v>133</v>
      </c>
      <c r="E165" s="227" t="s">
        <v>537</v>
      </c>
      <c r="F165" s="228" t="s">
        <v>538</v>
      </c>
      <c r="G165" s="229" t="s">
        <v>207</v>
      </c>
      <c r="H165" s="230">
        <v>5016.75</v>
      </c>
      <c r="I165" s="231"/>
      <c r="J165" s="232">
        <f>ROUND(I165*H165,2)</f>
        <v>0</v>
      </c>
      <c r="K165" s="228" t="s">
        <v>208</v>
      </c>
      <c r="L165" s="45"/>
      <c r="M165" s="233" t="s">
        <v>1</v>
      </c>
      <c r="N165" s="234" t="s">
        <v>45</v>
      </c>
      <c r="O165" s="92"/>
      <c r="P165" s="235">
        <f>O165*H165</f>
        <v>0</v>
      </c>
      <c r="Q165" s="235">
        <v>0.00046999999999999999</v>
      </c>
      <c r="R165" s="235">
        <f>Q165*H165</f>
        <v>2.3578725</v>
      </c>
      <c r="S165" s="235">
        <v>0</v>
      </c>
      <c r="T165" s="23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7" t="s">
        <v>131</v>
      </c>
      <c r="AT165" s="237" t="s">
        <v>133</v>
      </c>
      <c r="AU165" s="237" t="s">
        <v>89</v>
      </c>
      <c r="AY165" s="18" t="s">
        <v>132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8" t="s">
        <v>21</v>
      </c>
      <c r="BK165" s="238">
        <f>ROUND(I165*H165,2)</f>
        <v>0</v>
      </c>
      <c r="BL165" s="18" t="s">
        <v>131</v>
      </c>
      <c r="BM165" s="237" t="s">
        <v>539</v>
      </c>
    </row>
    <row r="166" s="13" customFormat="1">
      <c r="A166" s="13"/>
      <c r="B166" s="256"/>
      <c r="C166" s="257"/>
      <c r="D166" s="239" t="s">
        <v>210</v>
      </c>
      <c r="E166" s="258" t="s">
        <v>1</v>
      </c>
      <c r="F166" s="259" t="s">
        <v>540</v>
      </c>
      <c r="G166" s="257"/>
      <c r="H166" s="258" t="s">
        <v>1</v>
      </c>
      <c r="I166" s="260"/>
      <c r="J166" s="257"/>
      <c r="K166" s="257"/>
      <c r="L166" s="261"/>
      <c r="M166" s="262"/>
      <c r="N166" s="263"/>
      <c r="O166" s="263"/>
      <c r="P166" s="263"/>
      <c r="Q166" s="263"/>
      <c r="R166" s="263"/>
      <c r="S166" s="263"/>
      <c r="T166" s="26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5" t="s">
        <v>210</v>
      </c>
      <c r="AU166" s="265" t="s">
        <v>89</v>
      </c>
      <c r="AV166" s="13" t="s">
        <v>21</v>
      </c>
      <c r="AW166" s="13" t="s">
        <v>36</v>
      </c>
      <c r="AX166" s="13" t="s">
        <v>80</v>
      </c>
      <c r="AY166" s="265" t="s">
        <v>132</v>
      </c>
    </row>
    <row r="167" s="13" customFormat="1">
      <c r="A167" s="13"/>
      <c r="B167" s="256"/>
      <c r="C167" s="257"/>
      <c r="D167" s="239" t="s">
        <v>210</v>
      </c>
      <c r="E167" s="258" t="s">
        <v>1</v>
      </c>
      <c r="F167" s="259" t="s">
        <v>416</v>
      </c>
      <c r="G167" s="257"/>
      <c r="H167" s="258" t="s">
        <v>1</v>
      </c>
      <c r="I167" s="260"/>
      <c r="J167" s="257"/>
      <c r="K167" s="257"/>
      <c r="L167" s="261"/>
      <c r="M167" s="262"/>
      <c r="N167" s="263"/>
      <c r="O167" s="263"/>
      <c r="P167" s="263"/>
      <c r="Q167" s="263"/>
      <c r="R167" s="263"/>
      <c r="S167" s="263"/>
      <c r="T167" s="26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5" t="s">
        <v>210</v>
      </c>
      <c r="AU167" s="265" t="s">
        <v>89</v>
      </c>
      <c r="AV167" s="13" t="s">
        <v>21</v>
      </c>
      <c r="AW167" s="13" t="s">
        <v>36</v>
      </c>
      <c r="AX167" s="13" t="s">
        <v>80</v>
      </c>
      <c r="AY167" s="265" t="s">
        <v>132</v>
      </c>
    </row>
    <row r="168" s="13" customFormat="1">
      <c r="A168" s="13"/>
      <c r="B168" s="256"/>
      <c r="C168" s="257"/>
      <c r="D168" s="239" t="s">
        <v>210</v>
      </c>
      <c r="E168" s="258" t="s">
        <v>1</v>
      </c>
      <c r="F168" s="259" t="s">
        <v>541</v>
      </c>
      <c r="G168" s="257"/>
      <c r="H168" s="258" t="s">
        <v>1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5" t="s">
        <v>210</v>
      </c>
      <c r="AU168" s="265" t="s">
        <v>89</v>
      </c>
      <c r="AV168" s="13" t="s">
        <v>21</v>
      </c>
      <c r="AW168" s="13" t="s">
        <v>36</v>
      </c>
      <c r="AX168" s="13" t="s">
        <v>80</v>
      </c>
      <c r="AY168" s="265" t="s">
        <v>132</v>
      </c>
    </row>
    <row r="169" s="13" customFormat="1">
      <c r="A169" s="13"/>
      <c r="B169" s="256"/>
      <c r="C169" s="257"/>
      <c r="D169" s="239" t="s">
        <v>210</v>
      </c>
      <c r="E169" s="258" t="s">
        <v>1</v>
      </c>
      <c r="F169" s="259" t="s">
        <v>542</v>
      </c>
      <c r="G169" s="257"/>
      <c r="H169" s="258" t="s">
        <v>1</v>
      </c>
      <c r="I169" s="260"/>
      <c r="J169" s="257"/>
      <c r="K169" s="257"/>
      <c r="L169" s="261"/>
      <c r="M169" s="262"/>
      <c r="N169" s="263"/>
      <c r="O169" s="263"/>
      <c r="P169" s="263"/>
      <c r="Q169" s="263"/>
      <c r="R169" s="263"/>
      <c r="S169" s="263"/>
      <c r="T169" s="26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5" t="s">
        <v>210</v>
      </c>
      <c r="AU169" s="265" t="s">
        <v>89</v>
      </c>
      <c r="AV169" s="13" t="s">
        <v>21</v>
      </c>
      <c r="AW169" s="13" t="s">
        <v>36</v>
      </c>
      <c r="AX169" s="13" t="s">
        <v>80</v>
      </c>
      <c r="AY169" s="265" t="s">
        <v>132</v>
      </c>
    </row>
    <row r="170" s="14" customFormat="1">
      <c r="A170" s="14"/>
      <c r="B170" s="266"/>
      <c r="C170" s="267"/>
      <c r="D170" s="239" t="s">
        <v>210</v>
      </c>
      <c r="E170" s="268" t="s">
        <v>1</v>
      </c>
      <c r="F170" s="269" t="s">
        <v>543</v>
      </c>
      <c r="G170" s="267"/>
      <c r="H170" s="270">
        <v>5016.75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6" t="s">
        <v>210</v>
      </c>
      <c r="AU170" s="276" t="s">
        <v>89</v>
      </c>
      <c r="AV170" s="14" t="s">
        <v>89</v>
      </c>
      <c r="AW170" s="14" t="s">
        <v>36</v>
      </c>
      <c r="AX170" s="14" t="s">
        <v>21</v>
      </c>
      <c r="AY170" s="276" t="s">
        <v>132</v>
      </c>
    </row>
    <row r="171" s="11" customFormat="1" ht="22.8" customHeight="1">
      <c r="A171" s="11"/>
      <c r="B171" s="212"/>
      <c r="C171" s="213"/>
      <c r="D171" s="214" t="s">
        <v>79</v>
      </c>
      <c r="E171" s="254" t="s">
        <v>496</v>
      </c>
      <c r="F171" s="254" t="s">
        <v>497</v>
      </c>
      <c r="G171" s="213"/>
      <c r="H171" s="213"/>
      <c r="I171" s="216"/>
      <c r="J171" s="255">
        <f>BK171</f>
        <v>0</v>
      </c>
      <c r="K171" s="213"/>
      <c r="L171" s="218"/>
      <c r="M171" s="219"/>
      <c r="N171" s="220"/>
      <c r="O171" s="220"/>
      <c r="P171" s="221">
        <f>SUM(P172:P173)</f>
        <v>0</v>
      </c>
      <c r="Q171" s="220"/>
      <c r="R171" s="221">
        <f>SUM(R172:R173)</f>
        <v>0</v>
      </c>
      <c r="S171" s="220"/>
      <c r="T171" s="222">
        <f>SUM(T172:T173)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23" t="s">
        <v>21</v>
      </c>
      <c r="AT171" s="224" t="s">
        <v>79</v>
      </c>
      <c r="AU171" s="224" t="s">
        <v>21</v>
      </c>
      <c r="AY171" s="223" t="s">
        <v>132</v>
      </c>
      <c r="BK171" s="225">
        <f>SUM(BK172:BK173)</f>
        <v>0</v>
      </c>
    </row>
    <row r="172" s="2" customFormat="1" ht="33" customHeight="1">
      <c r="A172" s="39"/>
      <c r="B172" s="40"/>
      <c r="C172" s="226" t="s">
        <v>171</v>
      </c>
      <c r="D172" s="226" t="s">
        <v>133</v>
      </c>
      <c r="E172" s="227" t="s">
        <v>499</v>
      </c>
      <c r="F172" s="228" t="s">
        <v>500</v>
      </c>
      <c r="G172" s="229" t="s">
        <v>384</v>
      </c>
      <c r="H172" s="230">
        <v>2.3580000000000001</v>
      </c>
      <c r="I172" s="231"/>
      <c r="J172" s="232">
        <f>ROUND(I172*H172,2)</f>
        <v>0</v>
      </c>
      <c r="K172" s="228" t="s">
        <v>208</v>
      </c>
      <c r="L172" s="45"/>
      <c r="M172" s="233" t="s">
        <v>1</v>
      </c>
      <c r="N172" s="234" t="s">
        <v>45</v>
      </c>
      <c r="O172" s="92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7" t="s">
        <v>131</v>
      </c>
      <c r="AT172" s="237" t="s">
        <v>133</v>
      </c>
      <c r="AU172" s="237" t="s">
        <v>89</v>
      </c>
      <c r="AY172" s="18" t="s">
        <v>132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8" t="s">
        <v>21</v>
      </c>
      <c r="BK172" s="238">
        <f>ROUND(I172*H172,2)</f>
        <v>0</v>
      </c>
      <c r="BL172" s="18" t="s">
        <v>131</v>
      </c>
      <c r="BM172" s="237" t="s">
        <v>544</v>
      </c>
    </row>
    <row r="173" s="2" customFormat="1" ht="33" customHeight="1">
      <c r="A173" s="39"/>
      <c r="B173" s="40"/>
      <c r="C173" s="226" t="s">
        <v>26</v>
      </c>
      <c r="D173" s="226" t="s">
        <v>133</v>
      </c>
      <c r="E173" s="227" t="s">
        <v>503</v>
      </c>
      <c r="F173" s="228" t="s">
        <v>504</v>
      </c>
      <c r="G173" s="229" t="s">
        <v>384</v>
      </c>
      <c r="H173" s="230">
        <v>2.3580000000000001</v>
      </c>
      <c r="I173" s="231"/>
      <c r="J173" s="232">
        <f>ROUND(I173*H173,2)</f>
        <v>0</v>
      </c>
      <c r="K173" s="228" t="s">
        <v>208</v>
      </c>
      <c r="L173" s="45"/>
      <c r="M173" s="309" t="s">
        <v>1</v>
      </c>
      <c r="N173" s="310" t="s">
        <v>45</v>
      </c>
      <c r="O173" s="245"/>
      <c r="P173" s="311">
        <f>O173*H173</f>
        <v>0</v>
      </c>
      <c r="Q173" s="311">
        <v>0</v>
      </c>
      <c r="R173" s="311">
        <f>Q173*H173</f>
        <v>0</v>
      </c>
      <c r="S173" s="311">
        <v>0</v>
      </c>
      <c r="T173" s="31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7" t="s">
        <v>131</v>
      </c>
      <c r="AT173" s="237" t="s">
        <v>133</v>
      </c>
      <c r="AU173" s="237" t="s">
        <v>89</v>
      </c>
      <c r="AY173" s="18" t="s">
        <v>132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8" t="s">
        <v>21</v>
      </c>
      <c r="BK173" s="238">
        <f>ROUND(I173*H173,2)</f>
        <v>0</v>
      </c>
      <c r="BL173" s="18" t="s">
        <v>131</v>
      </c>
      <c r="BM173" s="237" t="s">
        <v>545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PbA1ULUtdSoBe21dyJNrYrx6XEgjWYfIfPEdZjkFSjunj4e6hKSaXs4OrS7bfHAIOZnqQhJmZBoBiG+xWP9cyw==" hashValue="z69gE44R7bgfXnjvuteIEnLnuue7NkoxrSDvNHaiORvGyP1G6P1tINagVVMymKFETTm8Zlb45hx4g759Iq1bNA==" algorithmName="SHA-512" password="CC35"/>
  <autoFilter ref="C129:K173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546</v>
      </c>
      <c r="H4" s="21"/>
    </row>
    <row r="5" s="1" customFormat="1" ht="12" customHeight="1">
      <c r="B5" s="21"/>
      <c r="C5" s="313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314" t="s">
        <v>16</v>
      </c>
      <c r="D6" s="315" t="s">
        <v>17</v>
      </c>
      <c r="E6" s="1"/>
      <c r="F6" s="1"/>
      <c r="H6" s="21"/>
    </row>
    <row r="7" s="1" customFormat="1" ht="16.5" customHeight="1">
      <c r="B7" s="21"/>
      <c r="C7" s="141" t="s">
        <v>24</v>
      </c>
      <c r="D7" s="145" t="str">
        <f>'Rekapitulace stavby'!AN8</f>
        <v>3. 3. 2021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0" customFormat="1" ht="29.28" customHeight="1">
      <c r="A9" s="201"/>
      <c r="B9" s="316"/>
      <c r="C9" s="317" t="s">
        <v>61</v>
      </c>
      <c r="D9" s="318" t="s">
        <v>62</v>
      </c>
      <c r="E9" s="318" t="s">
        <v>119</v>
      </c>
      <c r="F9" s="319" t="s">
        <v>547</v>
      </c>
      <c r="G9" s="201"/>
      <c r="H9" s="316"/>
    </row>
    <row r="10" s="2" customFormat="1" ht="26.4" customHeight="1">
      <c r="A10" s="39"/>
      <c r="B10" s="45"/>
      <c r="C10" s="320" t="s">
        <v>548</v>
      </c>
      <c r="D10" s="320" t="s">
        <v>91</v>
      </c>
      <c r="E10" s="39"/>
      <c r="F10" s="39"/>
      <c r="G10" s="39"/>
      <c r="H10" s="45"/>
    </row>
    <row r="11" s="2" customFormat="1" ht="16.8" customHeight="1">
      <c r="A11" s="39"/>
      <c r="B11" s="45"/>
      <c r="C11" s="321" t="s">
        <v>190</v>
      </c>
      <c r="D11" s="322" t="s">
        <v>1</v>
      </c>
      <c r="E11" s="323" t="s">
        <v>1</v>
      </c>
      <c r="F11" s="324">
        <v>10</v>
      </c>
      <c r="G11" s="39"/>
      <c r="H11" s="45"/>
    </row>
    <row r="12" s="2" customFormat="1" ht="16.8" customHeight="1">
      <c r="A12" s="39"/>
      <c r="B12" s="45"/>
      <c r="C12" s="321" t="s">
        <v>191</v>
      </c>
      <c r="D12" s="322" t="s">
        <v>1</v>
      </c>
      <c r="E12" s="323" t="s">
        <v>1</v>
      </c>
      <c r="F12" s="324">
        <v>31</v>
      </c>
      <c r="G12" s="39"/>
      <c r="H12" s="45"/>
    </row>
    <row r="13" s="2" customFormat="1" ht="7.44" customHeight="1">
      <c r="A13" s="39"/>
      <c r="B13" s="173"/>
      <c r="C13" s="174"/>
      <c r="D13" s="174"/>
      <c r="E13" s="174"/>
      <c r="F13" s="174"/>
      <c r="G13" s="174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cWOkJ7QoC0vJX9R+YLDlf38/l0vXgxQ7ixyMFKptLzq17HHVeGnyut44Lmlfr+RdleJjPUAmTXzxBsG1k27ZIw==" hashValue="ulqEY+Qoo9HuTPQFp00XNSJkvIsfLQtcxRqe6rD2fyvSH0y1hCSZYCwspuKZbE3SolXkL7EE3IkYAVRSudM47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2021-03-09T09:47:38Z</dcterms:created>
  <dcterms:modified xsi:type="dcterms:W3CDTF">2021-03-09T09:47:43Z</dcterms:modified>
</cp:coreProperties>
</file>