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DoubravaD\_tisk_VRB\"/>
    </mc:Choice>
  </mc:AlternateContent>
  <bookViews>
    <workbookView xWindow="0" yWindow="0" windowWidth="0" windowHeight="0"/>
  </bookViews>
  <sheets>
    <sheet name="Rekapitulace stavby" sheetId="1" r:id="rId1"/>
    <sheet name="SO-3 - Větrolam VN3 II.et..." sheetId="2" r:id="rId2"/>
    <sheet name="SO-31 - pěstební péče 1. ..." sheetId="3" r:id="rId3"/>
    <sheet name="SO-32 - pěstební péče 2. ..." sheetId="4" r:id="rId4"/>
    <sheet name="SO-33 - pěstební péče 3. ..." sheetId="5" r:id="rId5"/>
    <sheet name="SO-30 - Vedlejší rozpočto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'SO-3 - Větrolam VN3 II.et...'!$C$79:$K$177</definedName>
    <definedName name="_xlnm.Print_Area" localSheetId="1">'SO-3 - Větrolam VN3 II.et...'!$C$4:$J$39,'SO-3 - Větrolam VN3 II.et...'!$C$45:$J$61,'SO-3 - Větrolam VN3 II.et...'!$C$67:$K$177</definedName>
    <definedName name="_xlnm.Print_Titles" localSheetId="1">'SO-3 - Větrolam VN3 II.et...'!$79:$79</definedName>
    <definedName name="_xlnm._FilterDatabase" localSheetId="2" hidden="1">'SO-31 - pěstební péče 1. ...'!$C$84:$K$104</definedName>
    <definedName name="_xlnm.Print_Area" localSheetId="2">'SO-31 - pěstební péče 1. ...'!$C$4:$J$41,'SO-31 - pěstební péče 1. ...'!$C$47:$J$64,'SO-31 - pěstební péče 1. ...'!$C$70:$K$104</definedName>
    <definedName name="_xlnm.Print_Titles" localSheetId="2">'SO-31 - pěstební péče 1. ...'!$84:$84</definedName>
    <definedName name="_xlnm._FilterDatabase" localSheetId="3" hidden="1">'SO-32 - pěstební péče 2. ...'!$C$84:$K$96</definedName>
    <definedName name="_xlnm.Print_Area" localSheetId="3">'SO-32 - pěstební péče 2. ...'!$C$4:$J$41,'SO-32 - pěstební péče 2. ...'!$C$47:$J$64,'SO-32 - pěstební péče 2. ...'!$C$70:$K$96</definedName>
    <definedName name="_xlnm.Print_Titles" localSheetId="3">'SO-32 - pěstební péče 2. ...'!$84:$84</definedName>
    <definedName name="_xlnm._FilterDatabase" localSheetId="4" hidden="1">'SO-33 - pěstební péče 3. ...'!$C$84:$K$99</definedName>
    <definedName name="_xlnm.Print_Area" localSheetId="4">'SO-33 - pěstební péče 3. ...'!$C$4:$J$41,'SO-33 - pěstební péče 3. ...'!$C$47:$J$64,'SO-33 - pěstební péče 3. ...'!$C$70:$K$99</definedName>
    <definedName name="_xlnm.Print_Titles" localSheetId="4">'SO-33 - pěstební péče 3. ...'!$84:$84</definedName>
    <definedName name="_xlnm._FilterDatabase" localSheetId="5" hidden="1">'SO-30 - Vedlejší rozpočto...'!$C$87:$K$100</definedName>
    <definedName name="_xlnm.Print_Area" localSheetId="5">'SO-30 - Vedlejší rozpočto...'!$C$4:$J$41,'SO-30 - Vedlejší rozpočto...'!$C$47:$J$67,'SO-30 - Vedlejší rozpočto...'!$C$73:$K$100</definedName>
    <definedName name="_xlnm.Print_Titles" localSheetId="5">'SO-30 - Vedlejší rozpočto...'!$87:$87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0"/>
  <c i="6" r="J37"/>
  <c i="1" r="AX60"/>
  <c i="6" r="BI96"/>
  <c r="BH96"/>
  <c r="BG96"/>
  <c r="BF96"/>
  <c r="T96"/>
  <c r="R96"/>
  <c r="P96"/>
  <c r="BI92"/>
  <c r="BH92"/>
  <c r="BG92"/>
  <c r="BF92"/>
  <c r="T92"/>
  <c r="R92"/>
  <c r="P92"/>
  <c r="J85"/>
  <c r="J84"/>
  <c r="F84"/>
  <c r="F82"/>
  <c r="E80"/>
  <c r="J59"/>
  <c r="J58"/>
  <c r="F58"/>
  <c r="F56"/>
  <c r="E54"/>
  <c r="J20"/>
  <c r="E20"/>
  <c r="F59"/>
  <c r="J19"/>
  <c r="J14"/>
  <c r="J56"/>
  <c r="E7"/>
  <c r="E76"/>
  <c i="5" r="J39"/>
  <c r="J38"/>
  <c i="1" r="AY59"/>
  <c i="5" r="J37"/>
  <c i="1" r="AX59"/>
  <c i="5"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3" r="J39"/>
  <c r="J38"/>
  <c i="1" r="AY57"/>
  <c i="3" r="J37"/>
  <c i="1" r="AX57"/>
  <c i="3"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2" r="J37"/>
  <c r="J36"/>
  <c i="1" r="AY56"/>
  <c i="2" r="J35"/>
  <c i="1" r="AX56"/>
  <c i="2"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3" r="J95"/>
  <c i="2" r="J171"/>
  <c r="J143"/>
  <c r="J133"/>
  <c r="J117"/>
  <c r="BK98"/>
  <c r="BK84"/>
  <c i="5" r="J98"/>
  <c i="4" r="J92"/>
  <c i="3" r="BK97"/>
  <c r="BK86"/>
  <c i="2" r="J168"/>
  <c r="J155"/>
  <c r="BK143"/>
  <c r="BK131"/>
  <c r="BK108"/>
  <c r="J82"/>
  <c i="5" r="J95"/>
  <c i="4" r="BK94"/>
  <c r="J86"/>
  <c i="2" r="BK176"/>
  <c r="J163"/>
  <c r="J145"/>
  <c r="J127"/>
  <c r="J114"/>
  <c r="J93"/>
  <c i="6" r="J96"/>
  <c i="4" r="J94"/>
  <c i="3" r="J86"/>
  <c i="2" r="BK155"/>
  <c r="BK135"/>
  <c r="J120"/>
  <c r="BK95"/>
  <c r="BK82"/>
  <c i="3" r="BK102"/>
  <c i="2" r="J173"/>
  <c r="J147"/>
  <c r="J135"/>
  <c r="BK120"/>
  <c r="BK111"/>
  <c r="BK100"/>
  <c r="J88"/>
  <c i="5" r="BK98"/>
  <c i="4" r="BK86"/>
  <c i="3" r="BK100"/>
  <c r="BK89"/>
  <c i="2" r="BK171"/>
  <c r="J158"/>
  <c r="J149"/>
  <c r="BK137"/>
  <c r="J125"/>
  <c r="BK86"/>
  <c i="6" r="J92"/>
  <c i="5" r="J92"/>
  <c i="4" r="BK92"/>
  <c i="3" r="J100"/>
  <c i="2" r="J176"/>
  <c r="BK158"/>
  <c r="J141"/>
  <c r="BK125"/>
  <c r="J111"/>
  <c r="BK90"/>
  <c i="5" r="J86"/>
  <c i="3" r="BK95"/>
  <c i="2" r="BK160"/>
  <c r="BK133"/>
  <c r="BK105"/>
  <c r="BK93"/>
  <c r="BK145"/>
  <c r="BK127"/>
  <c r="J102"/>
  <c i="6" r="BK96"/>
  <c i="5" r="BK86"/>
  <c i="4" r="BK89"/>
  <c i="3" r="J89"/>
  <c i="2" r="BK166"/>
  <c r="BK152"/>
  <c r="J137"/>
  <c r="J123"/>
  <c r="J95"/>
  <c r="J86"/>
  <c i="5" r="BK95"/>
  <c i="4" r="J89"/>
  <c i="2" r="BK173"/>
  <c r="BK147"/>
  <c r="J131"/>
  <c r="J98"/>
  <c i="5" r="BK89"/>
  <c i="3" r="BK92"/>
  <c i="2" r="BK168"/>
  <c r="J139"/>
  <c r="BK129"/>
  <c r="BK114"/>
  <c r="BK102"/>
  <c r="J90"/>
  <c i="6" r="BK92"/>
  <c i="5" r="BK92"/>
  <c i="3" r="J102"/>
  <c r="J92"/>
  <c i="2" r="BK163"/>
  <c r="J152"/>
  <c r="BK141"/>
  <c r="J129"/>
  <c r="J105"/>
  <c i="1" r="AS55"/>
  <c i="2" r="J160"/>
  <c r="BK139"/>
  <c r="BK117"/>
  <c r="J108"/>
  <c r="J84"/>
  <c i="5" r="J89"/>
  <c i="3" r="J97"/>
  <c i="2" r="J166"/>
  <c r="BK149"/>
  <c r="BK123"/>
  <c r="J100"/>
  <c r="BK88"/>
  <c l="1" r="T81"/>
  <c r="T80"/>
  <c i="3" r="R85"/>
  <c i="4" r="T85"/>
  <c i="5" r="R85"/>
  <c i="6" r="R91"/>
  <c r="R90"/>
  <c r="R89"/>
  <c r="R88"/>
  <c i="2" r="BK81"/>
  <c r="BK80"/>
  <c r="J80"/>
  <c r="J59"/>
  <c i="3" r="P85"/>
  <c i="1" r="AU57"/>
  <c i="4" r="R85"/>
  <c i="6" r="P91"/>
  <c r="P90"/>
  <c r="P89"/>
  <c r="P88"/>
  <c i="1" r="AU60"/>
  <c i="2" r="R81"/>
  <c r="R80"/>
  <c i="3" r="T85"/>
  <c i="4" r="BK85"/>
  <c r="J85"/>
  <c r="J63"/>
  <c i="5" r="P85"/>
  <c i="1" r="AU59"/>
  <c i="6" r="BK91"/>
  <c r="BK90"/>
  <c r="J90"/>
  <c r="J65"/>
  <c i="2" r="P81"/>
  <c r="P80"/>
  <c i="1" r="AU56"/>
  <c i="3" r="BK85"/>
  <c r="J85"/>
  <c i="4" r="P85"/>
  <c i="1" r="AU58"/>
  <c i="5" r="BK85"/>
  <c r="J85"/>
  <c r="J63"/>
  <c r="T85"/>
  <c i="6" r="T91"/>
  <c r="T90"/>
  <c r="T89"/>
  <c r="T88"/>
  <c i="2" r="E48"/>
  <c r="F77"/>
  <c r="BE84"/>
  <c r="BE90"/>
  <c r="BE100"/>
  <c r="BE108"/>
  <c r="BE114"/>
  <c r="BE125"/>
  <c r="BE141"/>
  <c r="BE143"/>
  <c r="BE163"/>
  <c i="3" r="E73"/>
  <c r="BE100"/>
  <c r="BE102"/>
  <c i="4" r="E50"/>
  <c r="J79"/>
  <c r="F82"/>
  <c r="BE89"/>
  <c r="BE94"/>
  <c i="5" r="E50"/>
  <c r="J56"/>
  <c r="BE92"/>
  <c i="6" r="E50"/>
  <c r="F85"/>
  <c i="2" r="J52"/>
  <c r="BE82"/>
  <c r="BE86"/>
  <c r="BE102"/>
  <c r="BE127"/>
  <c r="BE131"/>
  <c r="BE133"/>
  <c r="BE147"/>
  <c r="BE168"/>
  <c r="BE173"/>
  <c r="BE176"/>
  <c i="3" r="BE92"/>
  <c r="BE95"/>
  <c i="5" r="BE89"/>
  <c i="6" r="J82"/>
  <c i="2" r="BE88"/>
  <c r="BE95"/>
  <c r="BE98"/>
  <c r="BE111"/>
  <c r="BE117"/>
  <c r="BE120"/>
  <c r="BE129"/>
  <c r="BE139"/>
  <c r="BE155"/>
  <c r="BE166"/>
  <c i="3" r="J56"/>
  <c r="F59"/>
  <c i="5" r="F59"/>
  <c r="BE95"/>
  <c r="BE98"/>
  <c i="2" r="BE93"/>
  <c r="BE105"/>
  <c r="BE123"/>
  <c r="BE135"/>
  <c r="BE137"/>
  <c r="BE145"/>
  <c r="BE149"/>
  <c r="BE152"/>
  <c r="BE158"/>
  <c r="BE160"/>
  <c r="BE171"/>
  <c i="3" r="BE86"/>
  <c r="BE89"/>
  <c r="BE97"/>
  <c i="4" r="BE86"/>
  <c r="BE92"/>
  <c i="5" r="BE86"/>
  <c i="6" r="BE92"/>
  <c r="BE96"/>
  <c r="F36"/>
  <c i="1" r="BA60"/>
  <c i="3" r="J32"/>
  <c i="1" r="AG57"/>
  <c i="6" r="F39"/>
  <c i="1" r="BD60"/>
  <c i="3" r="F38"/>
  <c i="1" r="BC57"/>
  <c i="5" r="J36"/>
  <c i="1" r="AW59"/>
  <c i="6" r="F37"/>
  <c i="1" r="BB60"/>
  <c i="2" r="F35"/>
  <c i="1" r="BB56"/>
  <c r="AS54"/>
  <c i="4" r="F36"/>
  <c i="1" r="BA58"/>
  <c i="5" r="F38"/>
  <c i="1" r="BC59"/>
  <c i="5" r="F36"/>
  <c i="1" r="BA59"/>
  <c i="6" r="F38"/>
  <c i="1" r="BC60"/>
  <c i="3" r="F37"/>
  <c i="1" r="BB57"/>
  <c i="5" r="F39"/>
  <c i="1" r="BD59"/>
  <c i="4" r="F38"/>
  <c i="1" r="BC58"/>
  <c i="3" r="F39"/>
  <c i="1" r="BD57"/>
  <c i="4" r="F37"/>
  <c i="1" r="BB58"/>
  <c i="3" r="F36"/>
  <c i="1" r="BA57"/>
  <c i="2" r="F36"/>
  <c i="1" r="BC56"/>
  <c i="3" r="J36"/>
  <c i="1" r="AW57"/>
  <c i="6" r="J36"/>
  <c i="1" r="AW60"/>
  <c i="4" r="F39"/>
  <c i="1" r="BD58"/>
  <c i="5" r="F37"/>
  <c i="1" r="BB59"/>
  <c i="2" r="F37"/>
  <c i="1" r="BD56"/>
  <c i="2" r="F34"/>
  <c i="1" r="BA56"/>
  <c i="2" r="J34"/>
  <c i="1" r="AW56"/>
  <c i="4" r="J36"/>
  <c i="1" r="AW58"/>
  <c i="2" l="1" r="J81"/>
  <c r="J60"/>
  <c i="3" r="J63"/>
  <c i="6" r="J91"/>
  <c r="J66"/>
  <c r="BK89"/>
  <c r="J89"/>
  <c r="J64"/>
  <c i="1" r="BC55"/>
  <c r="AY55"/>
  <c i="6" r="J35"/>
  <c i="1" r="AV60"/>
  <c r="AT60"/>
  <c i="2" r="F33"/>
  <c i="1" r="AZ56"/>
  <c i="2" r="J30"/>
  <c i="1" r="AG56"/>
  <c i="4" r="F35"/>
  <c i="1" r="AZ58"/>
  <c i="5" r="J35"/>
  <c i="1" r="AV59"/>
  <c r="AT59"/>
  <c i="5" r="J32"/>
  <c i="1" r="AG59"/>
  <c r="AN59"/>
  <c r="AU55"/>
  <c r="AU54"/>
  <c r="BD55"/>
  <c r="BD54"/>
  <c r="W33"/>
  <c i="6" r="F35"/>
  <c i="1" r="AZ60"/>
  <c r="BA55"/>
  <c r="BA54"/>
  <c r="AW54"/>
  <c r="AK30"/>
  <c r="BB55"/>
  <c r="AX55"/>
  <c i="4" r="J35"/>
  <c i="1" r="AV58"/>
  <c r="AT58"/>
  <c i="5" r="F35"/>
  <c i="1" r="AZ59"/>
  <c i="3" r="F35"/>
  <c i="1" r="AZ57"/>
  <c i="4" r="J32"/>
  <c i="1" r="AG58"/>
  <c i="3" r="J35"/>
  <c i="1" r="AV57"/>
  <c r="AT57"/>
  <c i="2" r="J33"/>
  <c i="1" r="AV56"/>
  <c r="AT56"/>
  <c i="2" l="1" r="J39"/>
  <c i="5" r="J41"/>
  <c i="4" r="J41"/>
  <c i="3" r="J41"/>
  <c i="6" r="BK88"/>
  <c r="J88"/>
  <c i="1" r="AN57"/>
  <c r="AN56"/>
  <c r="AN58"/>
  <c r="W30"/>
  <c r="BB54"/>
  <c r="W31"/>
  <c r="AZ55"/>
  <c r="AZ54"/>
  <c r="W29"/>
  <c r="BC54"/>
  <c r="W32"/>
  <c r="AW55"/>
  <c i="6" r="J32"/>
  <c i="1" r="AG60"/>
  <c r="AN60"/>
  <c i="6" l="1" r="J63"/>
  <c r="J41"/>
  <c i="1" r="AG55"/>
  <c r="AV55"/>
  <c r="AT55"/>
  <c r="AV54"/>
  <c r="AK29"/>
  <c r="AX54"/>
  <c r="AY54"/>
  <c l="1" r="AN55"/>
  <c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<sst xmlns="http://schemas.openxmlformats.org/spreadsheetml/2006/main">
  <si>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</si>
  <si>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</si>
  <si>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</si>
  <si>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</si>
  <si>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</si>
  <si>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{ea487394-1c30-45da-9c96-c6d53997eb9f}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</si>
  <si>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</si>
  <si>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</si>
  <si>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</si>
  <si>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</si>
  <si>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</si>
  <si>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</si>
  <si>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</si>
  <si>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</si>
  <si>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</si>
  <si>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</si>
  <si>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</si>
  <si>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VN2 a VN3 v k.ú. Vrbovec</t>
  </si>
  <si>
    <t>0,1</t>
  </si>
  <si>
    <t>KSO:</t>
  </si>
  <si>
    <t/>
  </si>
  <si>
    <t>CC-CZ:</t>
  </si>
  <si>
    <t>1</t>
  </si>
  <si>
    <t>Místo:</t>
  </si>
  <si>
    <t>Vrbovec</t>
  </si>
  <si>
    <t>Datum:</t>
  </si>
  <si>
    <t>28. 1. 2016</t>
  </si>
  <si>
    <t>10</t>
  </si>
  <si>
    <t>100</t>
  </si>
  <si>
    <t>Zadavatel:</t>
  </si>
  <si>
    <t>IČ:</t>
  </si>
  <si>
    <t>SPÚ ČR, KPÚ pro Jihomoravský kraj, Pobočka Znojmo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</si>
  <si>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</si>
  <si>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</si>
  <si>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</si>
  <si>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</si>
  <si>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</si>
  <si>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</si>
  <si>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</si>
  <si>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</si>
  <si>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</si>
  <si>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</si>
  <si>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</si>
  <si>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</si>
  <si>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</si>
  <si>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</si>
  <si>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</si>
  <si>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</si>
  <si>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</si>
  <si>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</si>
  <si>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</si>
  <si>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</si>
  <si>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</si>
  <si>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</si>
  <si>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</si>
  <si>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</si>
  <si>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</si>
  <si>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</si>
  <si>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</si>
  <si>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</si>
  <si>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</si>
  <si>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</si>
  <si>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</si>
  <si>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</si>
  <si>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</si>
  <si>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</si>
  <si>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</si>
  <si>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</si>
  <si>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</si>
  <si>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</si>
  <si>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</si>
  <si>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</si>
  <si>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</si>
  <si>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</si>
  <si>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</si>
  <si>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</si>
  <si>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</si>
  <si>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</si>
  <si>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</si>
  <si>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SO-3</t>
  </si>
  <si>
    <t>Větrolam VN3 II.etapa v k.ú. Vrbovec</t>
  </si>
  <si>
    <t>STA</t>
  </si>
  <si>
    <t>{6636447f-49a8-45a1-94bd-1a7fe3d175a6}</t>
  </si>
  <si>
    <t>2</t>
  </si>
  <si>
    <t>/</t>
  </si>
  <si>
    <t>Soupis</t>
  </si>
  <si>
    <t>###NOINSERT###</t>
  </si>
  <si>
    <t>SO-31</t>
  </si>
  <si>
    <t>pěstební péče 1. rok (VN3 II.etapa)</t>
  </si>
  <si>
    <t>{5e13454e-d7d2-4283-b28a-fce6f1b94b38}</t>
  </si>
  <si>
    <t>SO-32</t>
  </si>
  <si>
    <t>pěstební péče 2. rok (VN3 II.etapa)</t>
  </si>
  <si>
    <t>{1d9f3fb8-c945-4bb5-8e3b-67166c475f8e}</t>
  </si>
  <si>
    <t>SO-33</t>
  </si>
  <si>
    <t>pěstební péče 3. rok (VN3 II.etapa)</t>
  </si>
  <si>
    <t>{502f9b66-bbea-4f2e-a8e5-daf0373f5512}</t>
  </si>
  <si>
    <t>SO-30</t>
  </si>
  <si>
    <t>Vedlejší rozpočtové náklady (VN3 II.etapa)</t>
  </si>
  <si>
    <t>{60b6e5f6-66e0-426f-8634-93272c30a5e1}</t>
  </si>
  <si>
    <t>KRYCÍ LIST SOUPISU PRACÍ</t>
  </si>
  <si>
    <t>Objekt:</t>
  </si>
  <si>
    <t>SO-3 - Větrolam VN3 II.etapa v k.ú. Vrbovec</t>
  </si>
  <si>
    <t>REKAPITULACE ČLENĚNÍ SOUPISU PRACÍ</t>
  </si>
  <si>
    <t>Kód dílu - Popis</t>
  </si>
  <si>
    <t>Cena celkem [CZK]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</si>
  <si>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</si>
  <si>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</si>
  <si>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</si>
  <si>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</si>
  <si>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</si>
  <si>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</si>
  <si>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</si>
  <si>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</si>
  <si>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</si>
  <si>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</si>
  <si>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</si>
  <si>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</si>
  <si>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</si>
  <si>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</si>
  <si>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</si>
  <si>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</si>
  <si>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</si>
  <si>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</si>
  <si>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</si>
  <si>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183403112</t>
  </si>
  <si>
    <t>Obdělání půdy oráním na hloubku do 0,2 m v rovině a svahu do 1:5</t>
  </si>
  <si>
    <t>m2</t>
  </si>
  <si>
    <t>CS ÚRS 2021 01</t>
  </si>
  <si>
    <t>4</t>
  </si>
  <si>
    <t>-48904137</t>
  </si>
  <si>
    <t>PP</t>
  </si>
  <si>
    <t>Obdělání půdy oráním hl. přes 100 do 200 mm v rovině nebo na svahu do 1:5</t>
  </si>
  <si>
    <t>183403151</t>
  </si>
  <si>
    <t>Obdělání půdy smykováním v rovině a svahu do 1:5</t>
  </si>
  <si>
    <t>-9880708</t>
  </si>
  <si>
    <t>Obdělání půdy smykováním v rovině nebo na svahu do 1:5</t>
  </si>
  <si>
    <t>3</t>
  </si>
  <si>
    <t>183403152</t>
  </si>
  <si>
    <t>Obdělání půdy vláčením v rovině a svahu do 1:5</t>
  </si>
  <si>
    <t>-1307373046</t>
  </si>
  <si>
    <t>Obdělání půdy vláčením v rovině nebo na svahu do 1:5</t>
  </si>
  <si>
    <t>184802111</t>
  </si>
  <si>
    <t>Chemické odplevelení před založením kultury nad 20 m2 postřikem na široko v rovině a svahu do 1:5</t>
  </si>
  <si>
    <t>-1759577060</t>
  </si>
  <si>
    <t>Chemické odplevelení půdy před založením kultury, trávníku nebo zpevněných ploch o výměře jednotlivě přes 20 m2 v rovině nebo na svahu do 1:5 postřikem na široko</t>
  </si>
  <si>
    <t>5</t>
  </si>
  <si>
    <t>M</t>
  </si>
  <si>
    <t>25234001</t>
  </si>
  <si>
    <t>herbicid totální systémový neselektivní</t>
  </si>
  <si>
    <t>litr</t>
  </si>
  <si>
    <t>8</t>
  </si>
  <si>
    <t>1302613451</t>
  </si>
  <si>
    <t>VV</t>
  </si>
  <si>
    <t>11636/10000*3</t>
  </si>
  <si>
    <t>6</t>
  </si>
  <si>
    <t>181451121</t>
  </si>
  <si>
    <t>Založení lučního trávníku výsevem plochy přes 1000 m2 v rovině a ve svahu do 1:5</t>
  </si>
  <si>
    <t>1981127093</t>
  </si>
  <si>
    <t>Založení trávníku na půdě předem připravené plochy přes 1000 m2 výsevem včetně utažení lučního v rovině nebo na svahu do 1:5</t>
  </si>
  <si>
    <t>7</t>
  </si>
  <si>
    <t>005724720_D</t>
  </si>
  <si>
    <t>osivo směs travní krajinná - rovinná</t>
  </si>
  <si>
    <t>kg</t>
  </si>
  <si>
    <t>1608641234</t>
  </si>
  <si>
    <t>Osiva pícnin směsi travní balení obvykle 25 kg technická - rovinná (10 kg)</t>
  </si>
  <si>
    <t>11636/100*2,5</t>
  </si>
  <si>
    <t>111151231</t>
  </si>
  <si>
    <t>Pokosení trávníku lučního plochy do 10000 m2 s odvozem do 20 km v rovině a svahu do 1:5</t>
  </si>
  <si>
    <t>912068017</t>
  </si>
  <si>
    <t>Pokosení trávníku při souvislé ploše přes 1000 do 10000 m2 lučního v rovině nebo svahu do 1:5</t>
  </si>
  <si>
    <t>9</t>
  </si>
  <si>
    <t>183101114</t>
  </si>
  <si>
    <t>Hloubení jamek bez výměny půdy zeminy tř 1 až 4 objem do 0,125 m3 v rovině a svahu do 1:5</t>
  </si>
  <si>
    <t>kus</t>
  </si>
  <si>
    <t>-723395424</t>
  </si>
  <si>
    <t>Hloubení jamek pro vysazování rostlin v zemině tř.1 až 4 bez výměny půdy v rovině nebo na svahu do 1:5, objemu přes 0,05 do 0,125 m3</t>
  </si>
  <si>
    <t>183101113</t>
  </si>
  <si>
    <t>Hloubení jamek bez výměny půdy zeminy tř 1 až 4 objem do 0,05 m3 v rovině a svahu do 1:5</t>
  </si>
  <si>
    <t>1545845858</t>
  </si>
  <si>
    <t>Hloubení jamek pro vysazování rostlin v zemině tř.1 až 4 bez výměny půdy v rovině nebo na svahu do 1:5, objemu přes 0,02 do 0,05 m3</t>
  </si>
  <si>
    <t>"keře" 3840+570</t>
  </si>
  <si>
    <t>11</t>
  </si>
  <si>
    <t>183552113</t>
  </si>
  <si>
    <t>Hnojení půdy průmyslovými hnojivy do 0,5 t/ha ploch do 5 ha sklonu do 5°</t>
  </si>
  <si>
    <t>ha</t>
  </si>
  <si>
    <t>-1215473084</t>
  </si>
  <si>
    <t>Úprava zemědělské půdy - hnojení průmyslovými hnojivy při dávce do 0,5 t/ha, na ploše jednotlivě do 5 ha, o sklonu do 5°</t>
  </si>
  <si>
    <t>"aplikace půdního kondicionéru; plocha mulčovaných pásů" 3359/10000</t>
  </si>
  <si>
    <t>12</t>
  </si>
  <si>
    <t>251111110_D</t>
  </si>
  <si>
    <t>půdní kondicionér/hydroabsorbent (aplikace půdního kondicionéru viz. TZ)</t>
  </si>
  <si>
    <t>-1411529261</t>
  </si>
  <si>
    <t>"plocha mulčovaných pásů, cca 100kg/ha" 3359/10000*100</t>
  </si>
  <si>
    <t>13</t>
  </si>
  <si>
    <t>184816111</t>
  </si>
  <si>
    <t>Hnojení sazenic průmyslovými hnojivy do 0,25 kg k jedné sazenici</t>
  </si>
  <si>
    <t>1654849884</t>
  </si>
  <si>
    <t>Hnojení sazenic průmyslovými hnojivy v množství do 0,25 kg k jedné sazenici</t>
  </si>
  <si>
    <t>"stromy" 960+6</t>
  </si>
  <si>
    <t>14</t>
  </si>
  <si>
    <t>251911550_D</t>
  </si>
  <si>
    <t xml:space="preserve">hnojivo průmyslové </t>
  </si>
  <si>
    <t>942745230</t>
  </si>
  <si>
    <t xml:space="preserve">Hnojiva průmyslová ostatní </t>
  </si>
  <si>
    <t>"stromy" (960+6)/20</t>
  </si>
  <si>
    <t>184102113</t>
  </si>
  <si>
    <t>Výsadba dřeviny s balem D do 0,4 m do jamky se zalitím v rovině a svahu do 1:5</t>
  </si>
  <si>
    <t>-944967968</t>
  </si>
  <si>
    <t>Výsadba dřeviny s balem do předem vyhloubené jamky se zalitím v rovině nebo na svahu do 1:5, při průměru balu přes 300 do 400 mm</t>
  </si>
  <si>
    <t>16</t>
  </si>
  <si>
    <t>184102211</t>
  </si>
  <si>
    <t>Výsadba keře bez balu v do 1 m do jamky se zalitím v rovině a svahu do 1:5</t>
  </si>
  <si>
    <t>-219263319</t>
  </si>
  <si>
    <t>Výsadba keře bez balu do předem vyhloubené jamky se zalitím v rovině nebo na svahu do 1:5 výšky do 1 m v terénu</t>
  </si>
  <si>
    <t>17</t>
  </si>
  <si>
    <t>0265111DD</t>
  </si>
  <si>
    <t>Cornus sanguinea (svída obecná); 60 - 120 cm; PK</t>
  </si>
  <si>
    <t>676669700</t>
  </si>
  <si>
    <t>18</t>
  </si>
  <si>
    <t>0265112DD</t>
  </si>
  <si>
    <t>Lonicera xylosteum (zimolez obecný); 60 - 120 cm; PK</t>
  </si>
  <si>
    <t>-1754684762</t>
  </si>
  <si>
    <t>19</t>
  </si>
  <si>
    <t>0265113DD</t>
  </si>
  <si>
    <t>Ligustrum vulgare (ptačí zob); 60 - 120 cm; PK</t>
  </si>
  <si>
    <t>1557608854</t>
  </si>
  <si>
    <t>20</t>
  </si>
  <si>
    <t>0265114DD</t>
  </si>
  <si>
    <t>Rosa canina (růže šípková); 60 - 120 cm; PK</t>
  </si>
  <si>
    <t>902022208</t>
  </si>
  <si>
    <t>0265115DD_</t>
  </si>
  <si>
    <t>Evonymus europaeus (brslen evropský); 60 - 120 cm; PK</t>
  </si>
  <si>
    <t>-1899057191</t>
  </si>
  <si>
    <t>22</t>
  </si>
  <si>
    <t>0265116DD</t>
  </si>
  <si>
    <t>Viburnum lantana (kalina tušalaj); 60 - 120 cm; PK</t>
  </si>
  <si>
    <t>-1751076459</t>
  </si>
  <si>
    <t>23</t>
  </si>
  <si>
    <t>0265117DD</t>
  </si>
  <si>
    <t>Acer platanoides (javor mléč); 150 - 200 cm; ZB</t>
  </si>
  <si>
    <t>527728567</t>
  </si>
  <si>
    <t>24</t>
  </si>
  <si>
    <t>0265118DD</t>
  </si>
  <si>
    <t>Carpinus betulus (habr obecný); 150 - 200 cm; ZB</t>
  </si>
  <si>
    <t>566417294</t>
  </si>
  <si>
    <t>25</t>
  </si>
  <si>
    <t>0265119DD</t>
  </si>
  <si>
    <t>Prunus avium (třešeň ptačí); 150 - 200 cm; ZB</t>
  </si>
  <si>
    <t>1162003279</t>
  </si>
  <si>
    <t>26</t>
  </si>
  <si>
    <t>0265120DD</t>
  </si>
  <si>
    <t>Quercus petraea (dub zimní); 150 - 200 cm; ZB</t>
  </si>
  <si>
    <t>1914183275</t>
  </si>
  <si>
    <t>27</t>
  </si>
  <si>
    <t>0265121DD</t>
  </si>
  <si>
    <t>Quercus robur (dub letní); 150 - 200 cm; ZB</t>
  </si>
  <si>
    <t>1410405373</t>
  </si>
  <si>
    <t>28</t>
  </si>
  <si>
    <t>0265122DD</t>
  </si>
  <si>
    <t>Sorbus torminalis (jeřáb břek); 150 - 200 cm; ZB</t>
  </si>
  <si>
    <t>-926777958</t>
  </si>
  <si>
    <t>29</t>
  </si>
  <si>
    <t>0265123DD</t>
  </si>
  <si>
    <t>Tilia cordata (lípa malolistá); 150 - 200 cm; ZB</t>
  </si>
  <si>
    <t>719125948</t>
  </si>
  <si>
    <t>30</t>
  </si>
  <si>
    <t>184807911</t>
  </si>
  <si>
    <t>Kůl l 2 m D 40 až 60 mm k sazenici 1 až 3 leté</t>
  </si>
  <si>
    <t>-1543389738</t>
  </si>
  <si>
    <t>Dodání a osazení kůlu k sazenici délky 2 m, průměru od 40 do 60 mm, s upevněním sazenice ke kůlu motouzem, sazenice 1 až 3 leté</t>
  </si>
  <si>
    <t>960+6</t>
  </si>
  <si>
    <t>31</t>
  </si>
  <si>
    <t>184813121</t>
  </si>
  <si>
    <t>Ochrana dřevin před okusem mechanicky pletivem v rovině a svahu do 1:5</t>
  </si>
  <si>
    <t>-1673622704</t>
  </si>
  <si>
    <t>Ochrana dřevin před okusem zvěří mechanicky v rovině nebo ve svahu do 1:5, pletivem, výšky do 2 m</t>
  </si>
  <si>
    <t>32</t>
  </si>
  <si>
    <t>184813133</t>
  </si>
  <si>
    <t>Ochrana listnatých dřevin do 70 cm před okusem chemickým nátěrem v rovině a svahu do 1:5</t>
  </si>
  <si>
    <t>100 kus</t>
  </si>
  <si>
    <t>1178882465</t>
  </si>
  <si>
    <t>Ochrana dřevin před okusem zvěří chemicky nátěrem, v rovině nebo ve svahu do 1:5 listnatých, výšky do 70 cm</t>
  </si>
  <si>
    <t>(3840+570)/100</t>
  </si>
  <si>
    <t>33</t>
  </si>
  <si>
    <t>184911421</t>
  </si>
  <si>
    <t>Mulčování rostlin kůrou tl. do 0,1 m v rovině a svahu do 1:5</t>
  </si>
  <si>
    <t>2061300185</t>
  </si>
  <si>
    <t>Mulčování vysazených rostlin mulčovací kůrou, tl. do 100 mm v rovině nebo na svahu do 1:5</t>
  </si>
  <si>
    <t>34</t>
  </si>
  <si>
    <t>103911000</t>
  </si>
  <si>
    <t>kůra mulčovací VL</t>
  </si>
  <si>
    <t>m3</t>
  </si>
  <si>
    <t>-1456964828</t>
  </si>
  <si>
    <t xml:space="preserve">Výrobky ostatní kůra mulčovací              VL</t>
  </si>
  <si>
    <t>3359/10</t>
  </si>
  <si>
    <t>35</t>
  </si>
  <si>
    <t>185804312</t>
  </si>
  <si>
    <t>Zalití rostlin vodou plocha přes 20 m2</t>
  </si>
  <si>
    <t>2026919294</t>
  </si>
  <si>
    <t>Zalití rostlin vodou plochy záhonů jednotlivě přes 20 m2</t>
  </si>
  <si>
    <t>"stromy 20l a keře 5l (2x)" ((960+6)*0,02+(3840+570)*0,005)*2</t>
  </si>
  <si>
    <t>36</t>
  </si>
  <si>
    <t>185851121</t>
  </si>
  <si>
    <t>Dovoz vody pro zálivku rostlin za vzdálenost do 1000 m</t>
  </si>
  <si>
    <t>-827734698</t>
  </si>
  <si>
    <t>Dovoz vody pro zálivku rostlin na vzdálenost do 1000 m</t>
  </si>
  <si>
    <t>37</t>
  </si>
  <si>
    <t>185851129</t>
  </si>
  <si>
    <t>Příplatek k dovozu vody pro zálivku rostlin do 1000 m ZKD 1000 m</t>
  </si>
  <si>
    <t>-756500645</t>
  </si>
  <si>
    <t>Dovoz vody pro zálivku rostlin Příplatek k ceně za každých dalších i započatých 1000 m</t>
  </si>
  <si>
    <t>"+ 4km" 4*82,74</t>
  </si>
  <si>
    <t>38</t>
  </si>
  <si>
    <t>348951250_D</t>
  </si>
  <si>
    <t>Oplocení kultur v 1,5 m s drátěným pletivem, kůly hoblované nebo impregnované</t>
  </si>
  <si>
    <t>m</t>
  </si>
  <si>
    <t>-1827476390</t>
  </si>
  <si>
    <t xml:space="preserve">Oplocení lesních kultur dřevěnými kůly průměru do 120 mm, hoblované nebo impregnované, v osové vzdálenosti 3 m, v oplocení výšky 1,5 m, s drátěným pletivem </t>
  </si>
  <si>
    <t>39</t>
  </si>
  <si>
    <t>348952262</t>
  </si>
  <si>
    <t>Vrata z plotových tyček v 1,5 m plochy nad 2 do 10 m2</t>
  </si>
  <si>
    <t>930204965</t>
  </si>
  <si>
    <t>Oplocení lesních kultur dřevěnými kůly vrata z plotových tyček, výšky 1,5 m, plochy přes 2 do 10 m2</t>
  </si>
  <si>
    <t>8*3</t>
  </si>
  <si>
    <t>40</t>
  </si>
  <si>
    <t>998231311</t>
  </si>
  <si>
    <t>Přesun hmot pro sadovnické a krajinářské úpravy vodorovně do 5000 m</t>
  </si>
  <si>
    <t>t</t>
  </si>
  <si>
    <t>-566215667</t>
  </si>
  <si>
    <t>Přesun hmot pro sadovnické a krajinářské úpravy - strojně dopravní vzdálenost do 5000 m</t>
  </si>
  <si>
    <t>Soupis:</t>
  </si>
  <si>
    <t>SO-31 - pěstební péče 1. rok (VN3 II.etapa)</t>
  </si>
  <si>
    <t>184808211</t>
  </si>
  <si>
    <t>Ochrana sazenic proti škodám zvěří nátěrem nebo postřikem</t>
  </si>
  <si>
    <t>1390485389</t>
  </si>
  <si>
    <t>Ochrana sazenic proti škodám zvěří nátěrem nebo postřikem ochranným prostředkem</t>
  </si>
  <si>
    <t>"1x ročně" 3840+570</t>
  </si>
  <si>
    <t>-1590112731</t>
  </si>
  <si>
    <t>"3x ročně" 3*(11636-3359)</t>
  </si>
  <si>
    <t>476714209</t>
  </si>
  <si>
    <t>"stromy 20l a keře 5l (6x)" ((6+960)*0,02+(3840+570)*0,005)*6</t>
  </si>
  <si>
    <t>1528751184</t>
  </si>
  <si>
    <t>167916121</t>
  </si>
  <si>
    <t>"+ 4km" 4*248,220</t>
  </si>
  <si>
    <t>1367810109</t>
  </si>
  <si>
    <t>184911111</t>
  </si>
  <si>
    <t>Znovuuvázání dřeviny ke kůlům</t>
  </si>
  <si>
    <t>1356916709</t>
  </si>
  <si>
    <t>Znovuuvázání dřeviny jedním úvazkem ke stávajícímu kůlu</t>
  </si>
  <si>
    <t>"1x ročně" 6+960</t>
  </si>
  <si>
    <t>SO-32 - pěstební péče 2. rok (VN3 II.etapa)</t>
  </si>
  <si>
    <t>-666362154</t>
  </si>
  <si>
    <t>1410749176</t>
  </si>
  <si>
    <t>"2x ročně" 2*(11636-3359)</t>
  </si>
  <si>
    <t>-1730317153</t>
  </si>
  <si>
    <t>Přesun hmot pro sadovnické a krajinářské úpravy dopravní vzdálenost do 5000 m</t>
  </si>
  <si>
    <t>Znovuuvázání dřeviny ke kůlům (+ kontrola chrániček)</t>
  </si>
  <si>
    <t>531623564</t>
  </si>
  <si>
    <t>SO-33 - pěstební péče 3. rok (VN3 II.etapa)</t>
  </si>
  <si>
    <t>-1527502084</t>
  </si>
  <si>
    <t>-1739666070</t>
  </si>
  <si>
    <t>1046192211</t>
  </si>
  <si>
    <t>184852321</t>
  </si>
  <si>
    <t>Řez stromu výchovný špičáků a keřových stromů výšky do 4 m</t>
  </si>
  <si>
    <t>-80083075</t>
  </si>
  <si>
    <t>Řez stromů prováděný lezeckou technikou výchovný (S-RV) špičáky a keřové stromy, výšky do 4 m</t>
  </si>
  <si>
    <t>"stromy; podle potřeby" 6+960</t>
  </si>
  <si>
    <t>1613566626</t>
  </si>
  <si>
    <t>SO-30 - Vedlejší rozpočtové náklady (VN3 II.etapa)</t>
  </si>
  <si>
    <t xml:space="preserve">    VRN -  Vedlejší rozpočtové náklady</t>
  </si>
  <si>
    <t xml:space="preserve">      VRN1 -  Průzkumné, geodetické a projektové práce</t>
  </si>
  <si>
    <t>VRN</t>
  </si>
  <si>
    <t xml:space="preserve"> Vedlejší rozpočtové náklady</t>
  </si>
  <si>
    <t>VRN1</t>
  </si>
  <si>
    <t xml:space="preserve"> Průzkumné, geodetické a projektové práce</t>
  </si>
  <si>
    <t>011303000</t>
  </si>
  <si>
    <t>Archeologická činnost bez rozlišení</t>
  </si>
  <si>
    <t>soubor</t>
  </si>
  <si>
    <t>1024</t>
  </si>
  <si>
    <t>-1100914088</t>
  </si>
  <si>
    <t>"SO-3 VN 03; p.č. 8724, 8590, 8592" 1</t>
  </si>
  <si>
    <t>Součet</t>
  </si>
  <si>
    <t>012103000.1</t>
  </si>
  <si>
    <t>Geodetické práce před výstavbou</t>
  </si>
  <si>
    <t>-56486966</t>
  </si>
  <si>
    <t>P</t>
  </si>
  <si>
    <t>Poznámka k položce:_x000d_
Zaměření před stavbou, vytyčení stavby, vytyčení lomových bodů parcel</t>
  </si>
  <si>
    <t>"SO-3 VN 03; p.č. 8724, 8590, 8592 cca 1600 m"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</si>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</sst>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22</v>
      </c>
    </row>
    <row r="8" s="1" customFormat="1" ht="12" customHeight="1">
      <c r="B8" s="21"/>
      <c r="C8" s="22"/>
      <c r="D8" s="32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25</v>
      </c>
      <c r="AL8" s="22"/>
      <c r="AM8" s="22"/>
      <c r="AN8" s="33" t="s">
        <v>26</v>
      </c>
      <c r="AO8" s="22"/>
      <c r="AP8" s="22"/>
      <c r="AQ8" s="22"/>
      <c r="AR8" s="20"/>
      <c r="BE8" s="31"/>
      <c r="BS8" s="17" t="s">
        <v>27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28</v>
      </c>
    </row>
    <row r="10" s="1" customFormat="1" ht="12" customHeight="1">
      <c r="B10" s="21"/>
      <c r="C10" s="22"/>
      <c r="D10" s="32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30</v>
      </c>
      <c r="AL10" s="22"/>
      <c r="AM10" s="22"/>
      <c r="AN10" s="27" t="s">
        <v>20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20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30</v>
      </c>
      <c r="AL13" s="22"/>
      <c r="AM13" s="22"/>
      <c r="AN13" s="34" t="s">
        <v>34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30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30</v>
      </c>
      <c r="AL19" s="22"/>
      <c r="AM19" s="22"/>
      <c r="AN19" s="27" t="s">
        <v>20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11701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Větrolamy VN2 a VN3 v k.ú. Vrbovec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23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Vrbovec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25</v>
      </c>
      <c r="AJ47" s="40"/>
      <c r="AK47" s="40"/>
      <c r="AL47" s="40"/>
      <c r="AM47" s="72" t="str">
        <f>IF(AN8= "","",AN8)</f>
        <v>28. 1. 2016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29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 ČR, KPÚ pro Jihomoravský kraj, Pobočka Znojmo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35</v>
      </c>
      <c r="AJ49" s="40"/>
      <c r="AK49" s="40"/>
      <c r="AL49" s="40"/>
      <c r="AM49" s="73" t="str">
        <f>IF(E17="","",E17)</f>
        <v>Agroprojekt PSO s.r.o.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33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Agroprojekt PSO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20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20</v>
      </c>
    </row>
    <row r="55" s="7" customFormat="1" ht="16.5" customHeight="1">
      <c r="A55" s="7"/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ROUND(SUM(AG56:AG60),2)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81</v>
      </c>
      <c r="AR55" s="118"/>
      <c r="AS55" s="119">
        <f>ROUND(SUM(AS56:AS60),2)</f>
        <v>0</v>
      </c>
      <c r="AT55" s="120">
        <f>ROUND(SUM(AV55:AW55),2)</f>
        <v>0</v>
      </c>
      <c r="AU55" s="121">
        <f>ROUND(SUM(AU56:AU60),5)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ROUND(SUM(AZ56:AZ60),2)</f>
        <v>0</v>
      </c>
      <c r="BA55" s="120">
        <f>ROUND(SUM(BA56:BA60),2)</f>
        <v>0</v>
      </c>
      <c r="BB55" s="120">
        <f>ROUND(SUM(BB56:BB60),2)</f>
        <v>0</v>
      </c>
      <c r="BC55" s="120">
        <f>ROUND(SUM(BC56:BC60),2)</f>
        <v>0</v>
      </c>
      <c r="BD55" s="122">
        <f>ROUND(SUM(BD56:BD60),2)</f>
        <v>0</v>
      </c>
      <c r="BE55" s="7"/>
      <c r="BS55" s="123" t="s">
        <v>74</v>
      </c>
      <c r="BT55" s="123" t="s">
        <v>22</v>
      </c>
      <c r="BV55" s="123" t="s">
        <v>77</v>
      </c>
      <c r="BW55" s="123" t="s">
        <v>82</v>
      </c>
      <c r="BX55" s="123" t="s">
        <v>5</v>
      </c>
      <c r="CL55" s="123" t="s">
        <v>20</v>
      </c>
      <c r="CM55" s="123" t="s">
        <v>83</v>
      </c>
    </row>
    <row r="56" s="4" customFormat="1" ht="16.5" customHeight="1">
      <c r="A56" s="124" t="s">
        <v>84</v>
      </c>
      <c r="B56" s="63"/>
      <c r="C56" s="125"/>
      <c r="D56" s="125"/>
      <c r="E56" s="126" t="s">
        <v>79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'SO-3 - Větrolam VN3 II.et...'!J30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'SO-3 - Větrolam VN3 II.et...'!P80</f>
        <v>0</v>
      </c>
      <c r="AV56" s="130">
        <f>'SO-3 - Větrolam VN3 II.et...'!J33</f>
        <v>0</v>
      </c>
      <c r="AW56" s="130">
        <f>'SO-3 - Větrolam VN3 II.et...'!J34</f>
        <v>0</v>
      </c>
      <c r="AX56" s="130">
        <f>'SO-3 - Větrolam VN3 II.et...'!J35</f>
        <v>0</v>
      </c>
      <c r="AY56" s="130">
        <f>'SO-3 - Větrolam VN3 II.et...'!J36</f>
        <v>0</v>
      </c>
      <c r="AZ56" s="130">
        <f>'SO-3 - Větrolam VN3 II.et...'!F33</f>
        <v>0</v>
      </c>
      <c r="BA56" s="130">
        <f>'SO-3 - Větrolam VN3 II.et...'!F34</f>
        <v>0</v>
      </c>
      <c r="BB56" s="130">
        <f>'SO-3 - Větrolam VN3 II.et...'!F35</f>
        <v>0</v>
      </c>
      <c r="BC56" s="130">
        <f>'SO-3 - Větrolam VN3 II.et...'!F36</f>
        <v>0</v>
      </c>
      <c r="BD56" s="132">
        <f>'SO-3 - Větrolam VN3 II.et...'!F37</f>
        <v>0</v>
      </c>
      <c r="BE56" s="4"/>
      <c r="BT56" s="133" t="s">
        <v>83</v>
      </c>
      <c r="BU56" s="133" t="s">
        <v>86</v>
      </c>
      <c r="BV56" s="133" t="s">
        <v>77</v>
      </c>
      <c r="BW56" s="133" t="s">
        <v>82</v>
      </c>
      <c r="BX56" s="133" t="s">
        <v>5</v>
      </c>
      <c r="CL56" s="133" t="s">
        <v>20</v>
      </c>
      <c r="CM56" s="133" t="s">
        <v>83</v>
      </c>
    </row>
    <row r="57" s="4" customFormat="1" ht="16.5" customHeight="1">
      <c r="A57" s="124" t="s">
        <v>84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'SO-31 - pěstební péče 1. 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'SO-31 - pěstební péče 1. ...'!P85</f>
        <v>0</v>
      </c>
      <c r="AV57" s="130">
        <f>'SO-31 - pěstební péče 1. ...'!J35</f>
        <v>0</v>
      </c>
      <c r="AW57" s="130">
        <f>'SO-31 - pěstební péče 1. ...'!J36</f>
        <v>0</v>
      </c>
      <c r="AX57" s="130">
        <f>'SO-31 - pěstební péče 1. ...'!J37</f>
        <v>0</v>
      </c>
      <c r="AY57" s="130">
        <f>'SO-31 - pěstební péče 1. ...'!J38</f>
        <v>0</v>
      </c>
      <c r="AZ57" s="130">
        <f>'SO-31 - pěstební péče 1. ...'!F35</f>
        <v>0</v>
      </c>
      <c r="BA57" s="130">
        <f>'SO-31 - pěstební péče 1. ...'!F36</f>
        <v>0</v>
      </c>
      <c r="BB57" s="130">
        <f>'SO-31 - pěstební péče 1. ...'!F37</f>
        <v>0</v>
      </c>
      <c r="BC57" s="130">
        <f>'SO-31 - pěstební péče 1. ...'!F38</f>
        <v>0</v>
      </c>
      <c r="BD57" s="132">
        <f>'SO-31 - pěstební péče 1. ...'!F39</f>
        <v>0</v>
      </c>
      <c r="BE57" s="4"/>
      <c r="BT57" s="133" t="s">
        <v>83</v>
      </c>
      <c r="BV57" s="133" t="s">
        <v>77</v>
      </c>
      <c r="BW57" s="133" t="s">
        <v>89</v>
      </c>
      <c r="BX57" s="133" t="s">
        <v>82</v>
      </c>
      <c r="CL57" s="133" t="s">
        <v>20</v>
      </c>
    </row>
    <row r="58" s="4" customFormat="1" ht="16.5" customHeight="1">
      <c r="A58" s="124" t="s">
        <v>84</v>
      </c>
      <c r="B58" s="63"/>
      <c r="C58" s="125"/>
      <c r="D58" s="125"/>
      <c r="E58" s="126" t="s">
        <v>90</v>
      </c>
      <c r="F58" s="126"/>
      <c r="G58" s="126"/>
      <c r="H58" s="126"/>
      <c r="I58" s="126"/>
      <c r="J58" s="125"/>
      <c r="K58" s="126" t="s">
        <v>91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'SO-32 - pěstební péče 2. 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85</v>
      </c>
      <c r="AR58" s="65"/>
      <c r="AS58" s="129">
        <v>0</v>
      </c>
      <c r="AT58" s="130">
        <f>ROUND(SUM(AV58:AW58),2)</f>
        <v>0</v>
      </c>
      <c r="AU58" s="131">
        <f>'SO-32 - pěstební péče 2. ...'!P85</f>
        <v>0</v>
      </c>
      <c r="AV58" s="130">
        <f>'SO-32 - pěstební péče 2. ...'!J35</f>
        <v>0</v>
      </c>
      <c r="AW58" s="130">
        <f>'SO-32 - pěstební péče 2. ...'!J36</f>
        <v>0</v>
      </c>
      <c r="AX58" s="130">
        <f>'SO-32 - pěstební péče 2. ...'!J37</f>
        <v>0</v>
      </c>
      <c r="AY58" s="130">
        <f>'SO-32 - pěstební péče 2. ...'!J38</f>
        <v>0</v>
      </c>
      <c r="AZ58" s="130">
        <f>'SO-32 - pěstební péče 2. ...'!F35</f>
        <v>0</v>
      </c>
      <c r="BA58" s="130">
        <f>'SO-32 - pěstební péče 2. ...'!F36</f>
        <v>0</v>
      </c>
      <c r="BB58" s="130">
        <f>'SO-32 - pěstební péče 2. ...'!F37</f>
        <v>0</v>
      </c>
      <c r="BC58" s="130">
        <f>'SO-32 - pěstební péče 2. ...'!F38</f>
        <v>0</v>
      </c>
      <c r="BD58" s="132">
        <f>'SO-32 - pěstební péče 2. ...'!F39</f>
        <v>0</v>
      </c>
      <c r="BE58" s="4"/>
      <c r="BT58" s="133" t="s">
        <v>83</v>
      </c>
      <c r="BV58" s="133" t="s">
        <v>77</v>
      </c>
      <c r="BW58" s="133" t="s">
        <v>92</v>
      </c>
      <c r="BX58" s="133" t="s">
        <v>82</v>
      </c>
      <c r="CL58" s="133" t="s">
        <v>20</v>
      </c>
    </row>
    <row r="59" s="4" customFormat="1" ht="16.5" customHeight="1">
      <c r="A59" s="124" t="s">
        <v>84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94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'SO-33 - pěstební péče 3. 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'SO-33 - pěstební péče 3. ...'!P85</f>
        <v>0</v>
      </c>
      <c r="AV59" s="130">
        <f>'SO-33 - pěstební péče 3. ...'!J35</f>
        <v>0</v>
      </c>
      <c r="AW59" s="130">
        <f>'SO-33 - pěstební péče 3. ...'!J36</f>
        <v>0</v>
      </c>
      <c r="AX59" s="130">
        <f>'SO-33 - pěstební péče 3. ...'!J37</f>
        <v>0</v>
      </c>
      <c r="AY59" s="130">
        <f>'SO-33 - pěstební péče 3. ...'!J38</f>
        <v>0</v>
      </c>
      <c r="AZ59" s="130">
        <f>'SO-33 - pěstební péče 3. ...'!F35</f>
        <v>0</v>
      </c>
      <c r="BA59" s="130">
        <f>'SO-33 - pěstební péče 3. ...'!F36</f>
        <v>0</v>
      </c>
      <c r="BB59" s="130">
        <f>'SO-33 - pěstební péče 3. ...'!F37</f>
        <v>0</v>
      </c>
      <c r="BC59" s="130">
        <f>'SO-33 - pěstební péče 3. ...'!F38</f>
        <v>0</v>
      </c>
      <c r="BD59" s="132">
        <f>'SO-33 - pěstební péče 3. ...'!F39</f>
        <v>0</v>
      </c>
      <c r="BE59" s="4"/>
      <c r="BT59" s="133" t="s">
        <v>83</v>
      </c>
      <c r="BV59" s="133" t="s">
        <v>77</v>
      </c>
      <c r="BW59" s="133" t="s">
        <v>95</v>
      </c>
      <c r="BX59" s="133" t="s">
        <v>82</v>
      </c>
      <c r="CL59" s="133" t="s">
        <v>20</v>
      </c>
    </row>
    <row r="60" s="4" customFormat="1" ht="16.5" customHeight="1">
      <c r="A60" s="124" t="s">
        <v>84</v>
      </c>
      <c r="B60" s="63"/>
      <c r="C60" s="125"/>
      <c r="D60" s="125"/>
      <c r="E60" s="126" t="s">
        <v>96</v>
      </c>
      <c r="F60" s="126"/>
      <c r="G60" s="126"/>
      <c r="H60" s="126"/>
      <c r="I60" s="126"/>
      <c r="J60" s="125"/>
      <c r="K60" s="126" t="s">
        <v>97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'SO-30 - Vedlejší rozpočto...'!J32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85</v>
      </c>
      <c r="AR60" s="65"/>
      <c r="AS60" s="134">
        <v>0</v>
      </c>
      <c r="AT60" s="135">
        <f>ROUND(SUM(AV60:AW60),2)</f>
        <v>0</v>
      </c>
      <c r="AU60" s="136">
        <f>'SO-30 - Vedlejší rozpočto...'!P88</f>
        <v>0</v>
      </c>
      <c r="AV60" s="135">
        <f>'SO-30 - Vedlejší rozpočto...'!J35</f>
        <v>0</v>
      </c>
      <c r="AW60" s="135">
        <f>'SO-30 - Vedlejší rozpočto...'!J36</f>
        <v>0</v>
      </c>
      <c r="AX60" s="135">
        <f>'SO-30 - Vedlejší rozpočto...'!J37</f>
        <v>0</v>
      </c>
      <c r="AY60" s="135">
        <f>'SO-30 - Vedlejší rozpočto...'!J38</f>
        <v>0</v>
      </c>
      <c r="AZ60" s="135">
        <f>'SO-30 - Vedlejší rozpočto...'!F35</f>
        <v>0</v>
      </c>
      <c r="BA60" s="135">
        <f>'SO-30 - Vedlejší rozpočto...'!F36</f>
        <v>0</v>
      </c>
      <c r="BB60" s="135">
        <f>'SO-30 - Vedlejší rozpočto...'!F37</f>
        <v>0</v>
      </c>
      <c r="BC60" s="135">
        <f>'SO-30 - Vedlejší rozpočto...'!F38</f>
        <v>0</v>
      </c>
      <c r="BD60" s="137">
        <f>'SO-30 - Vedlejší rozpočto...'!F39</f>
        <v>0</v>
      </c>
      <c r="BE60" s="4"/>
      <c r="BT60" s="133" t="s">
        <v>83</v>
      </c>
      <c r="BV60" s="133" t="s">
        <v>77</v>
      </c>
      <c r="BW60" s="133" t="s">
        <v>98</v>
      </c>
      <c r="BX60" s="133" t="s">
        <v>82</v>
      </c>
      <c r="CL60" s="133" t="s">
        <v>20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IaSCYNCO0WALg8dEPTIOWlirccnwqUmf88a8XX8JJ4ruRq3VmLZaWrh5nlB5I45xnPm5b4aQjzkwi7YwU+KUiQ==" hashValue="/fvfKKcC2X6++DSf48PSkE2DbvNsQGc9j05AeHyw4AU7Ft/ZVhFHeFT2x4GoO6ZyNV0QbQIp2skmSiKw8sjBow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3 - Větrolam VN3 II.et...'!C2" display="/"/>
    <hyperlink ref="A57" location="'SO-31 - pěstební péče 1. ...'!C2" display="/"/>
    <hyperlink ref="A58" location="'SO-32 - pěstební péče 2. ...'!C2" display="/"/>
    <hyperlink ref="A59" location="'SO-33 - pěstební péče 3. ...'!C2" display="/"/>
    <hyperlink ref="A60" location="'SO-30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 a VN3 v k.ú. Vrbovec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100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19</v>
      </c>
      <c r="E11" s="38"/>
      <c r="F11" s="133" t="s">
        <v>20</v>
      </c>
      <c r="G11" s="38"/>
      <c r="H11" s="38"/>
      <c r="I11" s="142" t="s">
        <v>21</v>
      </c>
      <c r="J11" s="133" t="s">
        <v>20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23</v>
      </c>
      <c r="E12" s="38"/>
      <c r="F12" s="133" t="s">
        <v>24</v>
      </c>
      <c r="G12" s="38"/>
      <c r="H12" s="38"/>
      <c r="I12" s="142" t="s">
        <v>25</v>
      </c>
      <c r="J12" s="146" t="str">
        <f>'Rekapitulace stavby'!AN8</f>
        <v>28. 1. 2016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29</v>
      </c>
      <c r="E14" s="38"/>
      <c r="F14" s="38"/>
      <c r="G14" s="38"/>
      <c r="H14" s="38"/>
      <c r="I14" s="142" t="s">
        <v>30</v>
      </c>
      <c r="J14" s="133" t="s">
        <v>20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31</v>
      </c>
      <c r="F15" s="38"/>
      <c r="G15" s="38"/>
      <c r="H15" s="38"/>
      <c r="I15" s="142" t="s">
        <v>32</v>
      </c>
      <c r="J15" s="133" t="s">
        <v>20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33</v>
      </c>
      <c r="E17" s="38"/>
      <c r="F17" s="38"/>
      <c r="G17" s="38"/>
      <c r="H17" s="38"/>
      <c r="I17" s="142" t="s">
        <v>30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32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35</v>
      </c>
      <c r="E20" s="38"/>
      <c r="F20" s="38"/>
      <c r="G20" s="38"/>
      <c r="H20" s="38"/>
      <c r="I20" s="142" t="s">
        <v>30</v>
      </c>
      <c r="J20" s="133" t="s">
        <v>20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36</v>
      </c>
      <c r="F21" s="38"/>
      <c r="G21" s="38"/>
      <c r="H21" s="38"/>
      <c r="I21" s="142" t="s">
        <v>32</v>
      </c>
      <c r="J21" s="133" t="s">
        <v>20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38</v>
      </c>
      <c r="E23" s="38"/>
      <c r="F23" s="38"/>
      <c r="G23" s="38"/>
      <c r="H23" s="38"/>
      <c r="I23" s="142" t="s">
        <v>30</v>
      </c>
      <c r="J23" s="133" t="s">
        <v>20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36</v>
      </c>
      <c r="F24" s="38"/>
      <c r="G24" s="38"/>
      <c r="H24" s="38"/>
      <c r="I24" s="142" t="s">
        <v>32</v>
      </c>
      <c r="J24" s="133" t="s">
        <v>20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20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41</v>
      </c>
      <c r="E30" s="38"/>
      <c r="F30" s="38"/>
      <c r="G30" s="38"/>
      <c r="H30" s="38"/>
      <c r="I30" s="38"/>
      <c r="J30" s="153">
        <f>ROUND(J80,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43</v>
      </c>
      <c r="G32" s="38"/>
      <c r="H32" s="38"/>
      <c r="I32" s="154" t="s">
        <v>42</v>
      </c>
      <c r="J32" s="154" t="s">
        <v>44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45</v>
      </c>
      <c r="E33" s="142" t="s">
        <v>46</v>
      </c>
      <c r="F33" s="156">
        <f>ROUND((SUM(BE80:BE177)),  2)</f>
        <v>0</v>
      </c>
      <c r="G33" s="38"/>
      <c r="H33" s="38"/>
      <c r="I33" s="157">
        <v>0.20999999999999999</v>
      </c>
      <c r="J33" s="156">
        <f>ROUND(((SUM(BE80:BE177))*I33),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47</v>
      </c>
      <c r="F34" s="156">
        <f>ROUND((SUM(BF80:BF177)),  2)</f>
        <v>0</v>
      </c>
      <c r="G34" s="38"/>
      <c r="H34" s="38"/>
      <c r="I34" s="157">
        <v>0.14999999999999999</v>
      </c>
      <c r="J34" s="156">
        <f>ROUND(((SUM(BF80:BF177))*I34),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48</v>
      </c>
      <c r="F35" s="156">
        <f>ROUND((SUM(BG80:BG177)),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ROUND((SUM(BH80:BH177)),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ROUND((SUM(BI80:BI177)),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102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Větrolamy VN2 a VN3 v k.ú. Vrbovec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SO-3 - Větrolam VN3 II.etapa v k.ú. Vrbovec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23</v>
      </c>
      <c r="D52" s="40"/>
      <c r="E52" s="40"/>
      <c r="F52" s="27" t="str">
        <f>F12</f>
        <v>Vrbovec</v>
      </c>
      <c r="G52" s="40"/>
      <c r="H52" s="40"/>
      <c r="I52" s="32" t="s">
        <v>25</v>
      </c>
      <c r="J52" s="72" t="str">
        <f>IF(J12="","",J12)</f>
        <v>28. 1. 2016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29</v>
      </c>
      <c r="D54" s="40"/>
      <c r="E54" s="40"/>
      <c r="F54" s="27" t="str">
        <f>E15</f>
        <v>SPÚ ČR, KPÚ pro Jihomoravský kraj, Pobočka Znojmo</v>
      </c>
      <c r="G54" s="40"/>
      <c r="H54" s="40"/>
      <c r="I54" s="32" t="s">
        <v>35</v>
      </c>
      <c r="J54" s="36" t="str">
        <f>E21</f>
        <v>Agroprojekt PSO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33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Agroprojekt PSO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103</v>
      </c>
      <c r="D57" s="171"/>
      <c r="E57" s="171"/>
      <c r="F57" s="171"/>
      <c r="G57" s="171"/>
      <c r="H57" s="171"/>
      <c r="I57" s="171"/>
      <c r="J57" s="172" t="s">
        <v>104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73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105</v>
      </c>
    </row>
    <row r="60" s="9" customFormat="1" ht="24.96" customHeight="1">
      <c r="A60" s="9"/>
      <c r="B60" s="174"/>
      <c r="C60" s="175"/>
      <c r="D60" s="176" t="s">
        <v>106</v>
      </c>
      <c r="E60" s="177"/>
      <c r="F60" s="177"/>
      <c r="G60" s="177"/>
      <c r="H60" s="177"/>
      <c r="I60" s="177"/>
      <c r="J60" s="178">
        <f>J81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107</v>
      </c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9" t="str">
        <f>E7</f>
        <v>Větrolamy VN2 a VN3 v k.ú. Vrbovec</v>
      </c>
      <c r="F70" s="32"/>
      <c r="G70" s="32"/>
      <c r="H70" s="32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100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SO-3 - Větrolam VN3 II.etapa v k.ú. Vrbovec</v>
      </c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23</v>
      </c>
      <c r="D74" s="40"/>
      <c r="E74" s="40"/>
      <c r="F74" s="27" t="str">
        <f>F12</f>
        <v>Vrbovec</v>
      </c>
      <c r="G74" s="40"/>
      <c r="H74" s="40"/>
      <c r="I74" s="32" t="s">
        <v>25</v>
      </c>
      <c r="J74" s="72" t="str">
        <f>IF(J12="","",J12)</f>
        <v>28. 1. 2016</v>
      </c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29</v>
      </c>
      <c r="D76" s="40"/>
      <c r="E76" s="40"/>
      <c r="F76" s="27" t="str">
        <f>E15</f>
        <v>SPÚ ČR, KPÚ pro Jihomoravský kraj, Pobočka Znojmo</v>
      </c>
      <c r="G76" s="40"/>
      <c r="H76" s="40"/>
      <c r="I76" s="32" t="s">
        <v>35</v>
      </c>
      <c r="J76" s="36" t="str">
        <f>E21</f>
        <v>Agroprojekt PSO s.r.o.</v>
      </c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33</v>
      </c>
      <c r="D77" s="40"/>
      <c r="E77" s="40"/>
      <c r="F77" s="27" t="str">
        <f>IF(E18="","",E18)</f>
        <v>Vyplň údaj</v>
      </c>
      <c r="G77" s="40"/>
      <c r="H77" s="40"/>
      <c r="I77" s="32" t="s">
        <v>38</v>
      </c>
      <c r="J77" s="36" t="str">
        <f>E24</f>
        <v>Agroprojekt PSO s.r.o.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0"/>
      <c r="B79" s="181"/>
      <c r="C79" s="182" t="s">
        <v>108</v>
      </c>
      <c r="D79" s="183" t="s">
        <v>60</v>
      </c>
      <c r="E79" s="183" t="s">
        <v>56</v>
      </c>
      <c r="F79" s="183" t="s">
        <v>57</v>
      </c>
      <c r="G79" s="183" t="s">
        <v>109</v>
      </c>
      <c r="H79" s="183" t="s">
        <v>110</v>
      </c>
      <c r="I79" s="183" t="s">
        <v>111</v>
      </c>
      <c r="J79" s="183" t="s">
        <v>104</v>
      </c>
      <c r="K79" s="184" t="s">
        <v>112</v>
      </c>
      <c r="L79" s="185"/>
      <c r="M79" s="92" t="s">
        <v>20</v>
      </c>
      <c r="N79" s="93" t="s">
        <v>45</v>
      </c>
      <c r="O79" s="93" t="s">
        <v>113</v>
      </c>
      <c r="P79" s="93" t="s">
        <v>114</v>
      </c>
      <c r="Q79" s="93" t="s">
        <v>115</v>
      </c>
      <c r="R79" s="93" t="s">
        <v>116</v>
      </c>
      <c r="S79" s="93" t="s">
        <v>117</v>
      </c>
      <c r="T79" s="94" t="s">
        <v>118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8"/>
      <c r="B80" s="39"/>
      <c r="C80" s="99" t="s">
        <v>119</v>
      </c>
      <c r="D80" s="40"/>
      <c r="E80" s="40"/>
      <c r="F80" s="40"/>
      <c r="G80" s="40"/>
      <c r="H80" s="40"/>
      <c r="I80" s="40"/>
      <c r="J80" s="186">
        <f>BK80</f>
        <v>0</v>
      </c>
      <c r="K80" s="40"/>
      <c r="L80" s="44"/>
      <c r="M80" s="95"/>
      <c r="N80" s="187"/>
      <c r="O80" s="96"/>
      <c r="P80" s="188">
        <f>P81</f>
        <v>0</v>
      </c>
      <c r="Q80" s="96"/>
      <c r="R80" s="188">
        <f>R81</f>
        <v>91.786100999999988</v>
      </c>
      <c r="S80" s="96"/>
      <c r="T80" s="189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74</v>
      </c>
      <c r="AU80" s="17" t="s">
        <v>105</v>
      </c>
      <c r="BK80" s="190">
        <f>BK81</f>
        <v>0</v>
      </c>
    </row>
    <row r="81" s="11" customFormat="1" ht="25.92" customHeight="1">
      <c r="A81" s="11"/>
      <c r="B81" s="191"/>
      <c r="C81" s="192"/>
      <c r="D81" s="193" t="s">
        <v>74</v>
      </c>
      <c r="E81" s="194" t="s">
        <v>120</v>
      </c>
      <c r="F81" s="194" t="s">
        <v>121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SUM(P82:P177)</f>
        <v>0</v>
      </c>
      <c r="Q81" s="199"/>
      <c r="R81" s="200">
        <f>SUM(R82:R177)</f>
        <v>91.786100999999988</v>
      </c>
      <c r="S81" s="199"/>
      <c r="T81" s="201">
        <f>SUM(T82:T177)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2" t="s">
        <v>22</v>
      </c>
      <c r="AT81" s="203" t="s">
        <v>74</v>
      </c>
      <c r="AU81" s="203" t="s">
        <v>75</v>
      </c>
      <c r="AY81" s="202" t="s">
        <v>122</v>
      </c>
      <c r="BK81" s="204">
        <f>SUM(BK82:BK177)</f>
        <v>0</v>
      </c>
    </row>
    <row r="82" s="2" customFormat="1">
      <c r="A82" s="38"/>
      <c r="B82" s="39"/>
      <c r="C82" s="205" t="s">
        <v>22</v>
      </c>
      <c r="D82" s="205" t="s">
        <v>123</v>
      </c>
      <c r="E82" s="206" t="s">
        <v>124</v>
      </c>
      <c r="F82" s="207" t="s">
        <v>125</v>
      </c>
      <c r="G82" s="208" t="s">
        <v>126</v>
      </c>
      <c r="H82" s="209">
        <v>11636</v>
      </c>
      <c r="I82" s="210"/>
      <c r="J82" s="211">
        <f>ROUND(I82*H82,2)</f>
        <v>0</v>
      </c>
      <c r="K82" s="207" t="s">
        <v>127</v>
      </c>
      <c r="L82" s="44"/>
      <c r="M82" s="212" t="s">
        <v>20</v>
      </c>
      <c r="N82" s="213" t="s">
        <v>46</v>
      </c>
      <c r="O82" s="84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6" t="s">
        <v>128</v>
      </c>
      <c r="AT82" s="216" t="s">
        <v>123</v>
      </c>
      <c r="AU82" s="216" t="s">
        <v>22</v>
      </c>
      <c r="AY82" s="17" t="s">
        <v>122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7" t="s">
        <v>22</v>
      </c>
      <c r="BK82" s="217">
        <f>ROUND(I82*H82,2)</f>
        <v>0</v>
      </c>
      <c r="BL82" s="17" t="s">
        <v>128</v>
      </c>
      <c r="BM82" s="216" t="s">
        <v>129</v>
      </c>
    </row>
    <row r="83" s="2" customFormat="1">
      <c r="A83" s="38"/>
      <c r="B83" s="39"/>
      <c r="C83" s="40"/>
      <c r="D83" s="218" t="s">
        <v>130</v>
      </c>
      <c r="E83" s="40"/>
      <c r="F83" s="219" t="s">
        <v>131</v>
      </c>
      <c r="G83" s="40"/>
      <c r="H83" s="40"/>
      <c r="I83" s="220"/>
      <c r="J83" s="40"/>
      <c r="K83" s="40"/>
      <c r="L83" s="44"/>
      <c r="M83" s="221"/>
      <c r="N83" s="222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130</v>
      </c>
      <c r="AU83" s="17" t="s">
        <v>22</v>
      </c>
    </row>
    <row r="84" s="2" customFormat="1" ht="21.75" customHeight="1">
      <c r="A84" s="38"/>
      <c r="B84" s="39"/>
      <c r="C84" s="205" t="s">
        <v>83</v>
      </c>
      <c r="D84" s="205" t="s">
        <v>123</v>
      </c>
      <c r="E84" s="206" t="s">
        <v>132</v>
      </c>
      <c r="F84" s="207" t="s">
        <v>133</v>
      </c>
      <c r="G84" s="208" t="s">
        <v>126</v>
      </c>
      <c r="H84" s="209">
        <v>11636</v>
      </c>
      <c r="I84" s="210"/>
      <c r="J84" s="211">
        <f>ROUND(I84*H84,2)</f>
        <v>0</v>
      </c>
      <c r="K84" s="207" t="s">
        <v>127</v>
      </c>
      <c r="L84" s="44"/>
      <c r="M84" s="212" t="s">
        <v>20</v>
      </c>
      <c r="N84" s="213" t="s">
        <v>46</v>
      </c>
      <c r="O84" s="84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128</v>
      </c>
      <c r="AT84" s="216" t="s">
        <v>123</v>
      </c>
      <c r="AU84" s="216" t="s">
        <v>22</v>
      </c>
      <c r="AY84" s="17" t="s">
        <v>122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22</v>
      </c>
      <c r="BK84" s="217">
        <f>ROUND(I84*H84,2)</f>
        <v>0</v>
      </c>
      <c r="BL84" s="17" t="s">
        <v>128</v>
      </c>
      <c r="BM84" s="216" t="s">
        <v>134</v>
      </c>
    </row>
    <row r="85" s="2" customFormat="1">
      <c r="A85" s="38"/>
      <c r="B85" s="39"/>
      <c r="C85" s="40"/>
      <c r="D85" s="218" t="s">
        <v>130</v>
      </c>
      <c r="E85" s="40"/>
      <c r="F85" s="219" t="s">
        <v>135</v>
      </c>
      <c r="G85" s="40"/>
      <c r="H85" s="40"/>
      <c r="I85" s="220"/>
      <c r="J85" s="40"/>
      <c r="K85" s="40"/>
      <c r="L85" s="44"/>
      <c r="M85" s="221"/>
      <c r="N85" s="222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130</v>
      </c>
      <c r="AU85" s="17" t="s">
        <v>22</v>
      </c>
    </row>
    <row r="86" s="2" customFormat="1" ht="21.75" customHeight="1">
      <c r="A86" s="38"/>
      <c r="B86" s="39"/>
      <c r="C86" s="205" t="s">
        <v>136</v>
      </c>
      <c r="D86" s="205" t="s">
        <v>123</v>
      </c>
      <c r="E86" s="206" t="s">
        <v>137</v>
      </c>
      <c r="F86" s="207" t="s">
        <v>138</v>
      </c>
      <c r="G86" s="208" t="s">
        <v>126</v>
      </c>
      <c r="H86" s="209">
        <v>11636</v>
      </c>
      <c r="I86" s="210"/>
      <c r="J86" s="211">
        <f>ROUND(I86*H86,2)</f>
        <v>0</v>
      </c>
      <c r="K86" s="207" t="s">
        <v>127</v>
      </c>
      <c r="L86" s="44"/>
      <c r="M86" s="212" t="s">
        <v>20</v>
      </c>
      <c r="N86" s="213" t="s">
        <v>46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128</v>
      </c>
      <c r="AT86" s="216" t="s">
        <v>123</v>
      </c>
      <c r="AU86" s="216" t="s">
        <v>22</v>
      </c>
      <c r="AY86" s="17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22</v>
      </c>
      <c r="BK86" s="217">
        <f>ROUND(I86*H86,2)</f>
        <v>0</v>
      </c>
      <c r="BL86" s="17" t="s">
        <v>128</v>
      </c>
      <c r="BM86" s="216" t="s">
        <v>139</v>
      </c>
    </row>
    <row r="87" s="2" customFormat="1">
      <c r="A87" s="38"/>
      <c r="B87" s="39"/>
      <c r="C87" s="40"/>
      <c r="D87" s="218" t="s">
        <v>130</v>
      </c>
      <c r="E87" s="40"/>
      <c r="F87" s="219" t="s">
        <v>140</v>
      </c>
      <c r="G87" s="40"/>
      <c r="H87" s="40"/>
      <c r="I87" s="220"/>
      <c r="J87" s="40"/>
      <c r="K87" s="40"/>
      <c r="L87" s="44"/>
      <c r="M87" s="221"/>
      <c r="N87" s="22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130</v>
      </c>
      <c r="AU87" s="17" t="s">
        <v>22</v>
      </c>
    </row>
    <row r="88" s="2" customFormat="1" ht="33" customHeight="1">
      <c r="A88" s="38"/>
      <c r="B88" s="39"/>
      <c r="C88" s="205" t="s">
        <v>128</v>
      </c>
      <c r="D88" s="205" t="s">
        <v>123</v>
      </c>
      <c r="E88" s="206" t="s">
        <v>141</v>
      </c>
      <c r="F88" s="207" t="s">
        <v>142</v>
      </c>
      <c r="G88" s="208" t="s">
        <v>126</v>
      </c>
      <c r="H88" s="209">
        <v>11636</v>
      </c>
      <c r="I88" s="210"/>
      <c r="J88" s="211">
        <f>ROUND(I88*H88,2)</f>
        <v>0</v>
      </c>
      <c r="K88" s="207" t="s">
        <v>127</v>
      </c>
      <c r="L88" s="44"/>
      <c r="M88" s="212" t="s">
        <v>20</v>
      </c>
      <c r="N88" s="213" t="s">
        <v>46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128</v>
      </c>
      <c r="AT88" s="216" t="s">
        <v>123</v>
      </c>
      <c r="AU88" s="216" t="s">
        <v>22</v>
      </c>
      <c r="AY88" s="17" t="s">
        <v>122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22</v>
      </c>
      <c r="BK88" s="217">
        <f>ROUND(I88*H88,2)</f>
        <v>0</v>
      </c>
      <c r="BL88" s="17" t="s">
        <v>128</v>
      </c>
      <c r="BM88" s="216" t="s">
        <v>143</v>
      </c>
    </row>
    <row r="89" s="2" customFormat="1">
      <c r="A89" s="38"/>
      <c r="B89" s="39"/>
      <c r="C89" s="40"/>
      <c r="D89" s="218" t="s">
        <v>130</v>
      </c>
      <c r="E89" s="40"/>
      <c r="F89" s="219" t="s">
        <v>144</v>
      </c>
      <c r="G89" s="40"/>
      <c r="H89" s="40"/>
      <c r="I89" s="220"/>
      <c r="J89" s="40"/>
      <c r="K89" s="40"/>
      <c r="L89" s="44"/>
      <c r="M89" s="221"/>
      <c r="N89" s="222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130</v>
      </c>
      <c r="AU89" s="17" t="s">
        <v>22</v>
      </c>
    </row>
    <row r="90" s="2" customFormat="1" ht="16.5" customHeight="1">
      <c r="A90" s="38"/>
      <c r="B90" s="39"/>
      <c r="C90" s="223" t="s">
        <v>145</v>
      </c>
      <c r="D90" s="223" t="s">
        <v>146</v>
      </c>
      <c r="E90" s="224" t="s">
        <v>147</v>
      </c>
      <c r="F90" s="225" t="s">
        <v>148</v>
      </c>
      <c r="G90" s="226" t="s">
        <v>149</v>
      </c>
      <c r="H90" s="227">
        <v>3.4910000000000001</v>
      </c>
      <c r="I90" s="228"/>
      <c r="J90" s="229">
        <f>ROUND(I90*H90,2)</f>
        <v>0</v>
      </c>
      <c r="K90" s="225" t="s">
        <v>127</v>
      </c>
      <c r="L90" s="230"/>
      <c r="M90" s="231" t="s">
        <v>20</v>
      </c>
      <c r="N90" s="232" t="s">
        <v>46</v>
      </c>
      <c r="O90" s="84"/>
      <c r="P90" s="214">
        <f>O90*H90</f>
        <v>0</v>
      </c>
      <c r="Q90" s="214">
        <v>0.001</v>
      </c>
      <c r="R90" s="214">
        <f>Q90*H90</f>
        <v>0.0034910000000000002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150</v>
      </c>
      <c r="AT90" s="216" t="s">
        <v>146</v>
      </c>
      <c r="AU90" s="216" t="s">
        <v>22</v>
      </c>
      <c r="AY90" s="17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22</v>
      </c>
      <c r="BK90" s="217">
        <f>ROUND(I90*H90,2)</f>
        <v>0</v>
      </c>
      <c r="BL90" s="17" t="s">
        <v>128</v>
      </c>
      <c r="BM90" s="216" t="s">
        <v>151</v>
      </c>
    </row>
    <row r="91" s="2" customFormat="1">
      <c r="A91" s="38"/>
      <c r="B91" s="39"/>
      <c r="C91" s="40"/>
      <c r="D91" s="218" t="s">
        <v>130</v>
      </c>
      <c r="E91" s="40"/>
      <c r="F91" s="219" t="s">
        <v>148</v>
      </c>
      <c r="G91" s="40"/>
      <c r="H91" s="40"/>
      <c r="I91" s="220"/>
      <c r="J91" s="40"/>
      <c r="K91" s="40"/>
      <c r="L91" s="44"/>
      <c r="M91" s="221"/>
      <c r="N91" s="22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130</v>
      </c>
      <c r="AU91" s="17" t="s">
        <v>22</v>
      </c>
    </row>
    <row r="92" s="12" customFormat="1">
      <c r="A92" s="12"/>
      <c r="B92" s="233"/>
      <c r="C92" s="234"/>
      <c r="D92" s="218" t="s">
        <v>152</v>
      </c>
      <c r="E92" s="235" t="s">
        <v>20</v>
      </c>
      <c r="F92" s="236" t="s">
        <v>153</v>
      </c>
      <c r="G92" s="234"/>
      <c r="H92" s="237">
        <v>3.4910000000000001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43" t="s">
        <v>152</v>
      </c>
      <c r="AU92" s="243" t="s">
        <v>22</v>
      </c>
      <c r="AV92" s="12" t="s">
        <v>83</v>
      </c>
      <c r="AW92" s="12" t="s">
        <v>37</v>
      </c>
      <c r="AX92" s="12" t="s">
        <v>22</v>
      </c>
      <c r="AY92" s="243" t="s">
        <v>122</v>
      </c>
    </row>
    <row r="93" s="2" customFormat="1">
      <c r="A93" s="38"/>
      <c r="B93" s="39"/>
      <c r="C93" s="205" t="s">
        <v>154</v>
      </c>
      <c r="D93" s="205" t="s">
        <v>123</v>
      </c>
      <c r="E93" s="206" t="s">
        <v>155</v>
      </c>
      <c r="F93" s="207" t="s">
        <v>156</v>
      </c>
      <c r="G93" s="208" t="s">
        <v>126</v>
      </c>
      <c r="H93" s="209">
        <v>11636</v>
      </c>
      <c r="I93" s="210"/>
      <c r="J93" s="211">
        <f>ROUND(I93*H93,2)</f>
        <v>0</v>
      </c>
      <c r="K93" s="207" t="s">
        <v>127</v>
      </c>
      <c r="L93" s="44"/>
      <c r="M93" s="212" t="s">
        <v>20</v>
      </c>
      <c r="N93" s="213" t="s">
        <v>46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128</v>
      </c>
      <c r="AT93" s="216" t="s">
        <v>123</v>
      </c>
      <c r="AU93" s="216" t="s">
        <v>22</v>
      </c>
      <c r="AY93" s="17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22</v>
      </c>
      <c r="BK93" s="217">
        <f>ROUND(I93*H93,2)</f>
        <v>0</v>
      </c>
      <c r="BL93" s="17" t="s">
        <v>128</v>
      </c>
      <c r="BM93" s="216" t="s">
        <v>157</v>
      </c>
    </row>
    <row r="94" s="2" customFormat="1">
      <c r="A94" s="38"/>
      <c r="B94" s="39"/>
      <c r="C94" s="40"/>
      <c r="D94" s="218" t="s">
        <v>130</v>
      </c>
      <c r="E94" s="40"/>
      <c r="F94" s="219" t="s">
        <v>158</v>
      </c>
      <c r="G94" s="40"/>
      <c r="H94" s="40"/>
      <c r="I94" s="220"/>
      <c r="J94" s="40"/>
      <c r="K94" s="40"/>
      <c r="L94" s="44"/>
      <c r="M94" s="221"/>
      <c r="N94" s="22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130</v>
      </c>
      <c r="AU94" s="17" t="s">
        <v>22</v>
      </c>
    </row>
    <row r="95" s="2" customFormat="1" ht="16.5" customHeight="1">
      <c r="A95" s="38"/>
      <c r="B95" s="39"/>
      <c r="C95" s="223" t="s">
        <v>159</v>
      </c>
      <c r="D95" s="223" t="s">
        <v>146</v>
      </c>
      <c r="E95" s="224" t="s">
        <v>160</v>
      </c>
      <c r="F95" s="225" t="s">
        <v>161</v>
      </c>
      <c r="G95" s="226" t="s">
        <v>162</v>
      </c>
      <c r="H95" s="227">
        <v>290.89999999999998</v>
      </c>
      <c r="I95" s="228"/>
      <c r="J95" s="229">
        <f>ROUND(I95*H95,2)</f>
        <v>0</v>
      </c>
      <c r="K95" s="225" t="s">
        <v>20</v>
      </c>
      <c r="L95" s="230"/>
      <c r="M95" s="231" t="s">
        <v>20</v>
      </c>
      <c r="N95" s="232" t="s">
        <v>46</v>
      </c>
      <c r="O95" s="84"/>
      <c r="P95" s="214">
        <f>O95*H95</f>
        <v>0</v>
      </c>
      <c r="Q95" s="214">
        <v>0.001</v>
      </c>
      <c r="R95" s="214">
        <f>Q95*H95</f>
        <v>0.29089999999999999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150</v>
      </c>
      <c r="AT95" s="216" t="s">
        <v>146</v>
      </c>
      <c r="AU95" s="216" t="s">
        <v>22</v>
      </c>
      <c r="AY95" s="17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22</v>
      </c>
      <c r="BK95" s="217">
        <f>ROUND(I95*H95,2)</f>
        <v>0</v>
      </c>
      <c r="BL95" s="17" t="s">
        <v>128</v>
      </c>
      <c r="BM95" s="216" t="s">
        <v>163</v>
      </c>
    </row>
    <row r="96" s="2" customFormat="1">
      <c r="A96" s="38"/>
      <c r="B96" s="39"/>
      <c r="C96" s="40"/>
      <c r="D96" s="218" t="s">
        <v>130</v>
      </c>
      <c r="E96" s="40"/>
      <c r="F96" s="219" t="s">
        <v>164</v>
      </c>
      <c r="G96" s="40"/>
      <c r="H96" s="40"/>
      <c r="I96" s="220"/>
      <c r="J96" s="40"/>
      <c r="K96" s="40"/>
      <c r="L96" s="44"/>
      <c r="M96" s="221"/>
      <c r="N96" s="22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22</v>
      </c>
    </row>
    <row r="97" s="12" customFormat="1">
      <c r="A97" s="12"/>
      <c r="B97" s="233"/>
      <c r="C97" s="234"/>
      <c r="D97" s="218" t="s">
        <v>152</v>
      </c>
      <c r="E97" s="235" t="s">
        <v>20</v>
      </c>
      <c r="F97" s="236" t="s">
        <v>165</v>
      </c>
      <c r="G97" s="234"/>
      <c r="H97" s="237">
        <v>290.89999999999998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3" t="s">
        <v>152</v>
      </c>
      <c r="AU97" s="243" t="s">
        <v>22</v>
      </c>
      <c r="AV97" s="12" t="s">
        <v>83</v>
      </c>
      <c r="AW97" s="12" t="s">
        <v>37</v>
      </c>
      <c r="AX97" s="12" t="s">
        <v>22</v>
      </c>
      <c r="AY97" s="243" t="s">
        <v>122</v>
      </c>
    </row>
    <row r="98" s="2" customFormat="1">
      <c r="A98" s="38"/>
      <c r="B98" s="39"/>
      <c r="C98" s="205" t="s">
        <v>150</v>
      </c>
      <c r="D98" s="205" t="s">
        <v>123</v>
      </c>
      <c r="E98" s="206" t="s">
        <v>166</v>
      </c>
      <c r="F98" s="207" t="s">
        <v>167</v>
      </c>
      <c r="G98" s="208" t="s">
        <v>126</v>
      </c>
      <c r="H98" s="209">
        <v>11636</v>
      </c>
      <c r="I98" s="210"/>
      <c r="J98" s="211">
        <f>ROUND(I98*H98,2)</f>
        <v>0</v>
      </c>
      <c r="K98" s="207" t="s">
        <v>127</v>
      </c>
      <c r="L98" s="44"/>
      <c r="M98" s="212" t="s">
        <v>20</v>
      </c>
      <c r="N98" s="213" t="s">
        <v>46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128</v>
      </c>
      <c r="AT98" s="216" t="s">
        <v>123</v>
      </c>
      <c r="AU98" s="216" t="s">
        <v>22</v>
      </c>
      <c r="AY98" s="17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22</v>
      </c>
      <c r="BK98" s="217">
        <f>ROUND(I98*H98,2)</f>
        <v>0</v>
      </c>
      <c r="BL98" s="17" t="s">
        <v>128</v>
      </c>
      <c r="BM98" s="216" t="s">
        <v>168</v>
      </c>
    </row>
    <row r="99" s="2" customFormat="1">
      <c r="A99" s="38"/>
      <c r="B99" s="39"/>
      <c r="C99" s="40"/>
      <c r="D99" s="218" t="s">
        <v>130</v>
      </c>
      <c r="E99" s="40"/>
      <c r="F99" s="219" t="s">
        <v>169</v>
      </c>
      <c r="G99" s="40"/>
      <c r="H99" s="40"/>
      <c r="I99" s="220"/>
      <c r="J99" s="40"/>
      <c r="K99" s="40"/>
      <c r="L99" s="44"/>
      <c r="M99" s="221"/>
      <c r="N99" s="222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22</v>
      </c>
    </row>
    <row r="100" s="2" customFormat="1" ht="33" customHeight="1">
      <c r="A100" s="38"/>
      <c r="B100" s="39"/>
      <c r="C100" s="205" t="s">
        <v>170</v>
      </c>
      <c r="D100" s="205" t="s">
        <v>123</v>
      </c>
      <c r="E100" s="206" t="s">
        <v>171</v>
      </c>
      <c r="F100" s="207" t="s">
        <v>172</v>
      </c>
      <c r="G100" s="208" t="s">
        <v>173</v>
      </c>
      <c r="H100" s="209">
        <v>966</v>
      </c>
      <c r="I100" s="210"/>
      <c r="J100" s="211">
        <f>ROUND(I100*H100,2)</f>
        <v>0</v>
      </c>
      <c r="K100" s="207" t="s">
        <v>127</v>
      </c>
      <c r="L100" s="44"/>
      <c r="M100" s="212" t="s">
        <v>20</v>
      </c>
      <c r="N100" s="213" t="s">
        <v>46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128</v>
      </c>
      <c r="AT100" s="216" t="s">
        <v>123</v>
      </c>
      <c r="AU100" s="216" t="s">
        <v>22</v>
      </c>
      <c r="AY100" s="17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22</v>
      </c>
      <c r="BK100" s="217">
        <f>ROUND(I100*H100,2)</f>
        <v>0</v>
      </c>
      <c r="BL100" s="17" t="s">
        <v>128</v>
      </c>
      <c r="BM100" s="216" t="s">
        <v>174</v>
      </c>
    </row>
    <row r="101" s="2" customFormat="1">
      <c r="A101" s="38"/>
      <c r="B101" s="39"/>
      <c r="C101" s="40"/>
      <c r="D101" s="218" t="s">
        <v>130</v>
      </c>
      <c r="E101" s="40"/>
      <c r="F101" s="219" t="s">
        <v>175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130</v>
      </c>
      <c r="AU101" s="17" t="s">
        <v>22</v>
      </c>
    </row>
    <row r="102" s="2" customFormat="1" ht="33" customHeight="1">
      <c r="A102" s="38"/>
      <c r="B102" s="39"/>
      <c r="C102" s="205" t="s">
        <v>27</v>
      </c>
      <c r="D102" s="205" t="s">
        <v>123</v>
      </c>
      <c r="E102" s="206" t="s">
        <v>176</v>
      </c>
      <c r="F102" s="207" t="s">
        <v>177</v>
      </c>
      <c r="G102" s="208" t="s">
        <v>173</v>
      </c>
      <c r="H102" s="209">
        <v>4410</v>
      </c>
      <c r="I102" s="210"/>
      <c r="J102" s="211">
        <f>ROUND(I102*H102,2)</f>
        <v>0</v>
      </c>
      <c r="K102" s="207" t="s">
        <v>127</v>
      </c>
      <c r="L102" s="44"/>
      <c r="M102" s="212" t="s">
        <v>20</v>
      </c>
      <c r="N102" s="213" t="s">
        <v>46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128</v>
      </c>
      <c r="AT102" s="216" t="s">
        <v>123</v>
      </c>
      <c r="AU102" s="216" t="s">
        <v>22</v>
      </c>
      <c r="AY102" s="17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22</v>
      </c>
      <c r="BK102" s="217">
        <f>ROUND(I102*H102,2)</f>
        <v>0</v>
      </c>
      <c r="BL102" s="17" t="s">
        <v>128</v>
      </c>
      <c r="BM102" s="216" t="s">
        <v>178</v>
      </c>
    </row>
    <row r="103" s="2" customFormat="1">
      <c r="A103" s="38"/>
      <c r="B103" s="39"/>
      <c r="C103" s="40"/>
      <c r="D103" s="218" t="s">
        <v>130</v>
      </c>
      <c r="E103" s="40"/>
      <c r="F103" s="219" t="s">
        <v>179</v>
      </c>
      <c r="G103" s="40"/>
      <c r="H103" s="40"/>
      <c r="I103" s="220"/>
      <c r="J103" s="40"/>
      <c r="K103" s="40"/>
      <c r="L103" s="44"/>
      <c r="M103" s="221"/>
      <c r="N103" s="22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22</v>
      </c>
    </row>
    <row r="104" s="12" customFormat="1">
      <c r="A104" s="12"/>
      <c r="B104" s="233"/>
      <c r="C104" s="234"/>
      <c r="D104" s="218" t="s">
        <v>152</v>
      </c>
      <c r="E104" s="235" t="s">
        <v>20</v>
      </c>
      <c r="F104" s="236" t="s">
        <v>180</v>
      </c>
      <c r="G104" s="234"/>
      <c r="H104" s="237">
        <v>4410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3" t="s">
        <v>152</v>
      </c>
      <c r="AU104" s="243" t="s">
        <v>22</v>
      </c>
      <c r="AV104" s="12" t="s">
        <v>83</v>
      </c>
      <c r="AW104" s="12" t="s">
        <v>37</v>
      </c>
      <c r="AX104" s="12" t="s">
        <v>22</v>
      </c>
      <c r="AY104" s="243" t="s">
        <v>122</v>
      </c>
    </row>
    <row r="105" s="2" customFormat="1">
      <c r="A105" s="38"/>
      <c r="B105" s="39"/>
      <c r="C105" s="205" t="s">
        <v>181</v>
      </c>
      <c r="D105" s="205" t="s">
        <v>123</v>
      </c>
      <c r="E105" s="206" t="s">
        <v>182</v>
      </c>
      <c r="F105" s="207" t="s">
        <v>183</v>
      </c>
      <c r="G105" s="208" t="s">
        <v>184</v>
      </c>
      <c r="H105" s="209">
        <v>0.33600000000000002</v>
      </c>
      <c r="I105" s="210"/>
      <c r="J105" s="211">
        <f>ROUND(I105*H105,2)</f>
        <v>0</v>
      </c>
      <c r="K105" s="207" t="s">
        <v>127</v>
      </c>
      <c r="L105" s="44"/>
      <c r="M105" s="212" t="s">
        <v>20</v>
      </c>
      <c r="N105" s="213" t="s">
        <v>46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128</v>
      </c>
      <c r="AT105" s="216" t="s">
        <v>123</v>
      </c>
      <c r="AU105" s="216" t="s">
        <v>22</v>
      </c>
      <c r="AY105" s="17" t="s">
        <v>122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22</v>
      </c>
      <c r="BK105" s="217">
        <f>ROUND(I105*H105,2)</f>
        <v>0</v>
      </c>
      <c r="BL105" s="17" t="s">
        <v>128</v>
      </c>
      <c r="BM105" s="216" t="s">
        <v>185</v>
      </c>
    </row>
    <row r="106" s="2" customFormat="1">
      <c r="A106" s="38"/>
      <c r="B106" s="39"/>
      <c r="C106" s="40"/>
      <c r="D106" s="218" t="s">
        <v>130</v>
      </c>
      <c r="E106" s="40"/>
      <c r="F106" s="219" t="s">
        <v>186</v>
      </c>
      <c r="G106" s="40"/>
      <c r="H106" s="40"/>
      <c r="I106" s="220"/>
      <c r="J106" s="40"/>
      <c r="K106" s="40"/>
      <c r="L106" s="44"/>
      <c r="M106" s="221"/>
      <c r="N106" s="22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130</v>
      </c>
      <c r="AU106" s="17" t="s">
        <v>22</v>
      </c>
    </row>
    <row r="107" s="12" customFormat="1">
      <c r="A107" s="12"/>
      <c r="B107" s="233"/>
      <c r="C107" s="234"/>
      <c r="D107" s="218" t="s">
        <v>152</v>
      </c>
      <c r="E107" s="235" t="s">
        <v>20</v>
      </c>
      <c r="F107" s="236" t="s">
        <v>187</v>
      </c>
      <c r="G107" s="234"/>
      <c r="H107" s="237">
        <v>0.33600000000000002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3" t="s">
        <v>152</v>
      </c>
      <c r="AU107" s="243" t="s">
        <v>22</v>
      </c>
      <c r="AV107" s="12" t="s">
        <v>83</v>
      </c>
      <c r="AW107" s="12" t="s">
        <v>37</v>
      </c>
      <c r="AX107" s="12" t="s">
        <v>22</v>
      </c>
      <c r="AY107" s="243" t="s">
        <v>122</v>
      </c>
    </row>
    <row r="108" s="2" customFormat="1">
      <c r="A108" s="38"/>
      <c r="B108" s="39"/>
      <c r="C108" s="223" t="s">
        <v>188</v>
      </c>
      <c r="D108" s="223" t="s">
        <v>146</v>
      </c>
      <c r="E108" s="224" t="s">
        <v>189</v>
      </c>
      <c r="F108" s="225" t="s">
        <v>190</v>
      </c>
      <c r="G108" s="226" t="s">
        <v>162</v>
      </c>
      <c r="H108" s="227">
        <v>33.590000000000003</v>
      </c>
      <c r="I108" s="228"/>
      <c r="J108" s="229">
        <f>ROUND(I108*H108,2)</f>
        <v>0</v>
      </c>
      <c r="K108" s="225" t="s">
        <v>20</v>
      </c>
      <c r="L108" s="230"/>
      <c r="M108" s="231" t="s">
        <v>20</v>
      </c>
      <c r="N108" s="232" t="s">
        <v>46</v>
      </c>
      <c r="O108" s="84"/>
      <c r="P108" s="214">
        <f>O108*H108</f>
        <v>0</v>
      </c>
      <c r="Q108" s="214">
        <v>0.001</v>
      </c>
      <c r="R108" s="214">
        <f>Q108*H108</f>
        <v>0.033590000000000002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150</v>
      </c>
      <c r="AT108" s="216" t="s">
        <v>146</v>
      </c>
      <c r="AU108" s="216" t="s">
        <v>22</v>
      </c>
      <c r="AY108" s="17" t="s">
        <v>122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22</v>
      </c>
      <c r="BK108" s="217">
        <f>ROUND(I108*H108,2)</f>
        <v>0</v>
      </c>
      <c r="BL108" s="17" t="s">
        <v>128</v>
      </c>
      <c r="BM108" s="216" t="s">
        <v>191</v>
      </c>
    </row>
    <row r="109" s="2" customFormat="1">
      <c r="A109" s="38"/>
      <c r="B109" s="39"/>
      <c r="C109" s="40"/>
      <c r="D109" s="218" t="s">
        <v>130</v>
      </c>
      <c r="E109" s="40"/>
      <c r="F109" s="219" t="s">
        <v>190</v>
      </c>
      <c r="G109" s="40"/>
      <c r="H109" s="40"/>
      <c r="I109" s="220"/>
      <c r="J109" s="40"/>
      <c r="K109" s="40"/>
      <c r="L109" s="44"/>
      <c r="M109" s="221"/>
      <c r="N109" s="22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130</v>
      </c>
      <c r="AU109" s="17" t="s">
        <v>22</v>
      </c>
    </row>
    <row r="110" s="12" customFormat="1">
      <c r="A110" s="12"/>
      <c r="B110" s="233"/>
      <c r="C110" s="234"/>
      <c r="D110" s="218" t="s">
        <v>152</v>
      </c>
      <c r="E110" s="235" t="s">
        <v>20</v>
      </c>
      <c r="F110" s="236" t="s">
        <v>192</v>
      </c>
      <c r="G110" s="234"/>
      <c r="H110" s="237">
        <v>33.590000000000003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43" t="s">
        <v>152</v>
      </c>
      <c r="AU110" s="243" t="s">
        <v>22</v>
      </c>
      <c r="AV110" s="12" t="s">
        <v>83</v>
      </c>
      <c r="AW110" s="12" t="s">
        <v>37</v>
      </c>
      <c r="AX110" s="12" t="s">
        <v>22</v>
      </c>
      <c r="AY110" s="243" t="s">
        <v>122</v>
      </c>
    </row>
    <row r="111" s="2" customFormat="1">
      <c r="A111" s="38"/>
      <c r="B111" s="39"/>
      <c r="C111" s="205" t="s">
        <v>193</v>
      </c>
      <c r="D111" s="205" t="s">
        <v>123</v>
      </c>
      <c r="E111" s="206" t="s">
        <v>194</v>
      </c>
      <c r="F111" s="207" t="s">
        <v>195</v>
      </c>
      <c r="G111" s="208" t="s">
        <v>173</v>
      </c>
      <c r="H111" s="209">
        <v>966</v>
      </c>
      <c r="I111" s="210"/>
      <c r="J111" s="211">
        <f>ROUND(I111*H111,2)</f>
        <v>0</v>
      </c>
      <c r="K111" s="207" t="s">
        <v>127</v>
      </c>
      <c r="L111" s="44"/>
      <c r="M111" s="212" t="s">
        <v>20</v>
      </c>
      <c r="N111" s="213" t="s">
        <v>46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128</v>
      </c>
      <c r="AT111" s="216" t="s">
        <v>123</v>
      </c>
      <c r="AU111" s="216" t="s">
        <v>22</v>
      </c>
      <c r="AY111" s="17" t="s">
        <v>122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22</v>
      </c>
      <c r="BK111" s="217">
        <f>ROUND(I111*H111,2)</f>
        <v>0</v>
      </c>
      <c r="BL111" s="17" t="s">
        <v>128</v>
      </c>
      <c r="BM111" s="216" t="s">
        <v>196</v>
      </c>
    </row>
    <row r="112" s="2" customFormat="1">
      <c r="A112" s="38"/>
      <c r="B112" s="39"/>
      <c r="C112" s="40"/>
      <c r="D112" s="218" t="s">
        <v>130</v>
      </c>
      <c r="E112" s="40"/>
      <c r="F112" s="219" t="s">
        <v>197</v>
      </c>
      <c r="G112" s="40"/>
      <c r="H112" s="40"/>
      <c r="I112" s="220"/>
      <c r="J112" s="40"/>
      <c r="K112" s="40"/>
      <c r="L112" s="44"/>
      <c r="M112" s="221"/>
      <c r="N112" s="22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22</v>
      </c>
    </row>
    <row r="113" s="12" customFormat="1">
      <c r="A113" s="12"/>
      <c r="B113" s="233"/>
      <c r="C113" s="234"/>
      <c r="D113" s="218" t="s">
        <v>152</v>
      </c>
      <c r="E113" s="235" t="s">
        <v>20</v>
      </c>
      <c r="F113" s="236" t="s">
        <v>198</v>
      </c>
      <c r="G113" s="234"/>
      <c r="H113" s="237">
        <v>966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43" t="s">
        <v>152</v>
      </c>
      <c r="AU113" s="243" t="s">
        <v>22</v>
      </c>
      <c r="AV113" s="12" t="s">
        <v>83</v>
      </c>
      <c r="AW113" s="12" t="s">
        <v>37</v>
      </c>
      <c r="AX113" s="12" t="s">
        <v>22</v>
      </c>
      <c r="AY113" s="243" t="s">
        <v>122</v>
      </c>
    </row>
    <row r="114" s="2" customFormat="1" ht="16.5" customHeight="1">
      <c r="A114" s="38"/>
      <c r="B114" s="39"/>
      <c r="C114" s="223" t="s">
        <v>199</v>
      </c>
      <c r="D114" s="223" t="s">
        <v>146</v>
      </c>
      <c r="E114" s="224" t="s">
        <v>200</v>
      </c>
      <c r="F114" s="225" t="s">
        <v>201</v>
      </c>
      <c r="G114" s="226" t="s">
        <v>162</v>
      </c>
      <c r="H114" s="227">
        <v>48.299999999999997</v>
      </c>
      <c r="I114" s="228"/>
      <c r="J114" s="229">
        <f>ROUND(I114*H114,2)</f>
        <v>0</v>
      </c>
      <c r="K114" s="225" t="s">
        <v>20</v>
      </c>
      <c r="L114" s="230"/>
      <c r="M114" s="231" t="s">
        <v>20</v>
      </c>
      <c r="N114" s="232" t="s">
        <v>46</v>
      </c>
      <c r="O114" s="84"/>
      <c r="P114" s="214">
        <f>O114*H114</f>
        <v>0</v>
      </c>
      <c r="Q114" s="214">
        <v>0.001</v>
      </c>
      <c r="R114" s="214">
        <f>Q114*H114</f>
        <v>0.048299999999999996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150</v>
      </c>
      <c r="AT114" s="216" t="s">
        <v>146</v>
      </c>
      <c r="AU114" s="216" t="s">
        <v>22</v>
      </c>
      <c r="AY114" s="17" t="s">
        <v>122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22</v>
      </c>
      <c r="BK114" s="217">
        <f>ROUND(I114*H114,2)</f>
        <v>0</v>
      </c>
      <c r="BL114" s="17" t="s">
        <v>128</v>
      </c>
      <c r="BM114" s="216" t="s">
        <v>202</v>
      </c>
    </row>
    <row r="115" s="2" customFormat="1">
      <c r="A115" s="38"/>
      <c r="B115" s="39"/>
      <c r="C115" s="40"/>
      <c r="D115" s="218" t="s">
        <v>130</v>
      </c>
      <c r="E115" s="40"/>
      <c r="F115" s="219" t="s">
        <v>203</v>
      </c>
      <c r="G115" s="40"/>
      <c r="H115" s="40"/>
      <c r="I115" s="220"/>
      <c r="J115" s="40"/>
      <c r="K115" s="40"/>
      <c r="L115" s="44"/>
      <c r="M115" s="221"/>
      <c r="N115" s="22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130</v>
      </c>
      <c r="AU115" s="17" t="s">
        <v>22</v>
      </c>
    </row>
    <row r="116" s="12" customFormat="1">
      <c r="A116" s="12"/>
      <c r="B116" s="233"/>
      <c r="C116" s="234"/>
      <c r="D116" s="218" t="s">
        <v>152</v>
      </c>
      <c r="E116" s="235" t="s">
        <v>20</v>
      </c>
      <c r="F116" s="236" t="s">
        <v>204</v>
      </c>
      <c r="G116" s="234"/>
      <c r="H116" s="237">
        <v>48.299999999999997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3" t="s">
        <v>152</v>
      </c>
      <c r="AU116" s="243" t="s">
        <v>22</v>
      </c>
      <c r="AV116" s="12" t="s">
        <v>83</v>
      </c>
      <c r="AW116" s="12" t="s">
        <v>37</v>
      </c>
      <c r="AX116" s="12" t="s">
        <v>22</v>
      </c>
      <c r="AY116" s="243" t="s">
        <v>122</v>
      </c>
    </row>
    <row r="117" s="2" customFormat="1">
      <c r="A117" s="38"/>
      <c r="B117" s="39"/>
      <c r="C117" s="205" t="s">
        <v>8</v>
      </c>
      <c r="D117" s="205" t="s">
        <v>123</v>
      </c>
      <c r="E117" s="206" t="s">
        <v>205</v>
      </c>
      <c r="F117" s="207" t="s">
        <v>206</v>
      </c>
      <c r="G117" s="208" t="s">
        <v>173</v>
      </c>
      <c r="H117" s="209">
        <v>966</v>
      </c>
      <c r="I117" s="210"/>
      <c r="J117" s="211">
        <f>ROUND(I117*H117,2)</f>
        <v>0</v>
      </c>
      <c r="K117" s="207" t="s">
        <v>127</v>
      </c>
      <c r="L117" s="44"/>
      <c r="M117" s="212" t="s">
        <v>20</v>
      </c>
      <c r="N117" s="213" t="s">
        <v>46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128</v>
      </c>
      <c r="AT117" s="216" t="s">
        <v>123</v>
      </c>
      <c r="AU117" s="216" t="s">
        <v>22</v>
      </c>
      <c r="AY117" s="17" t="s">
        <v>122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22</v>
      </c>
      <c r="BK117" s="217">
        <f>ROUND(I117*H117,2)</f>
        <v>0</v>
      </c>
      <c r="BL117" s="17" t="s">
        <v>128</v>
      </c>
      <c r="BM117" s="216" t="s">
        <v>207</v>
      </c>
    </row>
    <row r="118" s="2" customFormat="1">
      <c r="A118" s="38"/>
      <c r="B118" s="39"/>
      <c r="C118" s="40"/>
      <c r="D118" s="218" t="s">
        <v>130</v>
      </c>
      <c r="E118" s="40"/>
      <c r="F118" s="219" t="s">
        <v>208</v>
      </c>
      <c r="G118" s="40"/>
      <c r="H118" s="40"/>
      <c r="I118" s="220"/>
      <c r="J118" s="40"/>
      <c r="K118" s="40"/>
      <c r="L118" s="44"/>
      <c r="M118" s="221"/>
      <c r="N118" s="22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130</v>
      </c>
      <c r="AU118" s="17" t="s">
        <v>22</v>
      </c>
    </row>
    <row r="119" s="12" customFormat="1">
      <c r="A119" s="12"/>
      <c r="B119" s="233"/>
      <c r="C119" s="234"/>
      <c r="D119" s="218" t="s">
        <v>152</v>
      </c>
      <c r="E119" s="235" t="s">
        <v>20</v>
      </c>
      <c r="F119" s="236" t="s">
        <v>198</v>
      </c>
      <c r="G119" s="234"/>
      <c r="H119" s="237">
        <v>966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43" t="s">
        <v>152</v>
      </c>
      <c r="AU119" s="243" t="s">
        <v>22</v>
      </c>
      <c r="AV119" s="12" t="s">
        <v>83</v>
      </c>
      <c r="AW119" s="12" t="s">
        <v>37</v>
      </c>
      <c r="AX119" s="12" t="s">
        <v>22</v>
      </c>
      <c r="AY119" s="243" t="s">
        <v>122</v>
      </c>
    </row>
    <row r="120" s="2" customFormat="1">
      <c r="A120" s="38"/>
      <c r="B120" s="39"/>
      <c r="C120" s="205" t="s">
        <v>209</v>
      </c>
      <c r="D120" s="205" t="s">
        <v>123</v>
      </c>
      <c r="E120" s="206" t="s">
        <v>210</v>
      </c>
      <c r="F120" s="207" t="s">
        <v>211</v>
      </c>
      <c r="G120" s="208" t="s">
        <v>173</v>
      </c>
      <c r="H120" s="209">
        <v>4410</v>
      </c>
      <c r="I120" s="210"/>
      <c r="J120" s="211">
        <f>ROUND(I120*H120,2)</f>
        <v>0</v>
      </c>
      <c r="K120" s="207" t="s">
        <v>127</v>
      </c>
      <c r="L120" s="44"/>
      <c r="M120" s="212" t="s">
        <v>20</v>
      </c>
      <c r="N120" s="213" t="s">
        <v>46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128</v>
      </c>
      <c r="AT120" s="216" t="s">
        <v>123</v>
      </c>
      <c r="AU120" s="216" t="s">
        <v>22</v>
      </c>
      <c r="AY120" s="17" t="s">
        <v>122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22</v>
      </c>
      <c r="BK120" s="217">
        <f>ROUND(I120*H120,2)</f>
        <v>0</v>
      </c>
      <c r="BL120" s="17" t="s">
        <v>128</v>
      </c>
      <c r="BM120" s="216" t="s">
        <v>212</v>
      </c>
    </row>
    <row r="121" s="2" customFormat="1">
      <c r="A121" s="38"/>
      <c r="B121" s="39"/>
      <c r="C121" s="40"/>
      <c r="D121" s="218" t="s">
        <v>130</v>
      </c>
      <c r="E121" s="40"/>
      <c r="F121" s="219" t="s">
        <v>213</v>
      </c>
      <c r="G121" s="40"/>
      <c r="H121" s="40"/>
      <c r="I121" s="220"/>
      <c r="J121" s="40"/>
      <c r="K121" s="40"/>
      <c r="L121" s="44"/>
      <c r="M121" s="221"/>
      <c r="N121" s="222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130</v>
      </c>
      <c r="AU121" s="17" t="s">
        <v>22</v>
      </c>
    </row>
    <row r="122" s="12" customFormat="1">
      <c r="A122" s="12"/>
      <c r="B122" s="233"/>
      <c r="C122" s="234"/>
      <c r="D122" s="218" t="s">
        <v>152</v>
      </c>
      <c r="E122" s="235" t="s">
        <v>20</v>
      </c>
      <c r="F122" s="236" t="s">
        <v>180</v>
      </c>
      <c r="G122" s="234"/>
      <c r="H122" s="237">
        <v>4410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3" t="s">
        <v>152</v>
      </c>
      <c r="AU122" s="243" t="s">
        <v>22</v>
      </c>
      <c r="AV122" s="12" t="s">
        <v>83</v>
      </c>
      <c r="AW122" s="12" t="s">
        <v>37</v>
      </c>
      <c r="AX122" s="12" t="s">
        <v>22</v>
      </c>
      <c r="AY122" s="243" t="s">
        <v>122</v>
      </c>
    </row>
    <row r="123" s="2" customFormat="1" ht="21.75" customHeight="1">
      <c r="A123" s="38"/>
      <c r="B123" s="39"/>
      <c r="C123" s="223" t="s">
        <v>214</v>
      </c>
      <c r="D123" s="223" t="s">
        <v>146</v>
      </c>
      <c r="E123" s="224" t="s">
        <v>215</v>
      </c>
      <c r="F123" s="225" t="s">
        <v>216</v>
      </c>
      <c r="G123" s="226" t="s">
        <v>173</v>
      </c>
      <c r="H123" s="227">
        <v>960</v>
      </c>
      <c r="I123" s="228"/>
      <c r="J123" s="229">
        <f>ROUND(I123*H123,2)</f>
        <v>0</v>
      </c>
      <c r="K123" s="225" t="s">
        <v>20</v>
      </c>
      <c r="L123" s="230"/>
      <c r="M123" s="231" t="s">
        <v>20</v>
      </c>
      <c r="N123" s="232" t="s">
        <v>46</v>
      </c>
      <c r="O123" s="84"/>
      <c r="P123" s="214">
        <f>O123*H123</f>
        <v>0</v>
      </c>
      <c r="Q123" s="214">
        <v>0.0011999999999999999</v>
      </c>
      <c r="R123" s="214">
        <f>Q123*H123</f>
        <v>1.1519999999999999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150</v>
      </c>
      <c r="AT123" s="216" t="s">
        <v>146</v>
      </c>
      <c r="AU123" s="216" t="s">
        <v>22</v>
      </c>
      <c r="AY123" s="17" t="s">
        <v>122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22</v>
      </c>
      <c r="BK123" s="217">
        <f>ROUND(I123*H123,2)</f>
        <v>0</v>
      </c>
      <c r="BL123" s="17" t="s">
        <v>128</v>
      </c>
      <c r="BM123" s="216" t="s">
        <v>217</v>
      </c>
    </row>
    <row r="124" s="2" customFormat="1">
      <c r="A124" s="38"/>
      <c r="B124" s="39"/>
      <c r="C124" s="40"/>
      <c r="D124" s="218" t="s">
        <v>130</v>
      </c>
      <c r="E124" s="40"/>
      <c r="F124" s="219" t="s">
        <v>216</v>
      </c>
      <c r="G124" s="40"/>
      <c r="H124" s="40"/>
      <c r="I124" s="220"/>
      <c r="J124" s="40"/>
      <c r="K124" s="40"/>
      <c r="L124" s="44"/>
      <c r="M124" s="221"/>
      <c r="N124" s="22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22</v>
      </c>
    </row>
    <row r="125" s="2" customFormat="1" ht="21.75" customHeight="1">
      <c r="A125" s="38"/>
      <c r="B125" s="39"/>
      <c r="C125" s="223" t="s">
        <v>218</v>
      </c>
      <c r="D125" s="223" t="s">
        <v>146</v>
      </c>
      <c r="E125" s="224" t="s">
        <v>219</v>
      </c>
      <c r="F125" s="225" t="s">
        <v>220</v>
      </c>
      <c r="G125" s="226" t="s">
        <v>173</v>
      </c>
      <c r="H125" s="227">
        <v>1480</v>
      </c>
      <c r="I125" s="228"/>
      <c r="J125" s="229">
        <f>ROUND(I125*H125,2)</f>
        <v>0</v>
      </c>
      <c r="K125" s="225" t="s">
        <v>20</v>
      </c>
      <c r="L125" s="230"/>
      <c r="M125" s="231" t="s">
        <v>20</v>
      </c>
      <c r="N125" s="232" t="s">
        <v>46</v>
      </c>
      <c r="O125" s="84"/>
      <c r="P125" s="214">
        <f>O125*H125</f>
        <v>0</v>
      </c>
      <c r="Q125" s="214">
        <v>0.0011999999999999999</v>
      </c>
      <c r="R125" s="214">
        <f>Q125*H125</f>
        <v>1.7759999999999998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150</v>
      </c>
      <c r="AT125" s="216" t="s">
        <v>146</v>
      </c>
      <c r="AU125" s="216" t="s">
        <v>22</v>
      </c>
      <c r="AY125" s="17" t="s">
        <v>122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22</v>
      </c>
      <c r="BK125" s="217">
        <f>ROUND(I125*H125,2)</f>
        <v>0</v>
      </c>
      <c r="BL125" s="17" t="s">
        <v>128</v>
      </c>
      <c r="BM125" s="216" t="s">
        <v>221</v>
      </c>
    </row>
    <row r="126" s="2" customFormat="1">
      <c r="A126" s="38"/>
      <c r="B126" s="39"/>
      <c r="C126" s="40"/>
      <c r="D126" s="218" t="s">
        <v>130</v>
      </c>
      <c r="E126" s="40"/>
      <c r="F126" s="219" t="s">
        <v>220</v>
      </c>
      <c r="G126" s="40"/>
      <c r="H126" s="40"/>
      <c r="I126" s="220"/>
      <c r="J126" s="40"/>
      <c r="K126" s="40"/>
      <c r="L126" s="44"/>
      <c r="M126" s="221"/>
      <c r="N126" s="222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130</v>
      </c>
      <c r="AU126" s="17" t="s">
        <v>22</v>
      </c>
    </row>
    <row r="127" s="2" customFormat="1" ht="16.5" customHeight="1">
      <c r="A127" s="38"/>
      <c r="B127" s="39"/>
      <c r="C127" s="223" t="s">
        <v>222</v>
      </c>
      <c r="D127" s="223" t="s">
        <v>146</v>
      </c>
      <c r="E127" s="224" t="s">
        <v>223</v>
      </c>
      <c r="F127" s="225" t="s">
        <v>224</v>
      </c>
      <c r="G127" s="226" t="s">
        <v>173</v>
      </c>
      <c r="H127" s="227">
        <v>1120</v>
      </c>
      <c r="I127" s="228"/>
      <c r="J127" s="229">
        <f>ROUND(I127*H127,2)</f>
        <v>0</v>
      </c>
      <c r="K127" s="225" t="s">
        <v>20</v>
      </c>
      <c r="L127" s="230"/>
      <c r="M127" s="231" t="s">
        <v>20</v>
      </c>
      <c r="N127" s="232" t="s">
        <v>46</v>
      </c>
      <c r="O127" s="84"/>
      <c r="P127" s="214">
        <f>O127*H127</f>
        <v>0</v>
      </c>
      <c r="Q127" s="214">
        <v>0.0011999999999999999</v>
      </c>
      <c r="R127" s="214">
        <f>Q127*H127</f>
        <v>1.3439999999999999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150</v>
      </c>
      <c r="AT127" s="216" t="s">
        <v>146</v>
      </c>
      <c r="AU127" s="216" t="s">
        <v>22</v>
      </c>
      <c r="AY127" s="17" t="s">
        <v>122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22</v>
      </c>
      <c r="BK127" s="217">
        <f>ROUND(I127*H127,2)</f>
        <v>0</v>
      </c>
      <c r="BL127" s="17" t="s">
        <v>128</v>
      </c>
      <c r="BM127" s="216" t="s">
        <v>225</v>
      </c>
    </row>
    <row r="128" s="2" customFormat="1">
      <c r="A128" s="38"/>
      <c r="B128" s="39"/>
      <c r="C128" s="40"/>
      <c r="D128" s="218" t="s">
        <v>130</v>
      </c>
      <c r="E128" s="40"/>
      <c r="F128" s="219" t="s">
        <v>224</v>
      </c>
      <c r="G128" s="40"/>
      <c r="H128" s="40"/>
      <c r="I128" s="220"/>
      <c r="J128" s="40"/>
      <c r="K128" s="40"/>
      <c r="L128" s="44"/>
      <c r="M128" s="221"/>
      <c r="N128" s="222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22</v>
      </c>
    </row>
    <row r="129" s="2" customFormat="1" ht="16.5" customHeight="1">
      <c r="A129" s="38"/>
      <c r="B129" s="39"/>
      <c r="C129" s="223" t="s">
        <v>226</v>
      </c>
      <c r="D129" s="223" t="s">
        <v>146</v>
      </c>
      <c r="E129" s="224" t="s">
        <v>227</v>
      </c>
      <c r="F129" s="225" t="s">
        <v>228</v>
      </c>
      <c r="G129" s="226" t="s">
        <v>173</v>
      </c>
      <c r="H129" s="227">
        <v>280</v>
      </c>
      <c r="I129" s="228"/>
      <c r="J129" s="229">
        <f>ROUND(I129*H129,2)</f>
        <v>0</v>
      </c>
      <c r="K129" s="225" t="s">
        <v>20</v>
      </c>
      <c r="L129" s="230"/>
      <c r="M129" s="231" t="s">
        <v>20</v>
      </c>
      <c r="N129" s="232" t="s">
        <v>46</v>
      </c>
      <c r="O129" s="84"/>
      <c r="P129" s="214">
        <f>O129*H129</f>
        <v>0</v>
      </c>
      <c r="Q129" s="214">
        <v>0.0011999999999999999</v>
      </c>
      <c r="R129" s="214">
        <f>Q129*H129</f>
        <v>0.33599999999999997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150</v>
      </c>
      <c r="AT129" s="216" t="s">
        <v>146</v>
      </c>
      <c r="AU129" s="216" t="s">
        <v>22</v>
      </c>
      <c r="AY129" s="17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22</v>
      </c>
      <c r="BK129" s="217">
        <f>ROUND(I129*H129,2)</f>
        <v>0</v>
      </c>
      <c r="BL129" s="17" t="s">
        <v>128</v>
      </c>
      <c r="BM129" s="216" t="s">
        <v>229</v>
      </c>
    </row>
    <row r="130" s="2" customFormat="1">
      <c r="A130" s="38"/>
      <c r="B130" s="39"/>
      <c r="C130" s="40"/>
      <c r="D130" s="218" t="s">
        <v>130</v>
      </c>
      <c r="E130" s="40"/>
      <c r="F130" s="219" t="s">
        <v>228</v>
      </c>
      <c r="G130" s="40"/>
      <c r="H130" s="40"/>
      <c r="I130" s="220"/>
      <c r="J130" s="40"/>
      <c r="K130" s="40"/>
      <c r="L130" s="44"/>
      <c r="M130" s="221"/>
      <c r="N130" s="222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130</v>
      </c>
      <c r="AU130" s="17" t="s">
        <v>22</v>
      </c>
    </row>
    <row r="131" s="2" customFormat="1">
      <c r="A131" s="38"/>
      <c r="B131" s="39"/>
      <c r="C131" s="223" t="s">
        <v>7</v>
      </c>
      <c r="D131" s="223" t="s">
        <v>146</v>
      </c>
      <c r="E131" s="224" t="s">
        <v>230</v>
      </c>
      <c r="F131" s="225" t="s">
        <v>231</v>
      </c>
      <c r="G131" s="226" t="s">
        <v>173</v>
      </c>
      <c r="H131" s="227">
        <v>280</v>
      </c>
      <c r="I131" s="228"/>
      <c r="J131" s="229">
        <f>ROUND(I131*H131,2)</f>
        <v>0</v>
      </c>
      <c r="K131" s="225" t="s">
        <v>20</v>
      </c>
      <c r="L131" s="230"/>
      <c r="M131" s="231" t="s">
        <v>20</v>
      </c>
      <c r="N131" s="232" t="s">
        <v>46</v>
      </c>
      <c r="O131" s="84"/>
      <c r="P131" s="214">
        <f>O131*H131</f>
        <v>0</v>
      </c>
      <c r="Q131" s="214">
        <v>0.0011999999999999999</v>
      </c>
      <c r="R131" s="214">
        <f>Q131*H131</f>
        <v>0.33599999999999997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150</v>
      </c>
      <c r="AT131" s="216" t="s">
        <v>146</v>
      </c>
      <c r="AU131" s="216" t="s">
        <v>22</v>
      </c>
      <c r="AY131" s="17" t="s">
        <v>122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22</v>
      </c>
      <c r="BK131" s="217">
        <f>ROUND(I131*H131,2)</f>
        <v>0</v>
      </c>
      <c r="BL131" s="17" t="s">
        <v>128</v>
      </c>
      <c r="BM131" s="216" t="s">
        <v>232</v>
      </c>
    </row>
    <row r="132" s="2" customFormat="1">
      <c r="A132" s="38"/>
      <c r="B132" s="39"/>
      <c r="C132" s="40"/>
      <c r="D132" s="218" t="s">
        <v>130</v>
      </c>
      <c r="E132" s="40"/>
      <c r="F132" s="219" t="s">
        <v>231</v>
      </c>
      <c r="G132" s="40"/>
      <c r="H132" s="40"/>
      <c r="I132" s="220"/>
      <c r="J132" s="40"/>
      <c r="K132" s="40"/>
      <c r="L132" s="44"/>
      <c r="M132" s="221"/>
      <c r="N132" s="222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22</v>
      </c>
    </row>
    <row r="133" s="2" customFormat="1" ht="21.75" customHeight="1">
      <c r="A133" s="38"/>
      <c r="B133" s="39"/>
      <c r="C133" s="223" t="s">
        <v>233</v>
      </c>
      <c r="D133" s="223" t="s">
        <v>146</v>
      </c>
      <c r="E133" s="224" t="s">
        <v>234</v>
      </c>
      <c r="F133" s="225" t="s">
        <v>235</v>
      </c>
      <c r="G133" s="226" t="s">
        <v>173</v>
      </c>
      <c r="H133" s="227">
        <v>290</v>
      </c>
      <c r="I133" s="228"/>
      <c r="J133" s="229">
        <f>ROUND(I133*H133,2)</f>
        <v>0</v>
      </c>
      <c r="K133" s="225" t="s">
        <v>20</v>
      </c>
      <c r="L133" s="230"/>
      <c r="M133" s="231" t="s">
        <v>20</v>
      </c>
      <c r="N133" s="232" t="s">
        <v>46</v>
      </c>
      <c r="O133" s="84"/>
      <c r="P133" s="214">
        <f>O133*H133</f>
        <v>0</v>
      </c>
      <c r="Q133" s="214">
        <v>0.0011999999999999999</v>
      </c>
      <c r="R133" s="214">
        <f>Q133*H133</f>
        <v>0.34799999999999998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150</v>
      </c>
      <c r="AT133" s="216" t="s">
        <v>146</v>
      </c>
      <c r="AU133" s="216" t="s">
        <v>22</v>
      </c>
      <c r="AY133" s="17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22</v>
      </c>
      <c r="BK133" s="217">
        <f>ROUND(I133*H133,2)</f>
        <v>0</v>
      </c>
      <c r="BL133" s="17" t="s">
        <v>128</v>
      </c>
      <c r="BM133" s="216" t="s">
        <v>236</v>
      </c>
    </row>
    <row r="134" s="2" customFormat="1">
      <c r="A134" s="38"/>
      <c r="B134" s="39"/>
      <c r="C134" s="40"/>
      <c r="D134" s="218" t="s">
        <v>130</v>
      </c>
      <c r="E134" s="40"/>
      <c r="F134" s="219" t="s">
        <v>235</v>
      </c>
      <c r="G134" s="40"/>
      <c r="H134" s="40"/>
      <c r="I134" s="220"/>
      <c r="J134" s="40"/>
      <c r="K134" s="40"/>
      <c r="L134" s="44"/>
      <c r="M134" s="221"/>
      <c r="N134" s="22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22</v>
      </c>
    </row>
    <row r="135" s="2" customFormat="1" ht="21.75" customHeight="1">
      <c r="A135" s="38"/>
      <c r="B135" s="39"/>
      <c r="C135" s="223" t="s">
        <v>237</v>
      </c>
      <c r="D135" s="223" t="s">
        <v>146</v>
      </c>
      <c r="E135" s="224" t="s">
        <v>238</v>
      </c>
      <c r="F135" s="225" t="s">
        <v>239</v>
      </c>
      <c r="G135" s="226" t="s">
        <v>173</v>
      </c>
      <c r="H135" s="227">
        <v>140</v>
      </c>
      <c r="I135" s="228"/>
      <c r="J135" s="229">
        <f>ROUND(I135*H135,2)</f>
        <v>0</v>
      </c>
      <c r="K135" s="225" t="s">
        <v>20</v>
      </c>
      <c r="L135" s="230"/>
      <c r="M135" s="231" t="s">
        <v>20</v>
      </c>
      <c r="N135" s="232" t="s">
        <v>46</v>
      </c>
      <c r="O135" s="84"/>
      <c r="P135" s="214">
        <f>O135*H135</f>
        <v>0</v>
      </c>
      <c r="Q135" s="214">
        <v>0.0035999999999999999</v>
      </c>
      <c r="R135" s="214">
        <f>Q135*H135</f>
        <v>0.504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150</v>
      </c>
      <c r="AT135" s="216" t="s">
        <v>146</v>
      </c>
      <c r="AU135" s="216" t="s">
        <v>22</v>
      </c>
      <c r="AY135" s="17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22</v>
      </c>
      <c r="BK135" s="217">
        <f>ROUND(I135*H135,2)</f>
        <v>0</v>
      </c>
      <c r="BL135" s="17" t="s">
        <v>128</v>
      </c>
      <c r="BM135" s="216" t="s">
        <v>240</v>
      </c>
    </row>
    <row r="136" s="2" customFormat="1">
      <c r="A136" s="38"/>
      <c r="B136" s="39"/>
      <c r="C136" s="40"/>
      <c r="D136" s="218" t="s">
        <v>130</v>
      </c>
      <c r="E136" s="40"/>
      <c r="F136" s="219" t="s">
        <v>239</v>
      </c>
      <c r="G136" s="40"/>
      <c r="H136" s="40"/>
      <c r="I136" s="220"/>
      <c r="J136" s="40"/>
      <c r="K136" s="40"/>
      <c r="L136" s="44"/>
      <c r="M136" s="221"/>
      <c r="N136" s="22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22</v>
      </c>
    </row>
    <row r="137" s="2" customFormat="1" ht="21.75" customHeight="1">
      <c r="A137" s="38"/>
      <c r="B137" s="39"/>
      <c r="C137" s="223" t="s">
        <v>241</v>
      </c>
      <c r="D137" s="223" t="s">
        <v>146</v>
      </c>
      <c r="E137" s="224" t="s">
        <v>242</v>
      </c>
      <c r="F137" s="225" t="s">
        <v>243</v>
      </c>
      <c r="G137" s="226" t="s">
        <v>173</v>
      </c>
      <c r="H137" s="227">
        <v>150</v>
      </c>
      <c r="I137" s="228"/>
      <c r="J137" s="229">
        <f>ROUND(I137*H137,2)</f>
        <v>0</v>
      </c>
      <c r="K137" s="225" t="s">
        <v>20</v>
      </c>
      <c r="L137" s="230"/>
      <c r="M137" s="231" t="s">
        <v>20</v>
      </c>
      <c r="N137" s="232" t="s">
        <v>46</v>
      </c>
      <c r="O137" s="84"/>
      <c r="P137" s="214">
        <f>O137*H137</f>
        <v>0</v>
      </c>
      <c r="Q137" s="214">
        <v>0.0035999999999999999</v>
      </c>
      <c r="R137" s="214">
        <f>Q137*H137</f>
        <v>0.54000000000000004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150</v>
      </c>
      <c r="AT137" s="216" t="s">
        <v>146</v>
      </c>
      <c r="AU137" s="216" t="s">
        <v>22</v>
      </c>
      <c r="AY137" s="17" t="s">
        <v>122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22</v>
      </c>
      <c r="BK137" s="217">
        <f>ROUND(I137*H137,2)</f>
        <v>0</v>
      </c>
      <c r="BL137" s="17" t="s">
        <v>128</v>
      </c>
      <c r="BM137" s="216" t="s">
        <v>244</v>
      </c>
    </row>
    <row r="138" s="2" customFormat="1">
      <c r="A138" s="38"/>
      <c r="B138" s="39"/>
      <c r="C138" s="40"/>
      <c r="D138" s="218" t="s">
        <v>130</v>
      </c>
      <c r="E138" s="40"/>
      <c r="F138" s="219" t="s">
        <v>243</v>
      </c>
      <c r="G138" s="40"/>
      <c r="H138" s="40"/>
      <c r="I138" s="220"/>
      <c r="J138" s="40"/>
      <c r="K138" s="40"/>
      <c r="L138" s="44"/>
      <c r="M138" s="221"/>
      <c r="N138" s="222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22</v>
      </c>
    </row>
    <row r="139" s="2" customFormat="1" ht="16.5" customHeight="1">
      <c r="A139" s="38"/>
      <c r="B139" s="39"/>
      <c r="C139" s="223" t="s">
        <v>245</v>
      </c>
      <c r="D139" s="223" t="s">
        <v>146</v>
      </c>
      <c r="E139" s="224" t="s">
        <v>246</v>
      </c>
      <c r="F139" s="225" t="s">
        <v>247</v>
      </c>
      <c r="G139" s="226" t="s">
        <v>173</v>
      </c>
      <c r="H139" s="227">
        <v>103</v>
      </c>
      <c r="I139" s="228"/>
      <c r="J139" s="229">
        <f>ROUND(I139*H139,2)</f>
        <v>0</v>
      </c>
      <c r="K139" s="225" t="s">
        <v>20</v>
      </c>
      <c r="L139" s="230"/>
      <c r="M139" s="231" t="s">
        <v>20</v>
      </c>
      <c r="N139" s="232" t="s">
        <v>46</v>
      </c>
      <c r="O139" s="84"/>
      <c r="P139" s="214">
        <f>O139*H139</f>
        <v>0</v>
      </c>
      <c r="Q139" s="214">
        <v>0.0035999999999999999</v>
      </c>
      <c r="R139" s="214">
        <f>Q139*H139</f>
        <v>0.37079999999999996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150</v>
      </c>
      <c r="AT139" s="216" t="s">
        <v>146</v>
      </c>
      <c r="AU139" s="216" t="s">
        <v>22</v>
      </c>
      <c r="AY139" s="17" t="s">
        <v>122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22</v>
      </c>
      <c r="BK139" s="217">
        <f>ROUND(I139*H139,2)</f>
        <v>0</v>
      </c>
      <c r="BL139" s="17" t="s">
        <v>128</v>
      </c>
      <c r="BM139" s="216" t="s">
        <v>248</v>
      </c>
    </row>
    <row r="140" s="2" customFormat="1">
      <c r="A140" s="38"/>
      <c r="B140" s="39"/>
      <c r="C140" s="40"/>
      <c r="D140" s="218" t="s">
        <v>130</v>
      </c>
      <c r="E140" s="40"/>
      <c r="F140" s="219" t="s">
        <v>247</v>
      </c>
      <c r="G140" s="40"/>
      <c r="H140" s="40"/>
      <c r="I140" s="220"/>
      <c r="J140" s="40"/>
      <c r="K140" s="40"/>
      <c r="L140" s="44"/>
      <c r="M140" s="221"/>
      <c r="N140" s="22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22</v>
      </c>
    </row>
    <row r="141" s="2" customFormat="1" ht="21.75" customHeight="1">
      <c r="A141" s="38"/>
      <c r="B141" s="39"/>
      <c r="C141" s="223" t="s">
        <v>249</v>
      </c>
      <c r="D141" s="223" t="s">
        <v>146</v>
      </c>
      <c r="E141" s="224" t="s">
        <v>250</v>
      </c>
      <c r="F141" s="225" t="s">
        <v>251</v>
      </c>
      <c r="G141" s="226" t="s">
        <v>173</v>
      </c>
      <c r="H141" s="227">
        <v>70</v>
      </c>
      <c r="I141" s="228"/>
      <c r="J141" s="229">
        <f>ROUND(I141*H141,2)</f>
        <v>0</v>
      </c>
      <c r="K141" s="225" t="s">
        <v>20</v>
      </c>
      <c r="L141" s="230"/>
      <c r="M141" s="231" t="s">
        <v>20</v>
      </c>
      <c r="N141" s="232" t="s">
        <v>46</v>
      </c>
      <c r="O141" s="84"/>
      <c r="P141" s="214">
        <f>O141*H141</f>
        <v>0</v>
      </c>
      <c r="Q141" s="214">
        <v>0.0035999999999999999</v>
      </c>
      <c r="R141" s="214">
        <f>Q141*H141</f>
        <v>0.252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150</v>
      </c>
      <c r="AT141" s="216" t="s">
        <v>146</v>
      </c>
      <c r="AU141" s="216" t="s">
        <v>22</v>
      </c>
      <c r="AY141" s="17" t="s">
        <v>122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22</v>
      </c>
      <c r="BK141" s="217">
        <f>ROUND(I141*H141,2)</f>
        <v>0</v>
      </c>
      <c r="BL141" s="17" t="s">
        <v>128</v>
      </c>
      <c r="BM141" s="216" t="s">
        <v>252</v>
      </c>
    </row>
    <row r="142" s="2" customFormat="1">
      <c r="A142" s="38"/>
      <c r="B142" s="39"/>
      <c r="C142" s="40"/>
      <c r="D142" s="218" t="s">
        <v>130</v>
      </c>
      <c r="E142" s="40"/>
      <c r="F142" s="219" t="s">
        <v>251</v>
      </c>
      <c r="G142" s="40"/>
      <c r="H142" s="40"/>
      <c r="I142" s="220"/>
      <c r="J142" s="40"/>
      <c r="K142" s="40"/>
      <c r="L142" s="44"/>
      <c r="M142" s="221"/>
      <c r="N142" s="222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22</v>
      </c>
    </row>
    <row r="143" s="2" customFormat="1" ht="16.5" customHeight="1">
      <c r="A143" s="38"/>
      <c r="B143" s="39"/>
      <c r="C143" s="223" t="s">
        <v>253</v>
      </c>
      <c r="D143" s="223" t="s">
        <v>146</v>
      </c>
      <c r="E143" s="224" t="s">
        <v>254</v>
      </c>
      <c r="F143" s="225" t="s">
        <v>255</v>
      </c>
      <c r="G143" s="226" t="s">
        <v>173</v>
      </c>
      <c r="H143" s="227">
        <v>220</v>
      </c>
      <c r="I143" s="228"/>
      <c r="J143" s="229">
        <f>ROUND(I143*H143,2)</f>
        <v>0</v>
      </c>
      <c r="K143" s="225" t="s">
        <v>20</v>
      </c>
      <c r="L143" s="230"/>
      <c r="M143" s="231" t="s">
        <v>20</v>
      </c>
      <c r="N143" s="232" t="s">
        <v>46</v>
      </c>
      <c r="O143" s="84"/>
      <c r="P143" s="214">
        <f>O143*H143</f>
        <v>0</v>
      </c>
      <c r="Q143" s="214">
        <v>0.0035999999999999999</v>
      </c>
      <c r="R143" s="214">
        <f>Q143*H143</f>
        <v>0.79199999999999993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150</v>
      </c>
      <c r="AT143" s="216" t="s">
        <v>146</v>
      </c>
      <c r="AU143" s="216" t="s">
        <v>22</v>
      </c>
      <c r="AY143" s="17" t="s">
        <v>122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22</v>
      </c>
      <c r="BK143" s="217">
        <f>ROUND(I143*H143,2)</f>
        <v>0</v>
      </c>
      <c r="BL143" s="17" t="s">
        <v>128</v>
      </c>
      <c r="BM143" s="216" t="s">
        <v>256</v>
      </c>
    </row>
    <row r="144" s="2" customFormat="1">
      <c r="A144" s="38"/>
      <c r="B144" s="39"/>
      <c r="C144" s="40"/>
      <c r="D144" s="218" t="s">
        <v>130</v>
      </c>
      <c r="E144" s="40"/>
      <c r="F144" s="219" t="s">
        <v>255</v>
      </c>
      <c r="G144" s="40"/>
      <c r="H144" s="40"/>
      <c r="I144" s="220"/>
      <c r="J144" s="40"/>
      <c r="K144" s="40"/>
      <c r="L144" s="44"/>
      <c r="M144" s="221"/>
      <c r="N144" s="222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130</v>
      </c>
      <c r="AU144" s="17" t="s">
        <v>22</v>
      </c>
    </row>
    <row r="145" s="2" customFormat="1" ht="21.75" customHeight="1">
      <c r="A145" s="38"/>
      <c r="B145" s="39"/>
      <c r="C145" s="223" t="s">
        <v>257</v>
      </c>
      <c r="D145" s="223" t="s">
        <v>146</v>
      </c>
      <c r="E145" s="224" t="s">
        <v>258</v>
      </c>
      <c r="F145" s="225" t="s">
        <v>259</v>
      </c>
      <c r="G145" s="226" t="s">
        <v>173</v>
      </c>
      <c r="H145" s="227">
        <v>50</v>
      </c>
      <c r="I145" s="228"/>
      <c r="J145" s="229">
        <f>ROUND(I145*H145,2)</f>
        <v>0</v>
      </c>
      <c r="K145" s="225" t="s">
        <v>20</v>
      </c>
      <c r="L145" s="230"/>
      <c r="M145" s="231" t="s">
        <v>20</v>
      </c>
      <c r="N145" s="232" t="s">
        <v>46</v>
      </c>
      <c r="O145" s="84"/>
      <c r="P145" s="214">
        <f>O145*H145</f>
        <v>0</v>
      </c>
      <c r="Q145" s="214">
        <v>0.0035999999999999999</v>
      </c>
      <c r="R145" s="214">
        <f>Q145*H145</f>
        <v>0.17999999999999999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150</v>
      </c>
      <c r="AT145" s="216" t="s">
        <v>146</v>
      </c>
      <c r="AU145" s="216" t="s">
        <v>22</v>
      </c>
      <c r="AY145" s="17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22</v>
      </c>
      <c r="BK145" s="217">
        <f>ROUND(I145*H145,2)</f>
        <v>0</v>
      </c>
      <c r="BL145" s="17" t="s">
        <v>128</v>
      </c>
      <c r="BM145" s="216" t="s">
        <v>260</v>
      </c>
    </row>
    <row r="146" s="2" customFormat="1">
      <c r="A146" s="38"/>
      <c r="B146" s="39"/>
      <c r="C146" s="40"/>
      <c r="D146" s="218" t="s">
        <v>130</v>
      </c>
      <c r="E146" s="40"/>
      <c r="F146" s="219" t="s">
        <v>259</v>
      </c>
      <c r="G146" s="40"/>
      <c r="H146" s="40"/>
      <c r="I146" s="220"/>
      <c r="J146" s="40"/>
      <c r="K146" s="40"/>
      <c r="L146" s="44"/>
      <c r="M146" s="221"/>
      <c r="N146" s="222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22</v>
      </c>
    </row>
    <row r="147" s="2" customFormat="1" ht="16.5" customHeight="1">
      <c r="A147" s="38"/>
      <c r="B147" s="39"/>
      <c r="C147" s="223" t="s">
        <v>261</v>
      </c>
      <c r="D147" s="223" t="s">
        <v>146</v>
      </c>
      <c r="E147" s="224" t="s">
        <v>262</v>
      </c>
      <c r="F147" s="225" t="s">
        <v>263</v>
      </c>
      <c r="G147" s="226" t="s">
        <v>173</v>
      </c>
      <c r="H147" s="227">
        <v>233</v>
      </c>
      <c r="I147" s="228"/>
      <c r="J147" s="229">
        <f>ROUND(I147*H147,2)</f>
        <v>0</v>
      </c>
      <c r="K147" s="225" t="s">
        <v>20</v>
      </c>
      <c r="L147" s="230"/>
      <c r="M147" s="231" t="s">
        <v>20</v>
      </c>
      <c r="N147" s="232" t="s">
        <v>46</v>
      </c>
      <c r="O147" s="84"/>
      <c r="P147" s="214">
        <f>O147*H147</f>
        <v>0</v>
      </c>
      <c r="Q147" s="214">
        <v>0.0035999999999999999</v>
      </c>
      <c r="R147" s="214">
        <f>Q147*H147</f>
        <v>0.83879999999999999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150</v>
      </c>
      <c r="AT147" s="216" t="s">
        <v>146</v>
      </c>
      <c r="AU147" s="216" t="s">
        <v>22</v>
      </c>
      <c r="AY147" s="17" t="s">
        <v>122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22</v>
      </c>
      <c r="BK147" s="217">
        <f>ROUND(I147*H147,2)</f>
        <v>0</v>
      </c>
      <c r="BL147" s="17" t="s">
        <v>128</v>
      </c>
      <c r="BM147" s="216" t="s">
        <v>264</v>
      </c>
    </row>
    <row r="148" s="2" customFormat="1">
      <c r="A148" s="38"/>
      <c r="B148" s="39"/>
      <c r="C148" s="40"/>
      <c r="D148" s="218" t="s">
        <v>130</v>
      </c>
      <c r="E148" s="40"/>
      <c r="F148" s="219" t="s">
        <v>263</v>
      </c>
      <c r="G148" s="40"/>
      <c r="H148" s="40"/>
      <c r="I148" s="220"/>
      <c r="J148" s="40"/>
      <c r="K148" s="40"/>
      <c r="L148" s="44"/>
      <c r="M148" s="221"/>
      <c r="N148" s="222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22</v>
      </c>
    </row>
    <row r="149" s="2" customFormat="1" ht="21.75" customHeight="1">
      <c r="A149" s="38"/>
      <c r="B149" s="39"/>
      <c r="C149" s="205" t="s">
        <v>265</v>
      </c>
      <c r="D149" s="205" t="s">
        <v>123</v>
      </c>
      <c r="E149" s="206" t="s">
        <v>266</v>
      </c>
      <c r="F149" s="207" t="s">
        <v>267</v>
      </c>
      <c r="G149" s="208" t="s">
        <v>173</v>
      </c>
      <c r="H149" s="209">
        <v>966</v>
      </c>
      <c r="I149" s="210"/>
      <c r="J149" s="211">
        <f>ROUND(I149*H149,2)</f>
        <v>0</v>
      </c>
      <c r="K149" s="207" t="s">
        <v>127</v>
      </c>
      <c r="L149" s="44"/>
      <c r="M149" s="212" t="s">
        <v>20</v>
      </c>
      <c r="N149" s="213" t="s">
        <v>46</v>
      </c>
      <c r="O149" s="84"/>
      <c r="P149" s="214">
        <f>O149*H149</f>
        <v>0</v>
      </c>
      <c r="Q149" s="214">
        <v>0.0025999999999999999</v>
      </c>
      <c r="R149" s="214">
        <f>Q149*H149</f>
        <v>2.5116000000000001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128</v>
      </c>
      <c r="AT149" s="216" t="s">
        <v>123</v>
      </c>
      <c r="AU149" s="216" t="s">
        <v>22</v>
      </c>
      <c r="AY149" s="17" t="s">
        <v>122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22</v>
      </c>
      <c r="BK149" s="217">
        <f>ROUND(I149*H149,2)</f>
        <v>0</v>
      </c>
      <c r="BL149" s="17" t="s">
        <v>128</v>
      </c>
      <c r="BM149" s="216" t="s">
        <v>268</v>
      </c>
    </row>
    <row r="150" s="2" customFormat="1">
      <c r="A150" s="38"/>
      <c r="B150" s="39"/>
      <c r="C150" s="40"/>
      <c r="D150" s="218" t="s">
        <v>130</v>
      </c>
      <c r="E150" s="40"/>
      <c r="F150" s="219" t="s">
        <v>269</v>
      </c>
      <c r="G150" s="40"/>
      <c r="H150" s="40"/>
      <c r="I150" s="220"/>
      <c r="J150" s="40"/>
      <c r="K150" s="40"/>
      <c r="L150" s="44"/>
      <c r="M150" s="221"/>
      <c r="N150" s="222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22</v>
      </c>
    </row>
    <row r="151" s="12" customFormat="1">
      <c r="A151" s="12"/>
      <c r="B151" s="233"/>
      <c r="C151" s="234"/>
      <c r="D151" s="218" t="s">
        <v>152</v>
      </c>
      <c r="E151" s="235" t="s">
        <v>20</v>
      </c>
      <c r="F151" s="236" t="s">
        <v>270</v>
      </c>
      <c r="G151" s="234"/>
      <c r="H151" s="237">
        <v>966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3" t="s">
        <v>152</v>
      </c>
      <c r="AU151" s="243" t="s">
        <v>22</v>
      </c>
      <c r="AV151" s="12" t="s">
        <v>83</v>
      </c>
      <c r="AW151" s="12" t="s">
        <v>37</v>
      </c>
      <c r="AX151" s="12" t="s">
        <v>22</v>
      </c>
      <c r="AY151" s="243" t="s">
        <v>122</v>
      </c>
    </row>
    <row r="152" s="2" customFormat="1">
      <c r="A152" s="38"/>
      <c r="B152" s="39"/>
      <c r="C152" s="205" t="s">
        <v>271</v>
      </c>
      <c r="D152" s="205" t="s">
        <v>123</v>
      </c>
      <c r="E152" s="206" t="s">
        <v>272</v>
      </c>
      <c r="F152" s="207" t="s">
        <v>273</v>
      </c>
      <c r="G152" s="208" t="s">
        <v>173</v>
      </c>
      <c r="H152" s="209">
        <v>966</v>
      </c>
      <c r="I152" s="210"/>
      <c r="J152" s="211">
        <f>ROUND(I152*H152,2)</f>
        <v>0</v>
      </c>
      <c r="K152" s="207" t="s">
        <v>127</v>
      </c>
      <c r="L152" s="44"/>
      <c r="M152" s="212" t="s">
        <v>20</v>
      </c>
      <c r="N152" s="213" t="s">
        <v>46</v>
      </c>
      <c r="O152" s="84"/>
      <c r="P152" s="214">
        <f>O152*H152</f>
        <v>0</v>
      </c>
      <c r="Q152" s="214">
        <v>0.0020799999999999998</v>
      </c>
      <c r="R152" s="214">
        <f>Q152*H152</f>
        <v>2.00928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128</v>
      </c>
      <c r="AT152" s="216" t="s">
        <v>123</v>
      </c>
      <c r="AU152" s="216" t="s">
        <v>22</v>
      </c>
      <c r="AY152" s="17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22</v>
      </c>
      <c r="BK152" s="217">
        <f>ROUND(I152*H152,2)</f>
        <v>0</v>
      </c>
      <c r="BL152" s="17" t="s">
        <v>128</v>
      </c>
      <c r="BM152" s="216" t="s">
        <v>274</v>
      </c>
    </row>
    <row r="153" s="2" customFormat="1">
      <c r="A153" s="38"/>
      <c r="B153" s="39"/>
      <c r="C153" s="40"/>
      <c r="D153" s="218" t="s">
        <v>130</v>
      </c>
      <c r="E153" s="40"/>
      <c r="F153" s="219" t="s">
        <v>275</v>
      </c>
      <c r="G153" s="40"/>
      <c r="H153" s="40"/>
      <c r="I153" s="220"/>
      <c r="J153" s="40"/>
      <c r="K153" s="40"/>
      <c r="L153" s="44"/>
      <c r="M153" s="221"/>
      <c r="N153" s="222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22</v>
      </c>
    </row>
    <row r="154" s="12" customFormat="1">
      <c r="A154" s="12"/>
      <c r="B154" s="233"/>
      <c r="C154" s="234"/>
      <c r="D154" s="218" t="s">
        <v>152</v>
      </c>
      <c r="E154" s="235" t="s">
        <v>20</v>
      </c>
      <c r="F154" s="236" t="s">
        <v>270</v>
      </c>
      <c r="G154" s="234"/>
      <c r="H154" s="237">
        <v>966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3" t="s">
        <v>152</v>
      </c>
      <c r="AU154" s="243" t="s">
        <v>22</v>
      </c>
      <c r="AV154" s="12" t="s">
        <v>83</v>
      </c>
      <c r="AW154" s="12" t="s">
        <v>37</v>
      </c>
      <c r="AX154" s="12" t="s">
        <v>22</v>
      </c>
      <c r="AY154" s="243" t="s">
        <v>122</v>
      </c>
    </row>
    <row r="155" s="2" customFormat="1" ht="33" customHeight="1">
      <c r="A155" s="38"/>
      <c r="B155" s="39"/>
      <c r="C155" s="205" t="s">
        <v>276</v>
      </c>
      <c r="D155" s="205" t="s">
        <v>123</v>
      </c>
      <c r="E155" s="206" t="s">
        <v>277</v>
      </c>
      <c r="F155" s="207" t="s">
        <v>278</v>
      </c>
      <c r="G155" s="208" t="s">
        <v>279</v>
      </c>
      <c r="H155" s="209">
        <v>44.100000000000001</v>
      </c>
      <c r="I155" s="210"/>
      <c r="J155" s="211">
        <f>ROUND(I155*H155,2)</f>
        <v>0</v>
      </c>
      <c r="K155" s="207" t="s">
        <v>127</v>
      </c>
      <c r="L155" s="44"/>
      <c r="M155" s="212" t="s">
        <v>20</v>
      </c>
      <c r="N155" s="213" t="s">
        <v>46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128</v>
      </c>
      <c r="AT155" s="216" t="s">
        <v>123</v>
      </c>
      <c r="AU155" s="216" t="s">
        <v>22</v>
      </c>
      <c r="AY155" s="17" t="s">
        <v>122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22</v>
      </c>
      <c r="BK155" s="217">
        <f>ROUND(I155*H155,2)</f>
        <v>0</v>
      </c>
      <c r="BL155" s="17" t="s">
        <v>128</v>
      </c>
      <c r="BM155" s="216" t="s">
        <v>280</v>
      </c>
    </row>
    <row r="156" s="2" customFormat="1">
      <c r="A156" s="38"/>
      <c r="B156" s="39"/>
      <c r="C156" s="40"/>
      <c r="D156" s="218" t="s">
        <v>130</v>
      </c>
      <c r="E156" s="40"/>
      <c r="F156" s="219" t="s">
        <v>281</v>
      </c>
      <c r="G156" s="40"/>
      <c r="H156" s="40"/>
      <c r="I156" s="220"/>
      <c r="J156" s="40"/>
      <c r="K156" s="40"/>
      <c r="L156" s="44"/>
      <c r="M156" s="221"/>
      <c r="N156" s="222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22</v>
      </c>
    </row>
    <row r="157" s="12" customFormat="1">
      <c r="A157" s="12"/>
      <c r="B157" s="233"/>
      <c r="C157" s="234"/>
      <c r="D157" s="218" t="s">
        <v>152</v>
      </c>
      <c r="E157" s="235" t="s">
        <v>20</v>
      </c>
      <c r="F157" s="236" t="s">
        <v>282</v>
      </c>
      <c r="G157" s="234"/>
      <c r="H157" s="237">
        <v>44.100000000000001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3" t="s">
        <v>152</v>
      </c>
      <c r="AU157" s="243" t="s">
        <v>22</v>
      </c>
      <c r="AV157" s="12" t="s">
        <v>83</v>
      </c>
      <c r="AW157" s="12" t="s">
        <v>37</v>
      </c>
      <c r="AX157" s="12" t="s">
        <v>22</v>
      </c>
      <c r="AY157" s="243" t="s">
        <v>122</v>
      </c>
    </row>
    <row r="158" s="2" customFormat="1">
      <c r="A158" s="38"/>
      <c r="B158" s="39"/>
      <c r="C158" s="205" t="s">
        <v>283</v>
      </c>
      <c r="D158" s="205" t="s">
        <v>123</v>
      </c>
      <c r="E158" s="206" t="s">
        <v>284</v>
      </c>
      <c r="F158" s="207" t="s">
        <v>285</v>
      </c>
      <c r="G158" s="208" t="s">
        <v>126</v>
      </c>
      <c r="H158" s="209">
        <v>3297.3040000000001</v>
      </c>
      <c r="I158" s="210"/>
      <c r="J158" s="211">
        <f>ROUND(I158*H158,2)</f>
        <v>0</v>
      </c>
      <c r="K158" s="207" t="s">
        <v>127</v>
      </c>
      <c r="L158" s="44"/>
      <c r="M158" s="212" t="s">
        <v>20</v>
      </c>
      <c r="N158" s="213" t="s">
        <v>46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128</v>
      </c>
      <c r="AT158" s="216" t="s">
        <v>123</v>
      </c>
      <c r="AU158" s="216" t="s">
        <v>22</v>
      </c>
      <c r="AY158" s="17" t="s">
        <v>122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22</v>
      </c>
      <c r="BK158" s="217">
        <f>ROUND(I158*H158,2)</f>
        <v>0</v>
      </c>
      <c r="BL158" s="17" t="s">
        <v>128</v>
      </c>
      <c r="BM158" s="216" t="s">
        <v>286</v>
      </c>
    </row>
    <row r="159" s="2" customFormat="1">
      <c r="A159" s="38"/>
      <c r="B159" s="39"/>
      <c r="C159" s="40"/>
      <c r="D159" s="218" t="s">
        <v>130</v>
      </c>
      <c r="E159" s="40"/>
      <c r="F159" s="219" t="s">
        <v>287</v>
      </c>
      <c r="G159" s="40"/>
      <c r="H159" s="40"/>
      <c r="I159" s="220"/>
      <c r="J159" s="40"/>
      <c r="K159" s="40"/>
      <c r="L159" s="44"/>
      <c r="M159" s="221"/>
      <c r="N159" s="222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130</v>
      </c>
      <c r="AU159" s="17" t="s">
        <v>22</v>
      </c>
    </row>
    <row r="160" s="2" customFormat="1" ht="16.5" customHeight="1">
      <c r="A160" s="38"/>
      <c r="B160" s="39"/>
      <c r="C160" s="223" t="s">
        <v>288</v>
      </c>
      <c r="D160" s="223" t="s">
        <v>146</v>
      </c>
      <c r="E160" s="224" t="s">
        <v>289</v>
      </c>
      <c r="F160" s="225" t="s">
        <v>290</v>
      </c>
      <c r="G160" s="226" t="s">
        <v>291</v>
      </c>
      <c r="H160" s="227">
        <v>335.89999999999998</v>
      </c>
      <c r="I160" s="228"/>
      <c r="J160" s="229">
        <f>ROUND(I160*H160,2)</f>
        <v>0</v>
      </c>
      <c r="K160" s="225" t="s">
        <v>127</v>
      </c>
      <c r="L160" s="230"/>
      <c r="M160" s="231" t="s">
        <v>20</v>
      </c>
      <c r="N160" s="232" t="s">
        <v>46</v>
      </c>
      <c r="O160" s="84"/>
      <c r="P160" s="214">
        <f>O160*H160</f>
        <v>0</v>
      </c>
      <c r="Q160" s="214">
        <v>0.20000000000000001</v>
      </c>
      <c r="R160" s="214">
        <f>Q160*H160</f>
        <v>67.179999999999993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150</v>
      </c>
      <c r="AT160" s="216" t="s">
        <v>146</v>
      </c>
      <c r="AU160" s="216" t="s">
        <v>22</v>
      </c>
      <c r="AY160" s="17" t="s">
        <v>122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22</v>
      </c>
      <c r="BK160" s="217">
        <f>ROUND(I160*H160,2)</f>
        <v>0</v>
      </c>
      <c r="BL160" s="17" t="s">
        <v>128</v>
      </c>
      <c r="BM160" s="216" t="s">
        <v>292</v>
      </c>
    </row>
    <row r="161" s="2" customFormat="1">
      <c r="A161" s="38"/>
      <c r="B161" s="39"/>
      <c r="C161" s="40"/>
      <c r="D161" s="218" t="s">
        <v>130</v>
      </c>
      <c r="E161" s="40"/>
      <c r="F161" s="219" t="s">
        <v>293</v>
      </c>
      <c r="G161" s="40"/>
      <c r="H161" s="40"/>
      <c r="I161" s="220"/>
      <c r="J161" s="40"/>
      <c r="K161" s="40"/>
      <c r="L161" s="44"/>
      <c r="M161" s="221"/>
      <c r="N161" s="222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130</v>
      </c>
      <c r="AU161" s="17" t="s">
        <v>22</v>
      </c>
    </row>
    <row r="162" s="12" customFormat="1">
      <c r="A162" s="12"/>
      <c r="B162" s="233"/>
      <c r="C162" s="234"/>
      <c r="D162" s="218" t="s">
        <v>152</v>
      </c>
      <c r="E162" s="235" t="s">
        <v>20</v>
      </c>
      <c r="F162" s="236" t="s">
        <v>294</v>
      </c>
      <c r="G162" s="234"/>
      <c r="H162" s="237">
        <v>335.89999999999998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3" t="s">
        <v>152</v>
      </c>
      <c r="AU162" s="243" t="s">
        <v>22</v>
      </c>
      <c r="AV162" s="12" t="s">
        <v>83</v>
      </c>
      <c r="AW162" s="12" t="s">
        <v>37</v>
      </c>
      <c r="AX162" s="12" t="s">
        <v>22</v>
      </c>
      <c r="AY162" s="243" t="s">
        <v>122</v>
      </c>
    </row>
    <row r="163" s="2" customFormat="1" ht="16.5" customHeight="1">
      <c r="A163" s="38"/>
      <c r="B163" s="39"/>
      <c r="C163" s="205" t="s">
        <v>295</v>
      </c>
      <c r="D163" s="205" t="s">
        <v>123</v>
      </c>
      <c r="E163" s="206" t="s">
        <v>296</v>
      </c>
      <c r="F163" s="207" t="s">
        <v>297</v>
      </c>
      <c r="G163" s="208" t="s">
        <v>291</v>
      </c>
      <c r="H163" s="209">
        <v>82.739999999999995</v>
      </c>
      <c r="I163" s="210"/>
      <c r="J163" s="211">
        <f>ROUND(I163*H163,2)</f>
        <v>0</v>
      </c>
      <c r="K163" s="207" t="s">
        <v>127</v>
      </c>
      <c r="L163" s="44"/>
      <c r="M163" s="212" t="s">
        <v>20</v>
      </c>
      <c r="N163" s="213" t="s">
        <v>46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128</v>
      </c>
      <c r="AT163" s="216" t="s">
        <v>123</v>
      </c>
      <c r="AU163" s="216" t="s">
        <v>22</v>
      </c>
      <c r="AY163" s="17" t="s">
        <v>122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22</v>
      </c>
      <c r="BK163" s="217">
        <f>ROUND(I163*H163,2)</f>
        <v>0</v>
      </c>
      <c r="BL163" s="17" t="s">
        <v>128</v>
      </c>
      <c r="BM163" s="216" t="s">
        <v>298</v>
      </c>
    </row>
    <row r="164" s="2" customFormat="1">
      <c r="A164" s="38"/>
      <c r="B164" s="39"/>
      <c r="C164" s="40"/>
      <c r="D164" s="218" t="s">
        <v>130</v>
      </c>
      <c r="E164" s="40"/>
      <c r="F164" s="219" t="s">
        <v>299</v>
      </c>
      <c r="G164" s="40"/>
      <c r="H164" s="40"/>
      <c r="I164" s="220"/>
      <c r="J164" s="40"/>
      <c r="K164" s="40"/>
      <c r="L164" s="44"/>
      <c r="M164" s="221"/>
      <c r="N164" s="222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22</v>
      </c>
    </row>
    <row r="165" s="12" customFormat="1">
      <c r="A165" s="12"/>
      <c r="B165" s="233"/>
      <c r="C165" s="234"/>
      <c r="D165" s="218" t="s">
        <v>152</v>
      </c>
      <c r="E165" s="235" t="s">
        <v>20</v>
      </c>
      <c r="F165" s="236" t="s">
        <v>300</v>
      </c>
      <c r="G165" s="234"/>
      <c r="H165" s="237">
        <v>82.739999999999995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3" t="s">
        <v>152</v>
      </c>
      <c r="AU165" s="243" t="s">
        <v>22</v>
      </c>
      <c r="AV165" s="12" t="s">
        <v>83</v>
      </c>
      <c r="AW165" s="12" t="s">
        <v>37</v>
      </c>
      <c r="AX165" s="12" t="s">
        <v>22</v>
      </c>
      <c r="AY165" s="243" t="s">
        <v>122</v>
      </c>
    </row>
    <row r="166" s="2" customFormat="1" ht="21.75" customHeight="1">
      <c r="A166" s="38"/>
      <c r="B166" s="39"/>
      <c r="C166" s="205" t="s">
        <v>301</v>
      </c>
      <c r="D166" s="205" t="s">
        <v>123</v>
      </c>
      <c r="E166" s="206" t="s">
        <v>302</v>
      </c>
      <c r="F166" s="207" t="s">
        <v>303</v>
      </c>
      <c r="G166" s="208" t="s">
        <v>291</v>
      </c>
      <c r="H166" s="209">
        <v>82.739999999999995</v>
      </c>
      <c r="I166" s="210"/>
      <c r="J166" s="211">
        <f>ROUND(I166*H166,2)</f>
        <v>0</v>
      </c>
      <c r="K166" s="207" t="s">
        <v>127</v>
      </c>
      <c r="L166" s="44"/>
      <c r="M166" s="212" t="s">
        <v>20</v>
      </c>
      <c r="N166" s="213" t="s">
        <v>46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128</v>
      </c>
      <c r="AT166" s="216" t="s">
        <v>123</v>
      </c>
      <c r="AU166" s="216" t="s">
        <v>22</v>
      </c>
      <c r="AY166" s="17" t="s">
        <v>122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22</v>
      </c>
      <c r="BK166" s="217">
        <f>ROUND(I166*H166,2)</f>
        <v>0</v>
      </c>
      <c r="BL166" s="17" t="s">
        <v>128</v>
      </c>
      <c r="BM166" s="216" t="s">
        <v>304</v>
      </c>
    </row>
    <row r="167" s="2" customFormat="1">
      <c r="A167" s="38"/>
      <c r="B167" s="39"/>
      <c r="C167" s="40"/>
      <c r="D167" s="218" t="s">
        <v>130</v>
      </c>
      <c r="E167" s="40"/>
      <c r="F167" s="219" t="s">
        <v>305</v>
      </c>
      <c r="G167" s="40"/>
      <c r="H167" s="40"/>
      <c r="I167" s="220"/>
      <c r="J167" s="40"/>
      <c r="K167" s="40"/>
      <c r="L167" s="44"/>
      <c r="M167" s="221"/>
      <c r="N167" s="222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22</v>
      </c>
    </row>
    <row r="168" s="2" customFormat="1">
      <c r="A168" s="38"/>
      <c r="B168" s="39"/>
      <c r="C168" s="205" t="s">
        <v>306</v>
      </c>
      <c r="D168" s="205" t="s">
        <v>123</v>
      </c>
      <c r="E168" s="206" t="s">
        <v>307</v>
      </c>
      <c r="F168" s="207" t="s">
        <v>308</v>
      </c>
      <c r="G168" s="208" t="s">
        <v>291</v>
      </c>
      <c r="H168" s="209">
        <v>330.95999999999998</v>
      </c>
      <c r="I168" s="210"/>
      <c r="J168" s="211">
        <f>ROUND(I168*H168,2)</f>
        <v>0</v>
      </c>
      <c r="K168" s="207" t="s">
        <v>127</v>
      </c>
      <c r="L168" s="44"/>
      <c r="M168" s="212" t="s">
        <v>20</v>
      </c>
      <c r="N168" s="213" t="s">
        <v>46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128</v>
      </c>
      <c r="AT168" s="216" t="s">
        <v>123</v>
      </c>
      <c r="AU168" s="216" t="s">
        <v>22</v>
      </c>
      <c r="AY168" s="17" t="s">
        <v>122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22</v>
      </c>
      <c r="BK168" s="217">
        <f>ROUND(I168*H168,2)</f>
        <v>0</v>
      </c>
      <c r="BL168" s="17" t="s">
        <v>128</v>
      </c>
      <c r="BM168" s="216" t="s">
        <v>309</v>
      </c>
    </row>
    <row r="169" s="2" customFormat="1">
      <c r="A169" s="38"/>
      <c r="B169" s="39"/>
      <c r="C169" s="40"/>
      <c r="D169" s="218" t="s">
        <v>130</v>
      </c>
      <c r="E169" s="40"/>
      <c r="F169" s="219" t="s">
        <v>310</v>
      </c>
      <c r="G169" s="40"/>
      <c r="H169" s="40"/>
      <c r="I169" s="220"/>
      <c r="J169" s="40"/>
      <c r="K169" s="40"/>
      <c r="L169" s="44"/>
      <c r="M169" s="221"/>
      <c r="N169" s="222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22</v>
      </c>
    </row>
    <row r="170" s="12" customFormat="1">
      <c r="A170" s="12"/>
      <c r="B170" s="233"/>
      <c r="C170" s="234"/>
      <c r="D170" s="218" t="s">
        <v>152</v>
      </c>
      <c r="E170" s="235" t="s">
        <v>20</v>
      </c>
      <c r="F170" s="236" t="s">
        <v>311</v>
      </c>
      <c r="G170" s="234"/>
      <c r="H170" s="237">
        <v>330.95999999999998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3" t="s">
        <v>152</v>
      </c>
      <c r="AU170" s="243" t="s">
        <v>22</v>
      </c>
      <c r="AV170" s="12" t="s">
        <v>83</v>
      </c>
      <c r="AW170" s="12" t="s">
        <v>37</v>
      </c>
      <c r="AX170" s="12" t="s">
        <v>22</v>
      </c>
      <c r="AY170" s="243" t="s">
        <v>122</v>
      </c>
    </row>
    <row r="171" s="2" customFormat="1">
      <c r="A171" s="38"/>
      <c r="B171" s="39"/>
      <c r="C171" s="205" t="s">
        <v>312</v>
      </c>
      <c r="D171" s="205" t="s">
        <v>123</v>
      </c>
      <c r="E171" s="206" t="s">
        <v>313</v>
      </c>
      <c r="F171" s="207" t="s">
        <v>314</v>
      </c>
      <c r="G171" s="208" t="s">
        <v>315</v>
      </c>
      <c r="H171" s="209">
        <v>1343</v>
      </c>
      <c r="I171" s="210"/>
      <c r="J171" s="211">
        <f>ROUND(I171*H171,2)</f>
        <v>0</v>
      </c>
      <c r="K171" s="207" t="s">
        <v>20</v>
      </c>
      <c r="L171" s="44"/>
      <c r="M171" s="212" t="s">
        <v>20</v>
      </c>
      <c r="N171" s="213" t="s">
        <v>46</v>
      </c>
      <c r="O171" s="84"/>
      <c r="P171" s="214">
        <f>O171*H171</f>
        <v>0</v>
      </c>
      <c r="Q171" s="214">
        <v>0.0068199999999999997</v>
      </c>
      <c r="R171" s="214">
        <f>Q171*H171</f>
        <v>9.1592599999999997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128</v>
      </c>
      <c r="AT171" s="216" t="s">
        <v>123</v>
      </c>
      <c r="AU171" s="216" t="s">
        <v>22</v>
      </c>
      <c r="AY171" s="17" t="s">
        <v>122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22</v>
      </c>
      <c r="BK171" s="217">
        <f>ROUND(I171*H171,2)</f>
        <v>0</v>
      </c>
      <c r="BL171" s="17" t="s">
        <v>128</v>
      </c>
      <c r="BM171" s="216" t="s">
        <v>316</v>
      </c>
    </row>
    <row r="172" s="2" customFormat="1">
      <c r="A172" s="38"/>
      <c r="B172" s="39"/>
      <c r="C172" s="40"/>
      <c r="D172" s="218" t="s">
        <v>130</v>
      </c>
      <c r="E172" s="40"/>
      <c r="F172" s="219" t="s">
        <v>317</v>
      </c>
      <c r="G172" s="40"/>
      <c r="H172" s="40"/>
      <c r="I172" s="220"/>
      <c r="J172" s="40"/>
      <c r="K172" s="40"/>
      <c r="L172" s="44"/>
      <c r="M172" s="221"/>
      <c r="N172" s="222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22</v>
      </c>
    </row>
    <row r="173" s="2" customFormat="1" ht="21.75" customHeight="1">
      <c r="A173" s="38"/>
      <c r="B173" s="39"/>
      <c r="C173" s="205" t="s">
        <v>318</v>
      </c>
      <c r="D173" s="205" t="s">
        <v>123</v>
      </c>
      <c r="E173" s="206" t="s">
        <v>319</v>
      </c>
      <c r="F173" s="207" t="s">
        <v>320</v>
      </c>
      <c r="G173" s="208" t="s">
        <v>315</v>
      </c>
      <c r="H173" s="209">
        <v>24</v>
      </c>
      <c r="I173" s="210"/>
      <c r="J173" s="211">
        <f>ROUND(I173*H173,2)</f>
        <v>0</v>
      </c>
      <c r="K173" s="207" t="s">
        <v>127</v>
      </c>
      <c r="L173" s="44"/>
      <c r="M173" s="212" t="s">
        <v>20</v>
      </c>
      <c r="N173" s="213" t="s">
        <v>46</v>
      </c>
      <c r="O173" s="84"/>
      <c r="P173" s="214">
        <f>O173*H173</f>
        <v>0</v>
      </c>
      <c r="Q173" s="214">
        <v>0.07417</v>
      </c>
      <c r="R173" s="214">
        <f>Q173*H173</f>
        <v>1.7800799999999999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128</v>
      </c>
      <c r="AT173" s="216" t="s">
        <v>123</v>
      </c>
      <c r="AU173" s="216" t="s">
        <v>22</v>
      </c>
      <c r="AY173" s="17" t="s">
        <v>122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22</v>
      </c>
      <c r="BK173" s="217">
        <f>ROUND(I173*H173,2)</f>
        <v>0</v>
      </c>
      <c r="BL173" s="17" t="s">
        <v>128</v>
      </c>
      <c r="BM173" s="216" t="s">
        <v>321</v>
      </c>
    </row>
    <row r="174" s="2" customFormat="1">
      <c r="A174" s="38"/>
      <c r="B174" s="39"/>
      <c r="C174" s="40"/>
      <c r="D174" s="218" t="s">
        <v>130</v>
      </c>
      <c r="E174" s="40"/>
      <c r="F174" s="219" t="s">
        <v>322</v>
      </c>
      <c r="G174" s="40"/>
      <c r="H174" s="40"/>
      <c r="I174" s="220"/>
      <c r="J174" s="40"/>
      <c r="K174" s="40"/>
      <c r="L174" s="44"/>
      <c r="M174" s="221"/>
      <c r="N174" s="222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22</v>
      </c>
    </row>
    <row r="175" s="12" customFormat="1">
      <c r="A175" s="12"/>
      <c r="B175" s="233"/>
      <c r="C175" s="234"/>
      <c r="D175" s="218" t="s">
        <v>152</v>
      </c>
      <c r="E175" s="235" t="s">
        <v>20</v>
      </c>
      <c r="F175" s="236" t="s">
        <v>323</v>
      </c>
      <c r="G175" s="234"/>
      <c r="H175" s="237">
        <v>24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3" t="s">
        <v>152</v>
      </c>
      <c r="AU175" s="243" t="s">
        <v>22</v>
      </c>
      <c r="AV175" s="12" t="s">
        <v>83</v>
      </c>
      <c r="AW175" s="12" t="s">
        <v>37</v>
      </c>
      <c r="AX175" s="12" t="s">
        <v>22</v>
      </c>
      <c r="AY175" s="243" t="s">
        <v>122</v>
      </c>
    </row>
    <row r="176" s="2" customFormat="1">
      <c r="A176" s="38"/>
      <c r="B176" s="39"/>
      <c r="C176" s="205" t="s">
        <v>324</v>
      </c>
      <c r="D176" s="205" t="s">
        <v>123</v>
      </c>
      <c r="E176" s="206" t="s">
        <v>325</v>
      </c>
      <c r="F176" s="207" t="s">
        <v>326</v>
      </c>
      <c r="G176" s="208" t="s">
        <v>327</v>
      </c>
      <c r="H176" s="209">
        <v>91.786000000000001</v>
      </c>
      <c r="I176" s="210"/>
      <c r="J176" s="211">
        <f>ROUND(I176*H176,2)</f>
        <v>0</v>
      </c>
      <c r="K176" s="207" t="s">
        <v>127</v>
      </c>
      <c r="L176" s="44"/>
      <c r="M176" s="212" t="s">
        <v>20</v>
      </c>
      <c r="N176" s="213" t="s">
        <v>46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128</v>
      </c>
      <c r="AT176" s="216" t="s">
        <v>123</v>
      </c>
      <c r="AU176" s="216" t="s">
        <v>22</v>
      </c>
      <c r="AY176" s="17" t="s">
        <v>122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22</v>
      </c>
      <c r="BK176" s="217">
        <f>ROUND(I176*H176,2)</f>
        <v>0</v>
      </c>
      <c r="BL176" s="17" t="s">
        <v>128</v>
      </c>
      <c r="BM176" s="216" t="s">
        <v>328</v>
      </c>
    </row>
    <row r="177" s="2" customFormat="1">
      <c r="A177" s="38"/>
      <c r="B177" s="39"/>
      <c r="C177" s="40"/>
      <c r="D177" s="218" t="s">
        <v>130</v>
      </c>
      <c r="E177" s="40"/>
      <c r="F177" s="219" t="s">
        <v>329</v>
      </c>
      <c r="G177" s="40"/>
      <c r="H177" s="40"/>
      <c r="I177" s="220"/>
      <c r="J177" s="40"/>
      <c r="K177" s="40"/>
      <c r="L177" s="44"/>
      <c r="M177" s="244"/>
      <c r="N177" s="245"/>
      <c r="O177" s="246"/>
      <c r="P177" s="246"/>
      <c r="Q177" s="246"/>
      <c r="R177" s="246"/>
      <c r="S177" s="246"/>
      <c r="T177" s="247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22</v>
      </c>
    </row>
    <row r="178" s="2" customFormat="1" ht="6.96" customHeight="1">
      <c r="A178" s="38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igPmBlWoOqzW50J18LFDlb0DGaWEwC4GnoW07PlyVrV795YCNnzJ/MYwnTZqG/ZP9g4TiHnJycu866fXcgjArg==" hashValue="Yx2gFF1mp26fbVE0pVNwhmvwVW5VxZeMTjTFXa1uT0trBgWtW+8SS3KW7JhOqJkD2eLV5tZH1dlDv1UrjYnZdg==" algorithmName="SHA-512" password="CC35"/>
  <autoFilter ref="C79:K17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 a VN3 v k.ú. Vrbovec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330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331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19</v>
      </c>
      <c r="E13" s="38"/>
      <c r="F13" s="133" t="s">
        <v>20</v>
      </c>
      <c r="G13" s="38"/>
      <c r="H13" s="38"/>
      <c r="I13" s="142" t="s">
        <v>21</v>
      </c>
      <c r="J13" s="133" t="s">
        <v>20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133" t="s">
        <v>24</v>
      </c>
      <c r="G14" s="38"/>
      <c r="H14" s="38"/>
      <c r="I14" s="142" t="s">
        <v>25</v>
      </c>
      <c r="J14" s="146" t="str">
        <f>'Rekapitulace stavby'!AN8</f>
        <v>28. 1. 2016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29</v>
      </c>
      <c r="E16" s="38"/>
      <c r="F16" s="38"/>
      <c r="G16" s="38"/>
      <c r="H16" s="38"/>
      <c r="I16" s="142" t="s">
        <v>30</v>
      </c>
      <c r="J16" s="133" t="s">
        <v>20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31</v>
      </c>
      <c r="F17" s="38"/>
      <c r="G17" s="38"/>
      <c r="H17" s="38"/>
      <c r="I17" s="142" t="s">
        <v>32</v>
      </c>
      <c r="J17" s="133" t="s">
        <v>20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33</v>
      </c>
      <c r="E19" s="38"/>
      <c r="F19" s="38"/>
      <c r="G19" s="38"/>
      <c r="H19" s="38"/>
      <c r="I19" s="142" t="s">
        <v>30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32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35</v>
      </c>
      <c r="E22" s="38"/>
      <c r="F22" s="38"/>
      <c r="G22" s="38"/>
      <c r="H22" s="38"/>
      <c r="I22" s="142" t="s">
        <v>30</v>
      </c>
      <c r="J22" s="133" t="s">
        <v>20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32</v>
      </c>
      <c r="J23" s="133" t="s">
        <v>20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30</v>
      </c>
      <c r="J25" s="133" t="s">
        <v>20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32</v>
      </c>
      <c r="J26" s="133" t="s">
        <v>20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ROUND((SUM(BE85:BE104)),  2)</f>
        <v>0</v>
      </c>
      <c r="G35" s="38"/>
      <c r="H35" s="38"/>
      <c r="I35" s="157">
        <v>0.20999999999999999</v>
      </c>
      <c r="J35" s="156">
        <f>ROUND(((SUM(BE85:BE104))*I35),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ROUND((SUM(BF85:BF104)),  2)</f>
        <v>0</v>
      </c>
      <c r="G36" s="38"/>
      <c r="H36" s="38"/>
      <c r="I36" s="157">
        <v>0.14999999999999999</v>
      </c>
      <c r="J36" s="156">
        <f>ROUND(((SUM(BF85:BF104))*I36),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ROUND((SUM(BG85:BG104)),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ROUND((SUM(BH85:BH104)),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ROUND((SUM(BI85:BI104)),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 a VN3 v k.ú. Vrbovec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330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SO-31 - pěstební péče 1. rok (VN3 II.etapa)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23</v>
      </c>
      <c r="D56" s="40"/>
      <c r="E56" s="40"/>
      <c r="F56" s="27" t="str">
        <f>F14</f>
        <v>Vrbovec</v>
      </c>
      <c r="G56" s="40"/>
      <c r="H56" s="40"/>
      <c r="I56" s="32" t="s">
        <v>25</v>
      </c>
      <c r="J56" s="72" t="str">
        <f>IF(J14="","",J14)</f>
        <v>28. 1. 2016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29</v>
      </c>
      <c r="D58" s="40"/>
      <c r="E58" s="40"/>
      <c r="F58" s="27" t="str">
        <f>E17</f>
        <v>SPÚ ČR, KPÚ pro Jihomoravský kraj, Pobočka Znojmo</v>
      </c>
      <c r="G58" s="40"/>
      <c r="H58" s="40"/>
      <c r="I58" s="32" t="s">
        <v>35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33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Větrolamy VN2 a VN3 v k.ú. Vrbovec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330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SO-31 - pěstební péče 1. rok (VN3 II.etapa)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F14</f>
        <v>Vrbovec</v>
      </c>
      <c r="G79" s="40"/>
      <c r="H79" s="40"/>
      <c r="I79" s="32" t="s">
        <v>25</v>
      </c>
      <c r="J79" s="72" t="str">
        <f>IF(J14="","",J14)</f>
        <v>28. 1. 2016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29</v>
      </c>
      <c r="D81" s="40"/>
      <c r="E81" s="40"/>
      <c r="F81" s="27" t="str">
        <f>E17</f>
        <v>SPÚ ČR, KPÚ pro Jihomoravský kraj, Pobočka Znojmo</v>
      </c>
      <c r="G81" s="40"/>
      <c r="H81" s="40"/>
      <c r="I81" s="32" t="s">
        <v>35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33</v>
      </c>
      <c r="D82" s="40"/>
      <c r="E82" s="40"/>
      <c r="F82" s="27" t="str">
        <f>IF(E20="","",E20)</f>
        <v>Vyplň údaj</v>
      </c>
      <c r="G82" s="40"/>
      <c r="H82" s="40"/>
      <c r="I82" s="32" t="s">
        <v>38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80"/>
      <c r="B84" s="181"/>
      <c r="C84" s="182" t="s">
        <v>108</v>
      </c>
      <c r="D84" s="183" t="s">
        <v>60</v>
      </c>
      <c r="E84" s="183" t="s">
        <v>56</v>
      </c>
      <c r="F84" s="183" t="s">
        <v>57</v>
      </c>
      <c r="G84" s="183" t="s">
        <v>109</v>
      </c>
      <c r="H84" s="183" t="s">
        <v>110</v>
      </c>
      <c r="I84" s="183" t="s">
        <v>111</v>
      </c>
      <c r="J84" s="183" t="s">
        <v>104</v>
      </c>
      <c r="K84" s="184" t="s">
        <v>112</v>
      </c>
      <c r="L84" s="185"/>
      <c r="M84" s="92" t="s">
        <v>20</v>
      </c>
      <c r="N84" s="93" t="s">
        <v>45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6">
        <f>BK85</f>
        <v>0</v>
      </c>
      <c r="K85" s="40"/>
      <c r="L85" s="44"/>
      <c r="M85" s="95"/>
      <c r="N85" s="187"/>
      <c r="O85" s="96"/>
      <c r="P85" s="188">
        <f>SUM(P86:P104)</f>
        <v>0</v>
      </c>
      <c r="Q85" s="96"/>
      <c r="R85" s="188">
        <f>SUM(R86:R104)</f>
        <v>0.01932</v>
      </c>
      <c r="S85" s="96"/>
      <c r="T85" s="189">
        <f>SUM(T86:T104)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105</v>
      </c>
      <c r="BK85" s="190">
        <f>SUM(BK86:BK104)</f>
        <v>0</v>
      </c>
    </row>
    <row r="86" s="2" customFormat="1">
      <c r="A86" s="38"/>
      <c r="B86" s="39"/>
      <c r="C86" s="205" t="s">
        <v>22</v>
      </c>
      <c r="D86" s="205" t="s">
        <v>123</v>
      </c>
      <c r="E86" s="206" t="s">
        <v>332</v>
      </c>
      <c r="F86" s="207" t="s">
        <v>333</v>
      </c>
      <c r="G86" s="208" t="s">
        <v>173</v>
      </c>
      <c r="H86" s="209">
        <v>4410</v>
      </c>
      <c r="I86" s="210"/>
      <c r="J86" s="211">
        <f>ROUND(I86*H86,2)</f>
        <v>0</v>
      </c>
      <c r="K86" s="207" t="s">
        <v>127</v>
      </c>
      <c r="L86" s="44"/>
      <c r="M86" s="212" t="s">
        <v>20</v>
      </c>
      <c r="N86" s="213" t="s">
        <v>46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128</v>
      </c>
      <c r="AT86" s="216" t="s">
        <v>123</v>
      </c>
      <c r="AU86" s="216" t="s">
        <v>75</v>
      </c>
      <c r="AY86" s="17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22</v>
      </c>
      <c r="BK86" s="217">
        <f>ROUND(I86*H86,2)</f>
        <v>0</v>
      </c>
      <c r="BL86" s="17" t="s">
        <v>128</v>
      </c>
      <c r="BM86" s="216" t="s">
        <v>334</v>
      </c>
    </row>
    <row r="87" s="2" customFormat="1">
      <c r="A87" s="38"/>
      <c r="B87" s="39"/>
      <c r="C87" s="40"/>
      <c r="D87" s="218" t="s">
        <v>130</v>
      </c>
      <c r="E87" s="40"/>
      <c r="F87" s="219" t="s">
        <v>335</v>
      </c>
      <c r="G87" s="40"/>
      <c r="H87" s="40"/>
      <c r="I87" s="220"/>
      <c r="J87" s="40"/>
      <c r="K87" s="40"/>
      <c r="L87" s="44"/>
      <c r="M87" s="221"/>
      <c r="N87" s="22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130</v>
      </c>
      <c r="AU87" s="17" t="s">
        <v>75</v>
      </c>
    </row>
    <row r="88" s="12" customFormat="1">
      <c r="A88" s="12"/>
      <c r="B88" s="233"/>
      <c r="C88" s="234"/>
      <c r="D88" s="218" t="s">
        <v>152</v>
      </c>
      <c r="E88" s="235" t="s">
        <v>20</v>
      </c>
      <c r="F88" s="236" t="s">
        <v>336</v>
      </c>
      <c r="G88" s="234"/>
      <c r="H88" s="237">
        <v>4410</v>
      </c>
      <c r="I88" s="238"/>
      <c r="J88" s="234"/>
      <c r="K88" s="234"/>
      <c r="L88" s="239"/>
      <c r="M88" s="240"/>
      <c r="N88" s="241"/>
      <c r="O88" s="241"/>
      <c r="P88" s="241"/>
      <c r="Q88" s="241"/>
      <c r="R88" s="241"/>
      <c r="S88" s="241"/>
      <c r="T88" s="24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3" t="s">
        <v>152</v>
      </c>
      <c r="AU88" s="243" t="s">
        <v>75</v>
      </c>
      <c r="AV88" s="12" t="s">
        <v>83</v>
      </c>
      <c r="AW88" s="12" t="s">
        <v>37</v>
      </c>
      <c r="AX88" s="12" t="s">
        <v>22</v>
      </c>
      <c r="AY88" s="243" t="s">
        <v>122</v>
      </c>
    </row>
    <row r="89" s="2" customFormat="1">
      <c r="A89" s="38"/>
      <c r="B89" s="39"/>
      <c r="C89" s="205" t="s">
        <v>83</v>
      </c>
      <c r="D89" s="205" t="s">
        <v>123</v>
      </c>
      <c r="E89" s="206" t="s">
        <v>166</v>
      </c>
      <c r="F89" s="207" t="s">
        <v>167</v>
      </c>
      <c r="G89" s="208" t="s">
        <v>126</v>
      </c>
      <c r="H89" s="209">
        <v>24831</v>
      </c>
      <c r="I89" s="210"/>
      <c r="J89" s="211">
        <f>ROUND(I89*H89,2)</f>
        <v>0</v>
      </c>
      <c r="K89" s="207" t="s">
        <v>127</v>
      </c>
      <c r="L89" s="44"/>
      <c r="M89" s="212" t="s">
        <v>20</v>
      </c>
      <c r="N89" s="213" t="s">
        <v>46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128</v>
      </c>
      <c r="AT89" s="216" t="s">
        <v>123</v>
      </c>
      <c r="AU89" s="216" t="s">
        <v>75</v>
      </c>
      <c r="AY89" s="17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22</v>
      </c>
      <c r="BK89" s="217">
        <f>ROUND(I89*H89,2)</f>
        <v>0</v>
      </c>
      <c r="BL89" s="17" t="s">
        <v>128</v>
      </c>
      <c r="BM89" s="216" t="s">
        <v>337</v>
      </c>
    </row>
    <row r="90" s="2" customFormat="1">
      <c r="A90" s="38"/>
      <c r="B90" s="39"/>
      <c r="C90" s="40"/>
      <c r="D90" s="218" t="s">
        <v>130</v>
      </c>
      <c r="E90" s="40"/>
      <c r="F90" s="219" t="s">
        <v>169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130</v>
      </c>
      <c r="AU90" s="17" t="s">
        <v>75</v>
      </c>
    </row>
    <row r="91" s="12" customFormat="1">
      <c r="A91" s="12"/>
      <c r="B91" s="233"/>
      <c r="C91" s="234"/>
      <c r="D91" s="218" t="s">
        <v>152</v>
      </c>
      <c r="E91" s="235" t="s">
        <v>20</v>
      </c>
      <c r="F91" s="236" t="s">
        <v>338</v>
      </c>
      <c r="G91" s="234"/>
      <c r="H91" s="237">
        <v>24831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3" t="s">
        <v>152</v>
      </c>
      <c r="AU91" s="243" t="s">
        <v>75</v>
      </c>
      <c r="AV91" s="12" t="s">
        <v>83</v>
      </c>
      <c r="AW91" s="12" t="s">
        <v>37</v>
      </c>
      <c r="AX91" s="12" t="s">
        <v>22</v>
      </c>
      <c r="AY91" s="243" t="s">
        <v>122</v>
      </c>
    </row>
    <row r="92" s="2" customFormat="1" ht="16.5" customHeight="1">
      <c r="A92" s="38"/>
      <c r="B92" s="39"/>
      <c r="C92" s="205" t="s">
        <v>136</v>
      </c>
      <c r="D92" s="205" t="s">
        <v>123</v>
      </c>
      <c r="E92" s="206" t="s">
        <v>296</v>
      </c>
      <c r="F92" s="207" t="s">
        <v>297</v>
      </c>
      <c r="G92" s="208" t="s">
        <v>291</v>
      </c>
      <c r="H92" s="209">
        <v>248.22</v>
      </c>
      <c r="I92" s="210"/>
      <c r="J92" s="211">
        <f>ROUND(I92*H92,2)</f>
        <v>0</v>
      </c>
      <c r="K92" s="207" t="s">
        <v>127</v>
      </c>
      <c r="L92" s="44"/>
      <c r="M92" s="212" t="s">
        <v>20</v>
      </c>
      <c r="N92" s="213" t="s">
        <v>46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128</v>
      </c>
      <c r="AT92" s="216" t="s">
        <v>123</v>
      </c>
      <c r="AU92" s="216" t="s">
        <v>75</v>
      </c>
      <c r="AY92" s="17" t="s">
        <v>122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22</v>
      </c>
      <c r="BK92" s="217">
        <f>ROUND(I92*H92,2)</f>
        <v>0</v>
      </c>
      <c r="BL92" s="17" t="s">
        <v>128</v>
      </c>
      <c r="BM92" s="216" t="s">
        <v>339</v>
      </c>
    </row>
    <row r="93" s="2" customFormat="1">
      <c r="A93" s="38"/>
      <c r="B93" s="39"/>
      <c r="C93" s="40"/>
      <c r="D93" s="218" t="s">
        <v>130</v>
      </c>
      <c r="E93" s="40"/>
      <c r="F93" s="219" t="s">
        <v>299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130</v>
      </c>
      <c r="AU93" s="17" t="s">
        <v>75</v>
      </c>
    </row>
    <row r="94" s="12" customFormat="1">
      <c r="A94" s="12"/>
      <c r="B94" s="233"/>
      <c r="C94" s="234"/>
      <c r="D94" s="218" t="s">
        <v>152</v>
      </c>
      <c r="E94" s="235" t="s">
        <v>20</v>
      </c>
      <c r="F94" s="236" t="s">
        <v>340</v>
      </c>
      <c r="G94" s="234"/>
      <c r="H94" s="237">
        <v>248.22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3" t="s">
        <v>152</v>
      </c>
      <c r="AU94" s="243" t="s">
        <v>75</v>
      </c>
      <c r="AV94" s="12" t="s">
        <v>83</v>
      </c>
      <c r="AW94" s="12" t="s">
        <v>37</v>
      </c>
      <c r="AX94" s="12" t="s">
        <v>22</v>
      </c>
      <c r="AY94" s="243" t="s">
        <v>122</v>
      </c>
    </row>
    <row r="95" s="2" customFormat="1" ht="21.75" customHeight="1">
      <c r="A95" s="38"/>
      <c r="B95" s="39"/>
      <c r="C95" s="205" t="s">
        <v>128</v>
      </c>
      <c r="D95" s="205" t="s">
        <v>123</v>
      </c>
      <c r="E95" s="206" t="s">
        <v>302</v>
      </c>
      <c r="F95" s="207" t="s">
        <v>303</v>
      </c>
      <c r="G95" s="208" t="s">
        <v>291</v>
      </c>
      <c r="H95" s="209">
        <v>248.22</v>
      </c>
      <c r="I95" s="210"/>
      <c r="J95" s="211">
        <f>ROUND(I95*H95,2)</f>
        <v>0</v>
      </c>
      <c r="K95" s="207" t="s">
        <v>127</v>
      </c>
      <c r="L95" s="44"/>
      <c r="M95" s="212" t="s">
        <v>20</v>
      </c>
      <c r="N95" s="213" t="s">
        <v>46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128</v>
      </c>
      <c r="AT95" s="216" t="s">
        <v>123</v>
      </c>
      <c r="AU95" s="216" t="s">
        <v>75</v>
      </c>
      <c r="AY95" s="17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22</v>
      </c>
      <c r="BK95" s="217">
        <f>ROUND(I95*H95,2)</f>
        <v>0</v>
      </c>
      <c r="BL95" s="17" t="s">
        <v>128</v>
      </c>
      <c r="BM95" s="216" t="s">
        <v>341</v>
      </c>
    </row>
    <row r="96" s="2" customFormat="1">
      <c r="A96" s="38"/>
      <c r="B96" s="39"/>
      <c r="C96" s="40"/>
      <c r="D96" s="218" t="s">
        <v>130</v>
      </c>
      <c r="E96" s="40"/>
      <c r="F96" s="219" t="s">
        <v>305</v>
      </c>
      <c r="G96" s="40"/>
      <c r="H96" s="40"/>
      <c r="I96" s="220"/>
      <c r="J96" s="40"/>
      <c r="K96" s="40"/>
      <c r="L96" s="44"/>
      <c r="M96" s="221"/>
      <c r="N96" s="22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75</v>
      </c>
    </row>
    <row r="97" s="2" customFormat="1">
      <c r="A97" s="38"/>
      <c r="B97" s="39"/>
      <c r="C97" s="205" t="s">
        <v>145</v>
      </c>
      <c r="D97" s="205" t="s">
        <v>123</v>
      </c>
      <c r="E97" s="206" t="s">
        <v>307</v>
      </c>
      <c r="F97" s="207" t="s">
        <v>308</v>
      </c>
      <c r="G97" s="208" t="s">
        <v>291</v>
      </c>
      <c r="H97" s="209">
        <v>992.88</v>
      </c>
      <c r="I97" s="210"/>
      <c r="J97" s="211">
        <f>ROUND(I97*H97,2)</f>
        <v>0</v>
      </c>
      <c r="K97" s="207" t="s">
        <v>127</v>
      </c>
      <c r="L97" s="44"/>
      <c r="M97" s="212" t="s">
        <v>20</v>
      </c>
      <c r="N97" s="213" t="s">
        <v>46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128</v>
      </c>
      <c r="AT97" s="216" t="s">
        <v>123</v>
      </c>
      <c r="AU97" s="216" t="s">
        <v>75</v>
      </c>
      <c r="AY97" s="17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22</v>
      </c>
      <c r="BK97" s="217">
        <f>ROUND(I97*H97,2)</f>
        <v>0</v>
      </c>
      <c r="BL97" s="17" t="s">
        <v>128</v>
      </c>
      <c r="BM97" s="216" t="s">
        <v>342</v>
      </c>
    </row>
    <row r="98" s="2" customFormat="1">
      <c r="A98" s="38"/>
      <c r="B98" s="39"/>
      <c r="C98" s="40"/>
      <c r="D98" s="218" t="s">
        <v>130</v>
      </c>
      <c r="E98" s="40"/>
      <c r="F98" s="219" t="s">
        <v>310</v>
      </c>
      <c r="G98" s="40"/>
      <c r="H98" s="40"/>
      <c r="I98" s="220"/>
      <c r="J98" s="40"/>
      <c r="K98" s="40"/>
      <c r="L98" s="44"/>
      <c r="M98" s="221"/>
      <c r="N98" s="22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130</v>
      </c>
      <c r="AU98" s="17" t="s">
        <v>75</v>
      </c>
    </row>
    <row r="99" s="12" customFormat="1">
      <c r="A99" s="12"/>
      <c r="B99" s="233"/>
      <c r="C99" s="234"/>
      <c r="D99" s="218" t="s">
        <v>152</v>
      </c>
      <c r="E99" s="235" t="s">
        <v>20</v>
      </c>
      <c r="F99" s="236" t="s">
        <v>343</v>
      </c>
      <c r="G99" s="234"/>
      <c r="H99" s="237">
        <v>992.88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3" t="s">
        <v>152</v>
      </c>
      <c r="AU99" s="243" t="s">
        <v>75</v>
      </c>
      <c r="AV99" s="12" t="s">
        <v>83</v>
      </c>
      <c r="AW99" s="12" t="s">
        <v>37</v>
      </c>
      <c r="AX99" s="12" t="s">
        <v>22</v>
      </c>
      <c r="AY99" s="243" t="s">
        <v>122</v>
      </c>
    </row>
    <row r="100" s="2" customFormat="1">
      <c r="A100" s="38"/>
      <c r="B100" s="39"/>
      <c r="C100" s="205" t="s">
        <v>154</v>
      </c>
      <c r="D100" s="205" t="s">
        <v>123</v>
      </c>
      <c r="E100" s="206" t="s">
        <v>325</v>
      </c>
      <c r="F100" s="207" t="s">
        <v>326</v>
      </c>
      <c r="G100" s="208" t="s">
        <v>327</v>
      </c>
      <c r="H100" s="209">
        <v>0.019</v>
      </c>
      <c r="I100" s="210"/>
      <c r="J100" s="211">
        <f>ROUND(I100*H100,2)</f>
        <v>0</v>
      </c>
      <c r="K100" s="207" t="s">
        <v>127</v>
      </c>
      <c r="L100" s="44"/>
      <c r="M100" s="212" t="s">
        <v>20</v>
      </c>
      <c r="N100" s="213" t="s">
        <v>46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128</v>
      </c>
      <c r="AT100" s="216" t="s">
        <v>123</v>
      </c>
      <c r="AU100" s="216" t="s">
        <v>75</v>
      </c>
      <c r="AY100" s="17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22</v>
      </c>
      <c r="BK100" s="217">
        <f>ROUND(I100*H100,2)</f>
        <v>0</v>
      </c>
      <c r="BL100" s="17" t="s">
        <v>128</v>
      </c>
      <c r="BM100" s="216" t="s">
        <v>344</v>
      </c>
    </row>
    <row r="101" s="2" customFormat="1">
      <c r="A101" s="38"/>
      <c r="B101" s="39"/>
      <c r="C101" s="40"/>
      <c r="D101" s="218" t="s">
        <v>130</v>
      </c>
      <c r="E101" s="40"/>
      <c r="F101" s="219" t="s">
        <v>329</v>
      </c>
      <c r="G101" s="40"/>
      <c r="H101" s="40"/>
      <c r="I101" s="220"/>
      <c r="J101" s="40"/>
      <c r="K101" s="40"/>
      <c r="L101" s="44"/>
      <c r="M101" s="221"/>
      <c r="N101" s="222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130</v>
      </c>
      <c r="AU101" s="17" t="s">
        <v>75</v>
      </c>
    </row>
    <row r="102" s="2" customFormat="1" ht="16.5" customHeight="1">
      <c r="A102" s="38"/>
      <c r="B102" s="39"/>
      <c r="C102" s="205" t="s">
        <v>159</v>
      </c>
      <c r="D102" s="205" t="s">
        <v>123</v>
      </c>
      <c r="E102" s="206" t="s">
        <v>345</v>
      </c>
      <c r="F102" s="207" t="s">
        <v>346</v>
      </c>
      <c r="G102" s="208" t="s">
        <v>173</v>
      </c>
      <c r="H102" s="209">
        <v>966</v>
      </c>
      <c r="I102" s="210"/>
      <c r="J102" s="211">
        <f>ROUND(I102*H102,2)</f>
        <v>0</v>
      </c>
      <c r="K102" s="207" t="s">
        <v>127</v>
      </c>
      <c r="L102" s="44"/>
      <c r="M102" s="212" t="s">
        <v>20</v>
      </c>
      <c r="N102" s="213" t="s">
        <v>46</v>
      </c>
      <c r="O102" s="84"/>
      <c r="P102" s="214">
        <f>O102*H102</f>
        <v>0</v>
      </c>
      <c r="Q102" s="214">
        <v>2.0000000000000002E-05</v>
      </c>
      <c r="R102" s="214">
        <f>Q102*H102</f>
        <v>0.01932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128</v>
      </c>
      <c r="AT102" s="216" t="s">
        <v>123</v>
      </c>
      <c r="AU102" s="216" t="s">
        <v>75</v>
      </c>
      <c r="AY102" s="17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22</v>
      </c>
      <c r="BK102" s="217">
        <f>ROUND(I102*H102,2)</f>
        <v>0</v>
      </c>
      <c r="BL102" s="17" t="s">
        <v>128</v>
      </c>
      <c r="BM102" s="216" t="s">
        <v>347</v>
      </c>
    </row>
    <row r="103" s="2" customFormat="1">
      <c r="A103" s="38"/>
      <c r="B103" s="39"/>
      <c r="C103" s="40"/>
      <c r="D103" s="218" t="s">
        <v>130</v>
      </c>
      <c r="E103" s="40"/>
      <c r="F103" s="219" t="s">
        <v>348</v>
      </c>
      <c r="G103" s="40"/>
      <c r="H103" s="40"/>
      <c r="I103" s="220"/>
      <c r="J103" s="40"/>
      <c r="K103" s="40"/>
      <c r="L103" s="44"/>
      <c r="M103" s="221"/>
      <c r="N103" s="222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75</v>
      </c>
    </row>
    <row r="104" s="12" customFormat="1">
      <c r="A104" s="12"/>
      <c r="B104" s="233"/>
      <c r="C104" s="234"/>
      <c r="D104" s="218" t="s">
        <v>152</v>
      </c>
      <c r="E104" s="235" t="s">
        <v>20</v>
      </c>
      <c r="F104" s="236" t="s">
        <v>349</v>
      </c>
      <c r="G104" s="234"/>
      <c r="H104" s="237">
        <v>966</v>
      </c>
      <c r="I104" s="238"/>
      <c r="J104" s="234"/>
      <c r="K104" s="234"/>
      <c r="L104" s="239"/>
      <c r="M104" s="248"/>
      <c r="N104" s="249"/>
      <c r="O104" s="249"/>
      <c r="P104" s="249"/>
      <c r="Q104" s="249"/>
      <c r="R104" s="249"/>
      <c r="S104" s="249"/>
      <c r="T104" s="25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3" t="s">
        <v>152</v>
      </c>
      <c r="AU104" s="243" t="s">
        <v>75</v>
      </c>
      <c r="AV104" s="12" t="s">
        <v>83</v>
      </c>
      <c r="AW104" s="12" t="s">
        <v>37</v>
      </c>
      <c r="AX104" s="12" t="s">
        <v>22</v>
      </c>
      <c r="AY104" s="243" t="s">
        <v>122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kcp0GvsWeSIY6yM6y374tGZM4uKgJnxw1AVbcJkTYFryK7yHqHNFYYG/lwp5cL8ETCEewpCtXYxe67B8vFdS6A==" hashValue="KqMvLI1yPbELyKaokXLKfKcD82JQSep3/unK5yTyE5vy5CycZO8MS4YfnIDbm/yi8P9DoIHsbAg337Jj2x/K0Q==" algorithmName="SHA-512" password="CC35"/>
  <autoFilter ref="C84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 a VN3 v k.ú. Vrbovec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330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350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19</v>
      </c>
      <c r="E13" s="38"/>
      <c r="F13" s="133" t="s">
        <v>20</v>
      </c>
      <c r="G13" s="38"/>
      <c r="H13" s="38"/>
      <c r="I13" s="142" t="s">
        <v>21</v>
      </c>
      <c r="J13" s="133" t="s">
        <v>20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133" t="s">
        <v>24</v>
      </c>
      <c r="G14" s="38"/>
      <c r="H14" s="38"/>
      <c r="I14" s="142" t="s">
        <v>25</v>
      </c>
      <c r="J14" s="146" t="str">
        <f>'Rekapitulace stavby'!AN8</f>
        <v>28. 1. 2016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29</v>
      </c>
      <c r="E16" s="38"/>
      <c r="F16" s="38"/>
      <c r="G16" s="38"/>
      <c r="H16" s="38"/>
      <c r="I16" s="142" t="s">
        <v>30</v>
      </c>
      <c r="J16" s="133" t="s">
        <v>20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31</v>
      </c>
      <c r="F17" s="38"/>
      <c r="G17" s="38"/>
      <c r="H17" s="38"/>
      <c r="I17" s="142" t="s">
        <v>32</v>
      </c>
      <c r="J17" s="133" t="s">
        <v>20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33</v>
      </c>
      <c r="E19" s="38"/>
      <c r="F19" s="38"/>
      <c r="G19" s="38"/>
      <c r="H19" s="38"/>
      <c r="I19" s="142" t="s">
        <v>30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32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35</v>
      </c>
      <c r="E22" s="38"/>
      <c r="F22" s="38"/>
      <c r="G22" s="38"/>
      <c r="H22" s="38"/>
      <c r="I22" s="142" t="s">
        <v>30</v>
      </c>
      <c r="J22" s="133" t="s">
        <v>20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32</v>
      </c>
      <c r="J23" s="133" t="s">
        <v>20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30</v>
      </c>
      <c r="J25" s="133" t="s">
        <v>20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32</v>
      </c>
      <c r="J26" s="133" t="s">
        <v>20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ROUND((SUM(BE85:BE96)),  2)</f>
        <v>0</v>
      </c>
      <c r="G35" s="38"/>
      <c r="H35" s="38"/>
      <c r="I35" s="157">
        <v>0.20999999999999999</v>
      </c>
      <c r="J35" s="156">
        <f>ROUND(((SUM(BE85:BE96))*I35),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ROUND((SUM(BF85:BF96)),  2)</f>
        <v>0</v>
      </c>
      <c r="G36" s="38"/>
      <c r="H36" s="38"/>
      <c r="I36" s="157">
        <v>0.14999999999999999</v>
      </c>
      <c r="J36" s="156">
        <f>ROUND(((SUM(BF85:BF96))*I36),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ROUND((SUM(BG85:BG96)),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ROUND((SUM(BH85:BH96)),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ROUND((SUM(BI85:BI96)),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 a VN3 v k.ú. Vrbovec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330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SO-32 - pěstební péče 2. rok (VN3 II.etapa)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23</v>
      </c>
      <c r="D56" s="40"/>
      <c r="E56" s="40"/>
      <c r="F56" s="27" t="str">
        <f>F14</f>
        <v>Vrbovec</v>
      </c>
      <c r="G56" s="40"/>
      <c r="H56" s="40"/>
      <c r="I56" s="32" t="s">
        <v>25</v>
      </c>
      <c r="J56" s="72" t="str">
        <f>IF(J14="","",J14)</f>
        <v>28. 1. 2016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29</v>
      </c>
      <c r="D58" s="40"/>
      <c r="E58" s="40"/>
      <c r="F58" s="27" t="str">
        <f>E17</f>
        <v>SPÚ ČR, KPÚ pro Jihomoravský kraj, Pobočka Znojmo</v>
      </c>
      <c r="G58" s="40"/>
      <c r="H58" s="40"/>
      <c r="I58" s="32" t="s">
        <v>35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33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Větrolamy VN2 a VN3 v k.ú. Vrbovec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330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SO-32 - pěstební péče 2. rok (VN3 II.etapa)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F14</f>
        <v>Vrbovec</v>
      </c>
      <c r="G79" s="40"/>
      <c r="H79" s="40"/>
      <c r="I79" s="32" t="s">
        <v>25</v>
      </c>
      <c r="J79" s="72" t="str">
        <f>IF(J14="","",J14)</f>
        <v>28. 1. 2016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29</v>
      </c>
      <c r="D81" s="40"/>
      <c r="E81" s="40"/>
      <c r="F81" s="27" t="str">
        <f>E17</f>
        <v>SPÚ ČR, KPÚ pro Jihomoravský kraj, Pobočka Znojmo</v>
      </c>
      <c r="G81" s="40"/>
      <c r="H81" s="40"/>
      <c r="I81" s="32" t="s">
        <v>35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33</v>
      </c>
      <c r="D82" s="40"/>
      <c r="E82" s="40"/>
      <c r="F82" s="27" t="str">
        <f>IF(E20="","",E20)</f>
        <v>Vyplň údaj</v>
      </c>
      <c r="G82" s="40"/>
      <c r="H82" s="40"/>
      <c r="I82" s="32" t="s">
        <v>38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80"/>
      <c r="B84" s="181"/>
      <c r="C84" s="182" t="s">
        <v>108</v>
      </c>
      <c r="D84" s="183" t="s">
        <v>60</v>
      </c>
      <c r="E84" s="183" t="s">
        <v>56</v>
      </c>
      <c r="F84" s="183" t="s">
        <v>57</v>
      </c>
      <c r="G84" s="183" t="s">
        <v>109</v>
      </c>
      <c r="H84" s="183" t="s">
        <v>110</v>
      </c>
      <c r="I84" s="183" t="s">
        <v>111</v>
      </c>
      <c r="J84" s="183" t="s">
        <v>104</v>
      </c>
      <c r="K84" s="184" t="s">
        <v>112</v>
      </c>
      <c r="L84" s="185"/>
      <c r="M84" s="92" t="s">
        <v>20</v>
      </c>
      <c r="N84" s="93" t="s">
        <v>45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6">
        <f>BK85</f>
        <v>0</v>
      </c>
      <c r="K85" s="40"/>
      <c r="L85" s="44"/>
      <c r="M85" s="95"/>
      <c r="N85" s="187"/>
      <c r="O85" s="96"/>
      <c r="P85" s="188">
        <f>SUM(P86:P96)</f>
        <v>0</v>
      </c>
      <c r="Q85" s="96"/>
      <c r="R85" s="188">
        <f>SUM(R86:R96)</f>
        <v>0.01932</v>
      </c>
      <c r="S85" s="96"/>
      <c r="T85" s="189">
        <f>SUM(T86:T96)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105</v>
      </c>
      <c r="BK85" s="190">
        <f>SUM(BK86:BK96)</f>
        <v>0</v>
      </c>
    </row>
    <row r="86" s="2" customFormat="1">
      <c r="A86" s="38"/>
      <c r="B86" s="39"/>
      <c r="C86" s="205" t="s">
        <v>22</v>
      </c>
      <c r="D86" s="205" t="s">
        <v>123</v>
      </c>
      <c r="E86" s="206" t="s">
        <v>332</v>
      </c>
      <c r="F86" s="207" t="s">
        <v>333</v>
      </c>
      <c r="G86" s="208" t="s">
        <v>173</v>
      </c>
      <c r="H86" s="209">
        <v>4410</v>
      </c>
      <c r="I86" s="210"/>
      <c r="J86" s="211">
        <f>ROUND(I86*H86,2)</f>
        <v>0</v>
      </c>
      <c r="K86" s="207" t="s">
        <v>127</v>
      </c>
      <c r="L86" s="44"/>
      <c r="M86" s="212" t="s">
        <v>20</v>
      </c>
      <c r="N86" s="213" t="s">
        <v>46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128</v>
      </c>
      <c r="AT86" s="216" t="s">
        <v>123</v>
      </c>
      <c r="AU86" s="216" t="s">
        <v>75</v>
      </c>
      <c r="AY86" s="17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22</v>
      </c>
      <c r="BK86" s="217">
        <f>ROUND(I86*H86,2)</f>
        <v>0</v>
      </c>
      <c r="BL86" s="17" t="s">
        <v>128</v>
      </c>
      <c r="BM86" s="216" t="s">
        <v>351</v>
      </c>
    </row>
    <row r="87" s="2" customFormat="1">
      <c r="A87" s="38"/>
      <c r="B87" s="39"/>
      <c r="C87" s="40"/>
      <c r="D87" s="218" t="s">
        <v>130</v>
      </c>
      <c r="E87" s="40"/>
      <c r="F87" s="219" t="s">
        <v>335</v>
      </c>
      <c r="G87" s="40"/>
      <c r="H87" s="40"/>
      <c r="I87" s="220"/>
      <c r="J87" s="40"/>
      <c r="K87" s="40"/>
      <c r="L87" s="44"/>
      <c r="M87" s="221"/>
      <c r="N87" s="22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130</v>
      </c>
      <c r="AU87" s="17" t="s">
        <v>75</v>
      </c>
    </row>
    <row r="88" s="12" customFormat="1">
      <c r="A88" s="12"/>
      <c r="B88" s="233"/>
      <c r="C88" s="234"/>
      <c r="D88" s="218" t="s">
        <v>152</v>
      </c>
      <c r="E88" s="235" t="s">
        <v>20</v>
      </c>
      <c r="F88" s="236" t="s">
        <v>336</v>
      </c>
      <c r="G88" s="234"/>
      <c r="H88" s="237">
        <v>4410</v>
      </c>
      <c r="I88" s="238"/>
      <c r="J88" s="234"/>
      <c r="K88" s="234"/>
      <c r="L88" s="239"/>
      <c r="M88" s="240"/>
      <c r="N88" s="241"/>
      <c r="O88" s="241"/>
      <c r="P88" s="241"/>
      <c r="Q88" s="241"/>
      <c r="R88" s="241"/>
      <c r="S88" s="241"/>
      <c r="T88" s="24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3" t="s">
        <v>152</v>
      </c>
      <c r="AU88" s="243" t="s">
        <v>75</v>
      </c>
      <c r="AV88" s="12" t="s">
        <v>83</v>
      </c>
      <c r="AW88" s="12" t="s">
        <v>37</v>
      </c>
      <c r="AX88" s="12" t="s">
        <v>22</v>
      </c>
      <c r="AY88" s="243" t="s">
        <v>122</v>
      </c>
    </row>
    <row r="89" s="2" customFormat="1">
      <c r="A89" s="38"/>
      <c r="B89" s="39"/>
      <c r="C89" s="205" t="s">
        <v>83</v>
      </c>
      <c r="D89" s="205" t="s">
        <v>123</v>
      </c>
      <c r="E89" s="206" t="s">
        <v>166</v>
      </c>
      <c r="F89" s="207" t="s">
        <v>167</v>
      </c>
      <c r="G89" s="208" t="s">
        <v>126</v>
      </c>
      <c r="H89" s="209">
        <v>16554</v>
      </c>
      <c r="I89" s="210"/>
      <c r="J89" s="211">
        <f>ROUND(I89*H89,2)</f>
        <v>0</v>
      </c>
      <c r="K89" s="207" t="s">
        <v>127</v>
      </c>
      <c r="L89" s="44"/>
      <c r="M89" s="212" t="s">
        <v>20</v>
      </c>
      <c r="N89" s="213" t="s">
        <v>46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128</v>
      </c>
      <c r="AT89" s="216" t="s">
        <v>123</v>
      </c>
      <c r="AU89" s="216" t="s">
        <v>75</v>
      </c>
      <c r="AY89" s="17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22</v>
      </c>
      <c r="BK89" s="217">
        <f>ROUND(I89*H89,2)</f>
        <v>0</v>
      </c>
      <c r="BL89" s="17" t="s">
        <v>128</v>
      </c>
      <c r="BM89" s="216" t="s">
        <v>352</v>
      </c>
    </row>
    <row r="90" s="2" customFormat="1">
      <c r="A90" s="38"/>
      <c r="B90" s="39"/>
      <c r="C90" s="40"/>
      <c r="D90" s="218" t="s">
        <v>130</v>
      </c>
      <c r="E90" s="40"/>
      <c r="F90" s="219" t="s">
        <v>169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130</v>
      </c>
      <c r="AU90" s="17" t="s">
        <v>75</v>
      </c>
    </row>
    <row r="91" s="12" customFormat="1">
      <c r="A91" s="12"/>
      <c r="B91" s="233"/>
      <c r="C91" s="234"/>
      <c r="D91" s="218" t="s">
        <v>152</v>
      </c>
      <c r="E91" s="235" t="s">
        <v>20</v>
      </c>
      <c r="F91" s="236" t="s">
        <v>353</v>
      </c>
      <c r="G91" s="234"/>
      <c r="H91" s="237">
        <v>16554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3" t="s">
        <v>152</v>
      </c>
      <c r="AU91" s="243" t="s">
        <v>75</v>
      </c>
      <c r="AV91" s="12" t="s">
        <v>83</v>
      </c>
      <c r="AW91" s="12" t="s">
        <v>37</v>
      </c>
      <c r="AX91" s="12" t="s">
        <v>22</v>
      </c>
      <c r="AY91" s="243" t="s">
        <v>122</v>
      </c>
    </row>
    <row r="92" s="2" customFormat="1">
      <c r="A92" s="38"/>
      <c r="B92" s="39"/>
      <c r="C92" s="205" t="s">
        <v>145</v>
      </c>
      <c r="D92" s="205" t="s">
        <v>123</v>
      </c>
      <c r="E92" s="206" t="s">
        <v>325</v>
      </c>
      <c r="F92" s="207" t="s">
        <v>326</v>
      </c>
      <c r="G92" s="208" t="s">
        <v>327</v>
      </c>
      <c r="H92" s="209">
        <v>0.019</v>
      </c>
      <c r="I92" s="210"/>
      <c r="J92" s="211">
        <f>ROUND(I92*H92,2)</f>
        <v>0</v>
      </c>
      <c r="K92" s="207" t="s">
        <v>127</v>
      </c>
      <c r="L92" s="44"/>
      <c r="M92" s="212" t="s">
        <v>20</v>
      </c>
      <c r="N92" s="213" t="s">
        <v>46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128</v>
      </c>
      <c r="AT92" s="216" t="s">
        <v>123</v>
      </c>
      <c r="AU92" s="216" t="s">
        <v>75</v>
      </c>
      <c r="AY92" s="17" t="s">
        <v>122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22</v>
      </c>
      <c r="BK92" s="217">
        <f>ROUND(I92*H92,2)</f>
        <v>0</v>
      </c>
      <c r="BL92" s="17" t="s">
        <v>128</v>
      </c>
      <c r="BM92" s="216" t="s">
        <v>354</v>
      </c>
    </row>
    <row r="93" s="2" customFormat="1">
      <c r="A93" s="38"/>
      <c r="B93" s="39"/>
      <c r="C93" s="40"/>
      <c r="D93" s="218" t="s">
        <v>130</v>
      </c>
      <c r="E93" s="40"/>
      <c r="F93" s="219" t="s">
        <v>355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130</v>
      </c>
      <c r="AU93" s="17" t="s">
        <v>75</v>
      </c>
    </row>
    <row r="94" s="2" customFormat="1" ht="21.75" customHeight="1">
      <c r="A94" s="38"/>
      <c r="B94" s="39"/>
      <c r="C94" s="205" t="s">
        <v>128</v>
      </c>
      <c r="D94" s="205" t="s">
        <v>123</v>
      </c>
      <c r="E94" s="206" t="s">
        <v>345</v>
      </c>
      <c r="F94" s="207" t="s">
        <v>356</v>
      </c>
      <c r="G94" s="208" t="s">
        <v>173</v>
      </c>
      <c r="H94" s="209">
        <v>966</v>
      </c>
      <c r="I94" s="210"/>
      <c r="J94" s="211">
        <f>ROUND(I94*H94,2)</f>
        <v>0</v>
      </c>
      <c r="K94" s="207" t="s">
        <v>127</v>
      </c>
      <c r="L94" s="44"/>
      <c r="M94" s="212" t="s">
        <v>20</v>
      </c>
      <c r="N94" s="213" t="s">
        <v>46</v>
      </c>
      <c r="O94" s="84"/>
      <c r="P94" s="214">
        <f>O94*H94</f>
        <v>0</v>
      </c>
      <c r="Q94" s="214">
        <v>2.0000000000000002E-05</v>
      </c>
      <c r="R94" s="214">
        <f>Q94*H94</f>
        <v>0.01932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128</v>
      </c>
      <c r="AT94" s="216" t="s">
        <v>123</v>
      </c>
      <c r="AU94" s="216" t="s">
        <v>75</v>
      </c>
      <c r="AY94" s="17" t="s">
        <v>122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22</v>
      </c>
      <c r="BK94" s="217">
        <f>ROUND(I94*H94,2)</f>
        <v>0</v>
      </c>
      <c r="BL94" s="17" t="s">
        <v>128</v>
      </c>
      <c r="BM94" s="216" t="s">
        <v>357</v>
      </c>
    </row>
    <row r="95" s="2" customFormat="1">
      <c r="A95" s="38"/>
      <c r="B95" s="39"/>
      <c r="C95" s="40"/>
      <c r="D95" s="218" t="s">
        <v>130</v>
      </c>
      <c r="E95" s="40"/>
      <c r="F95" s="219" t="s">
        <v>348</v>
      </c>
      <c r="G95" s="40"/>
      <c r="H95" s="40"/>
      <c r="I95" s="220"/>
      <c r="J95" s="40"/>
      <c r="K95" s="40"/>
      <c r="L95" s="44"/>
      <c r="M95" s="221"/>
      <c r="N95" s="22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75</v>
      </c>
    </row>
    <row r="96" s="12" customFormat="1">
      <c r="A96" s="12"/>
      <c r="B96" s="233"/>
      <c r="C96" s="234"/>
      <c r="D96" s="218" t="s">
        <v>152</v>
      </c>
      <c r="E96" s="235" t="s">
        <v>20</v>
      </c>
      <c r="F96" s="236" t="s">
        <v>349</v>
      </c>
      <c r="G96" s="234"/>
      <c r="H96" s="237">
        <v>966</v>
      </c>
      <c r="I96" s="238"/>
      <c r="J96" s="234"/>
      <c r="K96" s="234"/>
      <c r="L96" s="239"/>
      <c r="M96" s="248"/>
      <c r="N96" s="249"/>
      <c r="O96" s="249"/>
      <c r="P96" s="249"/>
      <c r="Q96" s="249"/>
      <c r="R96" s="249"/>
      <c r="S96" s="249"/>
      <c r="T96" s="250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43" t="s">
        <v>152</v>
      </c>
      <c r="AU96" s="243" t="s">
        <v>75</v>
      </c>
      <c r="AV96" s="12" t="s">
        <v>83</v>
      </c>
      <c r="AW96" s="12" t="s">
        <v>37</v>
      </c>
      <c r="AX96" s="12" t="s">
        <v>22</v>
      </c>
      <c r="AY96" s="243" t="s">
        <v>122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JSniX19osy6LLJad6FYH90/sXzyX+ArVLIK3bf7g3JYkYEGFi6yzBOJEP20nco24PXpGw6t71L6EmDkFYe15RQ==" hashValue="uP938QxxDnC+FnzzsvIBJ8++KagxfQJnFdyoWzVvSMxPBoXHbwXb47xrvDviu3fJxZVyCxvN2a3psamsawpYbQ==" algorithmName="SHA-512" password="CC35"/>
  <autoFilter ref="C84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 a VN3 v k.ú. Vrbovec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330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358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19</v>
      </c>
      <c r="E13" s="38"/>
      <c r="F13" s="133" t="s">
        <v>20</v>
      </c>
      <c r="G13" s="38"/>
      <c r="H13" s="38"/>
      <c r="I13" s="142" t="s">
        <v>21</v>
      </c>
      <c r="J13" s="133" t="s">
        <v>20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133" t="s">
        <v>24</v>
      </c>
      <c r="G14" s="38"/>
      <c r="H14" s="38"/>
      <c r="I14" s="142" t="s">
        <v>25</v>
      </c>
      <c r="J14" s="146" t="str">
        <f>'Rekapitulace stavby'!AN8</f>
        <v>28. 1. 2016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29</v>
      </c>
      <c r="E16" s="38"/>
      <c r="F16" s="38"/>
      <c r="G16" s="38"/>
      <c r="H16" s="38"/>
      <c r="I16" s="142" t="s">
        <v>30</v>
      </c>
      <c r="J16" s="133" t="s">
        <v>20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31</v>
      </c>
      <c r="F17" s="38"/>
      <c r="G17" s="38"/>
      <c r="H17" s="38"/>
      <c r="I17" s="142" t="s">
        <v>32</v>
      </c>
      <c r="J17" s="133" t="s">
        <v>20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33</v>
      </c>
      <c r="E19" s="38"/>
      <c r="F19" s="38"/>
      <c r="G19" s="38"/>
      <c r="H19" s="38"/>
      <c r="I19" s="142" t="s">
        <v>30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32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35</v>
      </c>
      <c r="E22" s="38"/>
      <c r="F22" s="38"/>
      <c r="G22" s="38"/>
      <c r="H22" s="38"/>
      <c r="I22" s="142" t="s">
        <v>30</v>
      </c>
      <c r="J22" s="133" t="s">
        <v>20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32</v>
      </c>
      <c r="J23" s="133" t="s">
        <v>20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30</v>
      </c>
      <c r="J25" s="133" t="s">
        <v>20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32</v>
      </c>
      <c r="J26" s="133" t="s">
        <v>20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ROUND((SUM(BE85:BE99)),  2)</f>
        <v>0</v>
      </c>
      <c r="G35" s="38"/>
      <c r="H35" s="38"/>
      <c r="I35" s="157">
        <v>0.20999999999999999</v>
      </c>
      <c r="J35" s="156">
        <f>ROUND(((SUM(BE85:BE99))*I35),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ROUND((SUM(BF85:BF99)),  2)</f>
        <v>0</v>
      </c>
      <c r="G36" s="38"/>
      <c r="H36" s="38"/>
      <c r="I36" s="157">
        <v>0.14999999999999999</v>
      </c>
      <c r="J36" s="156">
        <f>ROUND(((SUM(BF85:BF99))*I36),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ROUND((SUM(BG85:BG99)),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ROUND((SUM(BH85:BH99)),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ROUND((SUM(BI85:BI99)),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 a VN3 v k.ú. Vrbovec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330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SO-33 - pěstební péče 3. rok (VN3 II.etapa)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23</v>
      </c>
      <c r="D56" s="40"/>
      <c r="E56" s="40"/>
      <c r="F56" s="27" t="str">
        <f>F14</f>
        <v>Vrbovec</v>
      </c>
      <c r="G56" s="40"/>
      <c r="H56" s="40"/>
      <c r="I56" s="32" t="s">
        <v>25</v>
      </c>
      <c r="J56" s="72" t="str">
        <f>IF(J14="","",J14)</f>
        <v>28. 1. 2016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29</v>
      </c>
      <c r="D58" s="40"/>
      <c r="E58" s="40"/>
      <c r="F58" s="27" t="str">
        <f>E17</f>
        <v>SPÚ ČR, KPÚ pro Jihomoravský kraj, Pobočka Znojmo</v>
      </c>
      <c r="G58" s="40"/>
      <c r="H58" s="40"/>
      <c r="I58" s="32" t="s">
        <v>35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33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107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Větrolamy VN2 a VN3 v k.ú. Vrbovec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100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101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330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SO-33 - pěstební péče 3. rok (VN3 II.etapa)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23</v>
      </c>
      <c r="D79" s="40"/>
      <c r="E79" s="40"/>
      <c r="F79" s="27" t="str">
        <f>F14</f>
        <v>Vrbovec</v>
      </c>
      <c r="G79" s="40"/>
      <c r="H79" s="40"/>
      <c r="I79" s="32" t="s">
        <v>25</v>
      </c>
      <c r="J79" s="72" t="str">
        <f>IF(J14="","",J14)</f>
        <v>28. 1. 2016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29</v>
      </c>
      <c r="D81" s="40"/>
      <c r="E81" s="40"/>
      <c r="F81" s="27" t="str">
        <f>E17</f>
        <v>SPÚ ČR, KPÚ pro Jihomoravský kraj, Pobočka Znojmo</v>
      </c>
      <c r="G81" s="40"/>
      <c r="H81" s="40"/>
      <c r="I81" s="32" t="s">
        <v>35</v>
      </c>
      <c r="J81" s="36" t="str">
        <f>E23</f>
        <v>Agroprojekt PSO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33</v>
      </c>
      <c r="D82" s="40"/>
      <c r="E82" s="40"/>
      <c r="F82" s="27" t="str">
        <f>IF(E20="","",E20)</f>
        <v>Vyplň údaj</v>
      </c>
      <c r="G82" s="40"/>
      <c r="H82" s="40"/>
      <c r="I82" s="32" t="s">
        <v>38</v>
      </c>
      <c r="J82" s="36" t="str">
        <f>E26</f>
        <v>Agroprojekt PSO s.r.o.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80"/>
      <c r="B84" s="181"/>
      <c r="C84" s="182" t="s">
        <v>108</v>
      </c>
      <c r="D84" s="183" t="s">
        <v>60</v>
      </c>
      <c r="E84" s="183" t="s">
        <v>56</v>
      </c>
      <c r="F84" s="183" t="s">
        <v>57</v>
      </c>
      <c r="G84" s="183" t="s">
        <v>109</v>
      </c>
      <c r="H84" s="183" t="s">
        <v>110</v>
      </c>
      <c r="I84" s="183" t="s">
        <v>111</v>
      </c>
      <c r="J84" s="183" t="s">
        <v>104</v>
      </c>
      <c r="K84" s="184" t="s">
        <v>112</v>
      </c>
      <c r="L84" s="185"/>
      <c r="M84" s="92" t="s">
        <v>20</v>
      </c>
      <c r="N84" s="93" t="s">
        <v>45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6">
        <f>BK85</f>
        <v>0</v>
      </c>
      <c r="K85" s="40"/>
      <c r="L85" s="44"/>
      <c r="M85" s="95"/>
      <c r="N85" s="187"/>
      <c r="O85" s="96"/>
      <c r="P85" s="188">
        <f>SUM(P86:P99)</f>
        <v>0</v>
      </c>
      <c r="Q85" s="96"/>
      <c r="R85" s="188">
        <f>SUM(R86:R99)</f>
        <v>0.01932</v>
      </c>
      <c r="S85" s="96"/>
      <c r="T85" s="189">
        <f>SUM(T86:T99)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105</v>
      </c>
      <c r="BK85" s="190">
        <f>SUM(BK86:BK99)</f>
        <v>0</v>
      </c>
    </row>
    <row r="86" s="2" customFormat="1">
      <c r="A86" s="38"/>
      <c r="B86" s="39"/>
      <c r="C86" s="205" t="s">
        <v>22</v>
      </c>
      <c r="D86" s="205" t="s">
        <v>123</v>
      </c>
      <c r="E86" s="206" t="s">
        <v>332</v>
      </c>
      <c r="F86" s="207" t="s">
        <v>333</v>
      </c>
      <c r="G86" s="208" t="s">
        <v>173</v>
      </c>
      <c r="H86" s="209">
        <v>4410</v>
      </c>
      <c r="I86" s="210"/>
      <c r="J86" s="211">
        <f>ROUND(I86*H86,2)</f>
        <v>0</v>
      </c>
      <c r="K86" s="207" t="s">
        <v>127</v>
      </c>
      <c r="L86" s="44"/>
      <c r="M86" s="212" t="s">
        <v>20</v>
      </c>
      <c r="N86" s="213" t="s">
        <v>46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128</v>
      </c>
      <c r="AT86" s="216" t="s">
        <v>123</v>
      </c>
      <c r="AU86" s="216" t="s">
        <v>75</v>
      </c>
      <c r="AY86" s="17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22</v>
      </c>
      <c r="BK86" s="217">
        <f>ROUND(I86*H86,2)</f>
        <v>0</v>
      </c>
      <c r="BL86" s="17" t="s">
        <v>128</v>
      </c>
      <c r="BM86" s="216" t="s">
        <v>359</v>
      </c>
    </row>
    <row r="87" s="2" customFormat="1">
      <c r="A87" s="38"/>
      <c r="B87" s="39"/>
      <c r="C87" s="40"/>
      <c r="D87" s="218" t="s">
        <v>130</v>
      </c>
      <c r="E87" s="40"/>
      <c r="F87" s="219" t="s">
        <v>335</v>
      </c>
      <c r="G87" s="40"/>
      <c r="H87" s="40"/>
      <c r="I87" s="220"/>
      <c r="J87" s="40"/>
      <c r="K87" s="40"/>
      <c r="L87" s="44"/>
      <c r="M87" s="221"/>
      <c r="N87" s="222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130</v>
      </c>
      <c r="AU87" s="17" t="s">
        <v>75</v>
      </c>
    </row>
    <row r="88" s="12" customFormat="1">
      <c r="A88" s="12"/>
      <c r="B88" s="233"/>
      <c r="C88" s="234"/>
      <c r="D88" s="218" t="s">
        <v>152</v>
      </c>
      <c r="E88" s="235" t="s">
        <v>20</v>
      </c>
      <c r="F88" s="236" t="s">
        <v>336</v>
      </c>
      <c r="G88" s="234"/>
      <c r="H88" s="237">
        <v>4410</v>
      </c>
      <c r="I88" s="238"/>
      <c r="J88" s="234"/>
      <c r="K88" s="234"/>
      <c r="L88" s="239"/>
      <c r="M88" s="240"/>
      <c r="N88" s="241"/>
      <c r="O88" s="241"/>
      <c r="P88" s="241"/>
      <c r="Q88" s="241"/>
      <c r="R88" s="241"/>
      <c r="S88" s="241"/>
      <c r="T88" s="24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3" t="s">
        <v>152</v>
      </c>
      <c r="AU88" s="243" t="s">
        <v>75</v>
      </c>
      <c r="AV88" s="12" t="s">
        <v>83</v>
      </c>
      <c r="AW88" s="12" t="s">
        <v>37</v>
      </c>
      <c r="AX88" s="12" t="s">
        <v>22</v>
      </c>
      <c r="AY88" s="243" t="s">
        <v>122</v>
      </c>
    </row>
    <row r="89" s="2" customFormat="1">
      <c r="A89" s="38"/>
      <c r="B89" s="39"/>
      <c r="C89" s="205" t="s">
        <v>83</v>
      </c>
      <c r="D89" s="205" t="s">
        <v>123</v>
      </c>
      <c r="E89" s="206" t="s">
        <v>166</v>
      </c>
      <c r="F89" s="207" t="s">
        <v>167</v>
      </c>
      <c r="G89" s="208" t="s">
        <v>126</v>
      </c>
      <c r="H89" s="209">
        <v>16554</v>
      </c>
      <c r="I89" s="210"/>
      <c r="J89" s="211">
        <f>ROUND(I89*H89,2)</f>
        <v>0</v>
      </c>
      <c r="K89" s="207" t="s">
        <v>127</v>
      </c>
      <c r="L89" s="44"/>
      <c r="M89" s="212" t="s">
        <v>20</v>
      </c>
      <c r="N89" s="213" t="s">
        <v>46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128</v>
      </c>
      <c r="AT89" s="216" t="s">
        <v>123</v>
      </c>
      <c r="AU89" s="216" t="s">
        <v>75</v>
      </c>
      <c r="AY89" s="17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22</v>
      </c>
      <c r="BK89" s="217">
        <f>ROUND(I89*H89,2)</f>
        <v>0</v>
      </c>
      <c r="BL89" s="17" t="s">
        <v>128</v>
      </c>
      <c r="BM89" s="216" t="s">
        <v>360</v>
      </c>
    </row>
    <row r="90" s="2" customFormat="1">
      <c r="A90" s="38"/>
      <c r="B90" s="39"/>
      <c r="C90" s="40"/>
      <c r="D90" s="218" t="s">
        <v>130</v>
      </c>
      <c r="E90" s="40"/>
      <c r="F90" s="219" t="s">
        <v>169</v>
      </c>
      <c r="G90" s="40"/>
      <c r="H90" s="40"/>
      <c r="I90" s="220"/>
      <c r="J90" s="40"/>
      <c r="K90" s="40"/>
      <c r="L90" s="44"/>
      <c r="M90" s="221"/>
      <c r="N90" s="222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130</v>
      </c>
      <c r="AU90" s="17" t="s">
        <v>75</v>
      </c>
    </row>
    <row r="91" s="12" customFormat="1">
      <c r="A91" s="12"/>
      <c r="B91" s="233"/>
      <c r="C91" s="234"/>
      <c r="D91" s="218" t="s">
        <v>152</v>
      </c>
      <c r="E91" s="235" t="s">
        <v>20</v>
      </c>
      <c r="F91" s="236" t="s">
        <v>353</v>
      </c>
      <c r="G91" s="234"/>
      <c r="H91" s="237">
        <v>16554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3" t="s">
        <v>152</v>
      </c>
      <c r="AU91" s="243" t="s">
        <v>75</v>
      </c>
      <c r="AV91" s="12" t="s">
        <v>83</v>
      </c>
      <c r="AW91" s="12" t="s">
        <v>37</v>
      </c>
      <c r="AX91" s="12" t="s">
        <v>22</v>
      </c>
      <c r="AY91" s="243" t="s">
        <v>122</v>
      </c>
    </row>
    <row r="92" s="2" customFormat="1" ht="21.75" customHeight="1">
      <c r="A92" s="38"/>
      <c r="B92" s="39"/>
      <c r="C92" s="205" t="s">
        <v>136</v>
      </c>
      <c r="D92" s="205" t="s">
        <v>123</v>
      </c>
      <c r="E92" s="206" t="s">
        <v>345</v>
      </c>
      <c r="F92" s="207" t="s">
        <v>356</v>
      </c>
      <c r="G92" s="208" t="s">
        <v>173</v>
      </c>
      <c r="H92" s="209">
        <v>966</v>
      </c>
      <c r="I92" s="210"/>
      <c r="J92" s="211">
        <f>ROUND(I92*H92,2)</f>
        <v>0</v>
      </c>
      <c r="K92" s="207" t="s">
        <v>127</v>
      </c>
      <c r="L92" s="44"/>
      <c r="M92" s="212" t="s">
        <v>20</v>
      </c>
      <c r="N92" s="213" t="s">
        <v>46</v>
      </c>
      <c r="O92" s="84"/>
      <c r="P92" s="214">
        <f>O92*H92</f>
        <v>0</v>
      </c>
      <c r="Q92" s="214">
        <v>2.0000000000000002E-05</v>
      </c>
      <c r="R92" s="214">
        <f>Q92*H92</f>
        <v>0.01932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128</v>
      </c>
      <c r="AT92" s="216" t="s">
        <v>123</v>
      </c>
      <c r="AU92" s="216" t="s">
        <v>75</v>
      </c>
      <c r="AY92" s="17" t="s">
        <v>122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22</v>
      </c>
      <c r="BK92" s="217">
        <f>ROUND(I92*H92,2)</f>
        <v>0</v>
      </c>
      <c r="BL92" s="17" t="s">
        <v>128</v>
      </c>
      <c r="BM92" s="216" t="s">
        <v>361</v>
      </c>
    </row>
    <row r="93" s="2" customFormat="1">
      <c r="A93" s="38"/>
      <c r="B93" s="39"/>
      <c r="C93" s="40"/>
      <c r="D93" s="218" t="s">
        <v>130</v>
      </c>
      <c r="E93" s="40"/>
      <c r="F93" s="219" t="s">
        <v>348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130</v>
      </c>
      <c r="AU93" s="17" t="s">
        <v>75</v>
      </c>
    </row>
    <row r="94" s="12" customFormat="1">
      <c r="A94" s="12"/>
      <c r="B94" s="233"/>
      <c r="C94" s="234"/>
      <c r="D94" s="218" t="s">
        <v>152</v>
      </c>
      <c r="E94" s="235" t="s">
        <v>20</v>
      </c>
      <c r="F94" s="236" t="s">
        <v>349</v>
      </c>
      <c r="G94" s="234"/>
      <c r="H94" s="237">
        <v>966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3" t="s">
        <v>152</v>
      </c>
      <c r="AU94" s="243" t="s">
        <v>75</v>
      </c>
      <c r="AV94" s="12" t="s">
        <v>83</v>
      </c>
      <c r="AW94" s="12" t="s">
        <v>37</v>
      </c>
      <c r="AX94" s="12" t="s">
        <v>22</v>
      </c>
      <c r="AY94" s="243" t="s">
        <v>122</v>
      </c>
    </row>
    <row r="95" s="2" customFormat="1">
      <c r="A95" s="38"/>
      <c r="B95" s="39"/>
      <c r="C95" s="205" t="s">
        <v>128</v>
      </c>
      <c r="D95" s="205" t="s">
        <v>123</v>
      </c>
      <c r="E95" s="206" t="s">
        <v>362</v>
      </c>
      <c r="F95" s="207" t="s">
        <v>363</v>
      </c>
      <c r="G95" s="208" t="s">
        <v>173</v>
      </c>
      <c r="H95" s="209">
        <v>966</v>
      </c>
      <c r="I95" s="210"/>
      <c r="J95" s="211">
        <f>ROUND(I95*H95,2)</f>
        <v>0</v>
      </c>
      <c r="K95" s="207" t="s">
        <v>127</v>
      </c>
      <c r="L95" s="44"/>
      <c r="M95" s="212" t="s">
        <v>20</v>
      </c>
      <c r="N95" s="213" t="s">
        <v>46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128</v>
      </c>
      <c r="AT95" s="216" t="s">
        <v>123</v>
      </c>
      <c r="AU95" s="216" t="s">
        <v>75</v>
      </c>
      <c r="AY95" s="17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22</v>
      </c>
      <c r="BK95" s="217">
        <f>ROUND(I95*H95,2)</f>
        <v>0</v>
      </c>
      <c r="BL95" s="17" t="s">
        <v>128</v>
      </c>
      <c r="BM95" s="216" t="s">
        <v>364</v>
      </c>
    </row>
    <row r="96" s="2" customFormat="1">
      <c r="A96" s="38"/>
      <c r="B96" s="39"/>
      <c r="C96" s="40"/>
      <c r="D96" s="218" t="s">
        <v>130</v>
      </c>
      <c r="E96" s="40"/>
      <c r="F96" s="219" t="s">
        <v>365</v>
      </c>
      <c r="G96" s="40"/>
      <c r="H96" s="40"/>
      <c r="I96" s="220"/>
      <c r="J96" s="40"/>
      <c r="K96" s="40"/>
      <c r="L96" s="44"/>
      <c r="M96" s="221"/>
      <c r="N96" s="22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75</v>
      </c>
    </row>
    <row r="97" s="12" customFormat="1">
      <c r="A97" s="12"/>
      <c r="B97" s="233"/>
      <c r="C97" s="234"/>
      <c r="D97" s="218" t="s">
        <v>152</v>
      </c>
      <c r="E97" s="235" t="s">
        <v>20</v>
      </c>
      <c r="F97" s="236" t="s">
        <v>366</v>
      </c>
      <c r="G97" s="234"/>
      <c r="H97" s="237">
        <v>966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3" t="s">
        <v>152</v>
      </c>
      <c r="AU97" s="243" t="s">
        <v>75</v>
      </c>
      <c r="AV97" s="12" t="s">
        <v>83</v>
      </c>
      <c r="AW97" s="12" t="s">
        <v>37</v>
      </c>
      <c r="AX97" s="12" t="s">
        <v>22</v>
      </c>
      <c r="AY97" s="243" t="s">
        <v>122</v>
      </c>
    </row>
    <row r="98" s="2" customFormat="1">
      <c r="A98" s="38"/>
      <c r="B98" s="39"/>
      <c r="C98" s="205" t="s">
        <v>145</v>
      </c>
      <c r="D98" s="205" t="s">
        <v>123</v>
      </c>
      <c r="E98" s="206" t="s">
        <v>325</v>
      </c>
      <c r="F98" s="207" t="s">
        <v>326</v>
      </c>
      <c r="G98" s="208" t="s">
        <v>327</v>
      </c>
      <c r="H98" s="209">
        <v>0.019</v>
      </c>
      <c r="I98" s="210"/>
      <c r="J98" s="211">
        <f>ROUND(I98*H98,2)</f>
        <v>0</v>
      </c>
      <c r="K98" s="207" t="s">
        <v>127</v>
      </c>
      <c r="L98" s="44"/>
      <c r="M98" s="212" t="s">
        <v>20</v>
      </c>
      <c r="N98" s="213" t="s">
        <v>46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128</v>
      </c>
      <c r="AT98" s="216" t="s">
        <v>123</v>
      </c>
      <c r="AU98" s="216" t="s">
        <v>75</v>
      </c>
      <c r="AY98" s="17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22</v>
      </c>
      <c r="BK98" s="217">
        <f>ROUND(I98*H98,2)</f>
        <v>0</v>
      </c>
      <c r="BL98" s="17" t="s">
        <v>128</v>
      </c>
      <c r="BM98" s="216" t="s">
        <v>367</v>
      </c>
    </row>
    <row r="99" s="2" customFormat="1">
      <c r="A99" s="38"/>
      <c r="B99" s="39"/>
      <c r="C99" s="40"/>
      <c r="D99" s="218" t="s">
        <v>130</v>
      </c>
      <c r="E99" s="40"/>
      <c r="F99" s="219" t="s">
        <v>355</v>
      </c>
      <c r="G99" s="40"/>
      <c r="H99" s="40"/>
      <c r="I99" s="220"/>
      <c r="J99" s="40"/>
      <c r="K99" s="40"/>
      <c r="L99" s="44"/>
      <c r="M99" s="244"/>
      <c r="N99" s="245"/>
      <c r="O99" s="246"/>
      <c r="P99" s="246"/>
      <c r="Q99" s="246"/>
      <c r="R99" s="246"/>
      <c r="S99" s="246"/>
      <c r="T99" s="247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75</v>
      </c>
    </row>
    <row r="100" s="2" customFormat="1" ht="6.96" customHeight="1">
      <c r="A100" s="38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44"/>
      <c r="M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</sheetData>
  <sheetProtection sheet="1" autoFilter="0" formatColumns="0" formatRows="0" objects="1" scenarios="1" spinCount="100000" saltValue="o7d5Ie8T2tBY3XZzHqZ6ln65oEPg0/wRe3Rq1hHHpdrzlDj3MmI9R+fzLAhErUSEUHKdT9shx8Vfs6Ua7RLY6Q==" hashValue="zi7MSxiRK3WpBPYys7T4XqXx+KT7Cwiajlv/SsjVmLag91OaHLLaZStpJwVOaL6rliFSQf/1GjJg2FJnr23wKg==" algorithmName="SHA-512" password="CC35"/>
  <autoFilter ref="C84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83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Větrolamy VN2 a VN3 v k.ú. Vrbovec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330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368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19</v>
      </c>
      <c r="E13" s="38"/>
      <c r="F13" s="133" t="s">
        <v>20</v>
      </c>
      <c r="G13" s="38"/>
      <c r="H13" s="38"/>
      <c r="I13" s="142" t="s">
        <v>21</v>
      </c>
      <c r="J13" s="133" t="s">
        <v>20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133" t="s">
        <v>24</v>
      </c>
      <c r="G14" s="38"/>
      <c r="H14" s="38"/>
      <c r="I14" s="142" t="s">
        <v>25</v>
      </c>
      <c r="J14" s="146" t="str">
        <f>'Rekapitulace stavby'!AN8</f>
        <v>28. 1. 2016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29</v>
      </c>
      <c r="E16" s="38"/>
      <c r="F16" s="38"/>
      <c r="G16" s="38"/>
      <c r="H16" s="38"/>
      <c r="I16" s="142" t="s">
        <v>30</v>
      </c>
      <c r="J16" s="133" t="s">
        <v>20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31</v>
      </c>
      <c r="F17" s="38"/>
      <c r="G17" s="38"/>
      <c r="H17" s="38"/>
      <c r="I17" s="142" t="s">
        <v>32</v>
      </c>
      <c r="J17" s="133" t="s">
        <v>20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33</v>
      </c>
      <c r="E19" s="38"/>
      <c r="F19" s="38"/>
      <c r="G19" s="38"/>
      <c r="H19" s="38"/>
      <c r="I19" s="142" t="s">
        <v>30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32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35</v>
      </c>
      <c r="E22" s="38"/>
      <c r="F22" s="38"/>
      <c r="G22" s="38"/>
      <c r="H22" s="38"/>
      <c r="I22" s="142" t="s">
        <v>30</v>
      </c>
      <c r="J22" s="133" t="s">
        <v>20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36</v>
      </c>
      <c r="F23" s="38"/>
      <c r="G23" s="38"/>
      <c r="H23" s="38"/>
      <c r="I23" s="142" t="s">
        <v>32</v>
      </c>
      <c r="J23" s="133" t="s">
        <v>20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38</v>
      </c>
      <c r="E25" s="38"/>
      <c r="F25" s="38"/>
      <c r="G25" s="38"/>
      <c r="H25" s="38"/>
      <c r="I25" s="142" t="s">
        <v>30</v>
      </c>
      <c r="J25" s="133" t="s">
        <v>20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36</v>
      </c>
      <c r="F26" s="38"/>
      <c r="G26" s="38"/>
      <c r="H26" s="38"/>
      <c r="I26" s="142" t="s">
        <v>32</v>
      </c>
      <c r="J26" s="133" t="s">
        <v>20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20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ROUND(J88,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ROUND((SUM(BE88:BE100)),  2)</f>
        <v>0</v>
      </c>
      <c r="G35" s="38"/>
      <c r="H35" s="38"/>
      <c r="I35" s="157">
        <v>0.20999999999999999</v>
      </c>
      <c r="J35" s="156">
        <f>ROUND(((SUM(BE88:BE100))*I35),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ROUND((SUM(BF88:BF100)),  2)</f>
        <v>0</v>
      </c>
      <c r="G36" s="38"/>
      <c r="H36" s="38"/>
      <c r="I36" s="157">
        <v>0.14999999999999999</v>
      </c>
      <c r="J36" s="156">
        <f>ROUND(((SUM(BF88:BF100))*I36),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ROUND((SUM(BG88:BG100)),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ROUND((SUM(BH88:BH100)),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ROUND((SUM(BI88:BI100)),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Větrolamy VN2 a VN3 v k.ú. Vrbovec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330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SO-30 - Vedlejší rozpočtové náklady (VN3 II.etapa)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23</v>
      </c>
      <c r="D56" s="40"/>
      <c r="E56" s="40"/>
      <c r="F56" s="27" t="str">
        <f>F14</f>
        <v>Vrbovec</v>
      </c>
      <c r="G56" s="40"/>
      <c r="H56" s="40"/>
      <c r="I56" s="32" t="s">
        <v>25</v>
      </c>
      <c r="J56" s="72" t="str">
        <f>IF(J14="","",J14)</f>
        <v>28. 1. 2016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29</v>
      </c>
      <c r="D58" s="40"/>
      <c r="E58" s="40"/>
      <c r="F58" s="27" t="str">
        <f>E17</f>
        <v>SPÚ ČR, KPÚ pro Jihomoravský kraj, Pobočka Znojmo</v>
      </c>
      <c r="G58" s="40"/>
      <c r="H58" s="40"/>
      <c r="I58" s="32" t="s">
        <v>35</v>
      </c>
      <c r="J58" s="36" t="str">
        <f>E23</f>
        <v>Agroprojekt PSO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5.65" customHeight="1">
      <c r="A59" s="38"/>
      <c r="B59" s="39"/>
      <c r="C59" s="32" t="s">
        <v>33</v>
      </c>
      <c r="D59" s="40"/>
      <c r="E59" s="40"/>
      <c r="F59" s="27" t="str">
        <f>IF(E20="","",E20)</f>
        <v>Vyplň údaj</v>
      </c>
      <c r="G59" s="40"/>
      <c r="H59" s="40"/>
      <c r="I59" s="32" t="s">
        <v>38</v>
      </c>
      <c r="J59" s="36" t="str">
        <f>E26</f>
        <v>Agroprojekt PSO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103</v>
      </c>
      <c r="D61" s="171"/>
      <c r="E61" s="171"/>
      <c r="F61" s="171"/>
      <c r="G61" s="171"/>
      <c r="H61" s="171"/>
      <c r="I61" s="171"/>
      <c r="J61" s="172" t="s">
        <v>104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s="9" customFormat="1" ht="24.96" customHeight="1">
      <c r="A64" s="9"/>
      <c r="B64" s="174"/>
      <c r="C64" s="175"/>
      <c r="D64" s="176" t="s">
        <v>106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51"/>
      <c r="C65" s="125"/>
      <c r="D65" s="252" t="s">
        <v>369</v>
      </c>
      <c r="E65" s="253"/>
      <c r="F65" s="253"/>
      <c r="G65" s="253"/>
      <c r="H65" s="253"/>
      <c r="I65" s="253"/>
      <c r="J65" s="254">
        <f>J90</f>
        <v>0</v>
      </c>
      <c r="K65" s="125"/>
      <c r="L65" s="25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4.88" customHeight="1">
      <c r="A66" s="13"/>
      <c r="B66" s="251"/>
      <c r="C66" s="125"/>
      <c r="D66" s="252" t="s">
        <v>370</v>
      </c>
      <c r="E66" s="253"/>
      <c r="F66" s="253"/>
      <c r="G66" s="253"/>
      <c r="H66" s="253"/>
      <c r="I66" s="253"/>
      <c r="J66" s="254">
        <f>J91</f>
        <v>0</v>
      </c>
      <c r="K66" s="125"/>
      <c r="L66" s="25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107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9" t="str">
        <f>E7</f>
        <v>Větrolamy VN2 a VN3 v k.ú. Vrbovec</v>
      </c>
      <c r="F76" s="32"/>
      <c r="G76" s="32"/>
      <c r="H76" s="32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100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69" t="s">
        <v>101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330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>SO-30 - Vedlejší rozpočtové náklady (VN3 II.etapa)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23</v>
      </c>
      <c r="D82" s="40"/>
      <c r="E82" s="40"/>
      <c r="F82" s="27" t="str">
        <f>F14</f>
        <v>Vrbovec</v>
      </c>
      <c r="G82" s="40"/>
      <c r="H82" s="40"/>
      <c r="I82" s="32" t="s">
        <v>25</v>
      </c>
      <c r="J82" s="72" t="str">
        <f>IF(J14="","",J14)</f>
        <v>28. 1. 2016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29</v>
      </c>
      <c r="D84" s="40"/>
      <c r="E84" s="40"/>
      <c r="F84" s="27" t="str">
        <f>E17</f>
        <v>SPÚ ČR, KPÚ pro Jihomoravský kraj, Pobočka Znojmo</v>
      </c>
      <c r="G84" s="40"/>
      <c r="H84" s="40"/>
      <c r="I84" s="32" t="s">
        <v>35</v>
      </c>
      <c r="J84" s="36" t="str">
        <f>E23</f>
        <v>Agroprojekt PSO s.r.o.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33</v>
      </c>
      <c r="D85" s="40"/>
      <c r="E85" s="40"/>
      <c r="F85" s="27" t="str">
        <f>IF(E20="","",E20)</f>
        <v>Vyplň údaj</v>
      </c>
      <c r="G85" s="40"/>
      <c r="H85" s="40"/>
      <c r="I85" s="32" t="s">
        <v>38</v>
      </c>
      <c r="J85" s="36" t="str">
        <f>E26</f>
        <v>Agroprojekt PSO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80"/>
      <c r="B87" s="181"/>
      <c r="C87" s="182" t="s">
        <v>108</v>
      </c>
      <c r="D87" s="183" t="s">
        <v>60</v>
      </c>
      <c r="E87" s="183" t="s">
        <v>56</v>
      </c>
      <c r="F87" s="183" t="s">
        <v>57</v>
      </c>
      <c r="G87" s="183" t="s">
        <v>109</v>
      </c>
      <c r="H87" s="183" t="s">
        <v>110</v>
      </c>
      <c r="I87" s="183" t="s">
        <v>111</v>
      </c>
      <c r="J87" s="183" t="s">
        <v>104</v>
      </c>
      <c r="K87" s="184" t="s">
        <v>112</v>
      </c>
      <c r="L87" s="185"/>
      <c r="M87" s="92" t="s">
        <v>20</v>
      </c>
      <c r="N87" s="93" t="s">
        <v>45</v>
      </c>
      <c r="O87" s="93" t="s">
        <v>113</v>
      </c>
      <c r="P87" s="93" t="s">
        <v>114</v>
      </c>
      <c r="Q87" s="93" t="s">
        <v>115</v>
      </c>
      <c r="R87" s="93" t="s">
        <v>116</v>
      </c>
      <c r="S87" s="93" t="s">
        <v>117</v>
      </c>
      <c r="T87" s="94" t="s">
        <v>118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8"/>
      <c r="B88" s="39"/>
      <c r="C88" s="99" t="s">
        <v>119</v>
      </c>
      <c r="D88" s="40"/>
      <c r="E88" s="40"/>
      <c r="F88" s="40"/>
      <c r="G88" s="40"/>
      <c r="H88" s="40"/>
      <c r="I88" s="40"/>
      <c r="J88" s="186">
        <f>BK88</f>
        <v>0</v>
      </c>
      <c r="K88" s="40"/>
      <c r="L88" s="44"/>
      <c r="M88" s="95"/>
      <c r="N88" s="187"/>
      <c r="O88" s="96"/>
      <c r="P88" s="188">
        <f>P89</f>
        <v>0</v>
      </c>
      <c r="Q88" s="96"/>
      <c r="R88" s="188">
        <f>R89</f>
        <v>0</v>
      </c>
      <c r="S88" s="96"/>
      <c r="T88" s="189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74</v>
      </c>
      <c r="AU88" s="17" t="s">
        <v>105</v>
      </c>
      <c r="BK88" s="190">
        <f>BK89</f>
        <v>0</v>
      </c>
    </row>
    <row r="89" s="11" customFormat="1" ht="25.92" customHeight="1">
      <c r="A89" s="11"/>
      <c r="B89" s="191"/>
      <c r="C89" s="192"/>
      <c r="D89" s="193" t="s">
        <v>74</v>
      </c>
      <c r="E89" s="194" t="s">
        <v>120</v>
      </c>
      <c r="F89" s="194" t="s">
        <v>121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</f>
        <v>0</v>
      </c>
      <c r="Q89" s="199"/>
      <c r="R89" s="200">
        <f>R90</f>
        <v>0</v>
      </c>
      <c r="S89" s="199"/>
      <c r="T89" s="201">
        <f>T90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145</v>
      </c>
      <c r="AT89" s="203" t="s">
        <v>74</v>
      </c>
      <c r="AU89" s="203" t="s">
        <v>75</v>
      </c>
      <c r="AY89" s="202" t="s">
        <v>122</v>
      </c>
      <c r="BK89" s="204">
        <f>BK90</f>
        <v>0</v>
      </c>
    </row>
    <row r="90" s="11" customFormat="1" ht="22.8" customHeight="1">
      <c r="A90" s="11"/>
      <c r="B90" s="191"/>
      <c r="C90" s="192"/>
      <c r="D90" s="193" t="s">
        <v>74</v>
      </c>
      <c r="E90" s="256" t="s">
        <v>371</v>
      </c>
      <c r="F90" s="256" t="s">
        <v>372</v>
      </c>
      <c r="G90" s="192"/>
      <c r="H90" s="192"/>
      <c r="I90" s="195"/>
      <c r="J90" s="257">
        <f>BK90</f>
        <v>0</v>
      </c>
      <c r="K90" s="192"/>
      <c r="L90" s="197"/>
      <c r="M90" s="198"/>
      <c r="N90" s="199"/>
      <c r="O90" s="199"/>
      <c r="P90" s="200">
        <f>P91</f>
        <v>0</v>
      </c>
      <c r="Q90" s="199"/>
      <c r="R90" s="200">
        <f>R91</f>
        <v>0</v>
      </c>
      <c r="S90" s="199"/>
      <c r="T90" s="201">
        <f>T91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2" t="s">
        <v>145</v>
      </c>
      <c r="AT90" s="203" t="s">
        <v>74</v>
      </c>
      <c r="AU90" s="203" t="s">
        <v>22</v>
      </c>
      <c r="AY90" s="202" t="s">
        <v>122</v>
      </c>
      <c r="BK90" s="204">
        <f>BK91</f>
        <v>0</v>
      </c>
    </row>
    <row r="91" s="11" customFormat="1" ht="20.88" customHeight="1">
      <c r="A91" s="11"/>
      <c r="B91" s="191"/>
      <c r="C91" s="192"/>
      <c r="D91" s="193" t="s">
        <v>74</v>
      </c>
      <c r="E91" s="256" t="s">
        <v>373</v>
      </c>
      <c r="F91" s="256" t="s">
        <v>374</v>
      </c>
      <c r="G91" s="192"/>
      <c r="H91" s="192"/>
      <c r="I91" s="195"/>
      <c r="J91" s="257">
        <f>BK91</f>
        <v>0</v>
      </c>
      <c r="K91" s="192"/>
      <c r="L91" s="197"/>
      <c r="M91" s="198"/>
      <c r="N91" s="199"/>
      <c r="O91" s="199"/>
      <c r="P91" s="200">
        <f>SUM(P92:P100)</f>
        <v>0</v>
      </c>
      <c r="Q91" s="199"/>
      <c r="R91" s="200">
        <f>SUM(R92:R100)</f>
        <v>0</v>
      </c>
      <c r="S91" s="199"/>
      <c r="T91" s="201">
        <f>SUM(T92:T100)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2" t="s">
        <v>145</v>
      </c>
      <c r="AT91" s="203" t="s">
        <v>74</v>
      </c>
      <c r="AU91" s="203" t="s">
        <v>83</v>
      </c>
      <c r="AY91" s="202" t="s">
        <v>122</v>
      </c>
      <c r="BK91" s="204">
        <f>SUM(BK92:BK100)</f>
        <v>0</v>
      </c>
    </row>
    <row r="92" s="2" customFormat="1" ht="16.5" customHeight="1">
      <c r="A92" s="38"/>
      <c r="B92" s="39"/>
      <c r="C92" s="205" t="s">
        <v>22</v>
      </c>
      <c r="D92" s="205" t="s">
        <v>123</v>
      </c>
      <c r="E92" s="206" t="s">
        <v>375</v>
      </c>
      <c r="F92" s="207" t="s">
        <v>376</v>
      </c>
      <c r="G92" s="208" t="s">
        <v>377</v>
      </c>
      <c r="H92" s="209">
        <v>1</v>
      </c>
      <c r="I92" s="210"/>
      <c r="J92" s="211">
        <f>ROUND(I92*H92,2)</f>
        <v>0</v>
      </c>
      <c r="K92" s="207" t="s">
        <v>127</v>
      </c>
      <c r="L92" s="44"/>
      <c r="M92" s="212" t="s">
        <v>20</v>
      </c>
      <c r="N92" s="213" t="s">
        <v>46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378</v>
      </c>
      <c r="AT92" s="216" t="s">
        <v>123</v>
      </c>
      <c r="AU92" s="216" t="s">
        <v>136</v>
      </c>
      <c r="AY92" s="17" t="s">
        <v>122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22</v>
      </c>
      <c r="BK92" s="217">
        <f>ROUND(I92*H92,2)</f>
        <v>0</v>
      </c>
      <c r="BL92" s="17" t="s">
        <v>378</v>
      </c>
      <c r="BM92" s="216" t="s">
        <v>379</v>
      </c>
    </row>
    <row r="93" s="2" customFormat="1">
      <c r="A93" s="38"/>
      <c r="B93" s="39"/>
      <c r="C93" s="40"/>
      <c r="D93" s="218" t="s">
        <v>130</v>
      </c>
      <c r="E93" s="40"/>
      <c r="F93" s="219" t="s">
        <v>376</v>
      </c>
      <c r="G93" s="40"/>
      <c r="H93" s="40"/>
      <c r="I93" s="220"/>
      <c r="J93" s="40"/>
      <c r="K93" s="40"/>
      <c r="L93" s="44"/>
      <c r="M93" s="221"/>
      <c r="N93" s="22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130</v>
      </c>
      <c r="AU93" s="17" t="s">
        <v>136</v>
      </c>
    </row>
    <row r="94" s="12" customFormat="1">
      <c r="A94" s="12"/>
      <c r="B94" s="233"/>
      <c r="C94" s="234"/>
      <c r="D94" s="218" t="s">
        <v>152</v>
      </c>
      <c r="E94" s="235" t="s">
        <v>20</v>
      </c>
      <c r="F94" s="236" t="s">
        <v>380</v>
      </c>
      <c r="G94" s="234"/>
      <c r="H94" s="237">
        <v>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3" t="s">
        <v>152</v>
      </c>
      <c r="AU94" s="243" t="s">
        <v>136</v>
      </c>
      <c r="AV94" s="12" t="s">
        <v>83</v>
      </c>
      <c r="AW94" s="12" t="s">
        <v>37</v>
      </c>
      <c r="AX94" s="12" t="s">
        <v>75</v>
      </c>
      <c r="AY94" s="243" t="s">
        <v>122</v>
      </c>
    </row>
    <row r="95" s="14" customFormat="1">
      <c r="A95" s="14"/>
      <c r="B95" s="258"/>
      <c r="C95" s="259"/>
      <c r="D95" s="218" t="s">
        <v>152</v>
      </c>
      <c r="E95" s="260" t="s">
        <v>20</v>
      </c>
      <c r="F95" s="261" t="s">
        <v>381</v>
      </c>
      <c r="G95" s="259"/>
      <c r="H95" s="262">
        <v>1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8" t="s">
        <v>152</v>
      </c>
      <c r="AU95" s="268" t="s">
        <v>136</v>
      </c>
      <c r="AV95" s="14" t="s">
        <v>128</v>
      </c>
      <c r="AW95" s="14" t="s">
        <v>37</v>
      </c>
      <c r="AX95" s="14" t="s">
        <v>22</v>
      </c>
      <c r="AY95" s="268" t="s">
        <v>122</v>
      </c>
    </row>
    <row r="96" s="2" customFormat="1" ht="16.5" customHeight="1">
      <c r="A96" s="38"/>
      <c r="B96" s="39"/>
      <c r="C96" s="205" t="s">
        <v>83</v>
      </c>
      <c r="D96" s="205" t="s">
        <v>123</v>
      </c>
      <c r="E96" s="206" t="s">
        <v>382</v>
      </c>
      <c r="F96" s="207" t="s">
        <v>383</v>
      </c>
      <c r="G96" s="208" t="s">
        <v>377</v>
      </c>
      <c r="H96" s="209">
        <v>1</v>
      </c>
      <c r="I96" s="210"/>
      <c r="J96" s="211">
        <f>ROUND(I96*H96,2)</f>
        <v>0</v>
      </c>
      <c r="K96" s="207" t="s">
        <v>127</v>
      </c>
      <c r="L96" s="44"/>
      <c r="M96" s="212" t="s">
        <v>20</v>
      </c>
      <c r="N96" s="213" t="s">
        <v>46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378</v>
      </c>
      <c r="AT96" s="216" t="s">
        <v>123</v>
      </c>
      <c r="AU96" s="216" t="s">
        <v>136</v>
      </c>
      <c r="AY96" s="17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22</v>
      </c>
      <c r="BK96" s="217">
        <f>ROUND(I96*H96,2)</f>
        <v>0</v>
      </c>
      <c r="BL96" s="17" t="s">
        <v>378</v>
      </c>
      <c r="BM96" s="216" t="s">
        <v>384</v>
      </c>
    </row>
    <row r="97" s="2" customFormat="1">
      <c r="A97" s="38"/>
      <c r="B97" s="39"/>
      <c r="C97" s="40"/>
      <c r="D97" s="218" t="s">
        <v>130</v>
      </c>
      <c r="E97" s="40"/>
      <c r="F97" s="219" t="s">
        <v>383</v>
      </c>
      <c r="G97" s="40"/>
      <c r="H97" s="40"/>
      <c r="I97" s="220"/>
      <c r="J97" s="40"/>
      <c r="K97" s="40"/>
      <c r="L97" s="44"/>
      <c r="M97" s="221"/>
      <c r="N97" s="222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130</v>
      </c>
      <c r="AU97" s="17" t="s">
        <v>136</v>
      </c>
    </row>
    <row r="98" s="2" customFormat="1">
      <c r="A98" s="38"/>
      <c r="B98" s="39"/>
      <c r="C98" s="40"/>
      <c r="D98" s="218" t="s">
        <v>385</v>
      </c>
      <c r="E98" s="40"/>
      <c r="F98" s="269" t="s">
        <v>386</v>
      </c>
      <c r="G98" s="40"/>
      <c r="H98" s="40"/>
      <c r="I98" s="220"/>
      <c r="J98" s="40"/>
      <c r="K98" s="40"/>
      <c r="L98" s="44"/>
      <c r="M98" s="221"/>
      <c r="N98" s="22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385</v>
      </c>
      <c r="AU98" s="17" t="s">
        <v>136</v>
      </c>
    </row>
    <row r="99" s="12" customFormat="1">
      <c r="A99" s="12"/>
      <c r="B99" s="233"/>
      <c r="C99" s="234"/>
      <c r="D99" s="218" t="s">
        <v>152</v>
      </c>
      <c r="E99" s="235" t="s">
        <v>20</v>
      </c>
      <c r="F99" s="236" t="s">
        <v>387</v>
      </c>
      <c r="G99" s="234"/>
      <c r="H99" s="237">
        <v>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3" t="s">
        <v>152</v>
      </c>
      <c r="AU99" s="243" t="s">
        <v>136</v>
      </c>
      <c r="AV99" s="12" t="s">
        <v>83</v>
      </c>
      <c r="AW99" s="12" t="s">
        <v>37</v>
      </c>
      <c r="AX99" s="12" t="s">
        <v>75</v>
      </c>
      <c r="AY99" s="243" t="s">
        <v>122</v>
      </c>
    </row>
    <row r="100" s="14" customFormat="1">
      <c r="A100" s="14"/>
      <c r="B100" s="258"/>
      <c r="C100" s="259"/>
      <c r="D100" s="218" t="s">
        <v>152</v>
      </c>
      <c r="E100" s="260" t="s">
        <v>20</v>
      </c>
      <c r="F100" s="261" t="s">
        <v>381</v>
      </c>
      <c r="G100" s="259"/>
      <c r="H100" s="262">
        <v>1</v>
      </c>
      <c r="I100" s="263"/>
      <c r="J100" s="259"/>
      <c r="K100" s="259"/>
      <c r="L100" s="264"/>
      <c r="M100" s="270"/>
      <c r="N100" s="271"/>
      <c r="O100" s="271"/>
      <c r="P100" s="271"/>
      <c r="Q100" s="271"/>
      <c r="R100" s="271"/>
      <c r="S100" s="271"/>
      <c r="T100" s="27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8" t="s">
        <v>152</v>
      </c>
      <c r="AU100" s="268" t="s">
        <v>136</v>
      </c>
      <c r="AV100" s="14" t="s">
        <v>128</v>
      </c>
      <c r="AW100" s="14" t="s">
        <v>37</v>
      </c>
      <c r="AX100" s="14" t="s">
        <v>22</v>
      </c>
      <c r="AY100" s="268" t="s">
        <v>122</v>
      </c>
    </row>
    <row r="101" s="2" customFormat="1" ht="6.96" customHeight="1">
      <c r="A101" s="38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44"/>
      <c r="M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</sheetData>
  <sheetProtection sheet="1" autoFilter="0" formatColumns="0" formatRows="0" objects="1" scenarios="1" spinCount="100000" saltValue="SazsZBYtlxOVnK2l1KWAhfpy6Ln83SJyXvdJ7yQpdlSrAVBkl9bJyqceR4B+5b8FkDAyUZWy1MQ6dj3mit5jug==" hashValue="IP7YXUVL9osSqsTOOVth0t39NX7kiIAngjZkJf3RwOAeVlcovg518LDj7zf+WHb30N+uOwCO/F8r6RdY0nCASA==" algorithmName="SHA-512" password="CC35"/>
  <autoFilter ref="C87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388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389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390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391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392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393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394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395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396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397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398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81</v>
      </c>
      <c r="F18" s="284" t="s">
        <v>399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400</v>
      </c>
      <c r="F19" s="284" t="s">
        <v>401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402</v>
      </c>
      <c r="F20" s="284" t="s">
        <v>403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404</v>
      </c>
      <c r="F21" s="284" t="s">
        <v>405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406</v>
      </c>
      <c r="F22" s="284" t="s">
        <v>407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85</v>
      </c>
      <c r="F23" s="284" t="s">
        <v>408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409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410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411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412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413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414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415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416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417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108</v>
      </c>
      <c r="F36" s="284"/>
      <c r="G36" s="284" t="s">
        <v>418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419</v>
      </c>
      <c r="F37" s="284"/>
      <c r="G37" s="284" t="s">
        <v>420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56</v>
      </c>
      <c r="F38" s="284"/>
      <c r="G38" s="284" t="s">
        <v>421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57</v>
      </c>
      <c r="F39" s="284"/>
      <c r="G39" s="284" t="s">
        <v>422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109</v>
      </c>
      <c r="F40" s="284"/>
      <c r="G40" s="284" t="s">
        <v>423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110</v>
      </c>
      <c r="F41" s="284"/>
      <c r="G41" s="284" t="s">
        <v>424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425</v>
      </c>
      <c r="F42" s="284"/>
      <c r="G42" s="284" t="s">
        <v>426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427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428</v>
      </c>
      <c r="F44" s="284"/>
      <c r="G44" s="284" t="s">
        <v>429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112</v>
      </c>
      <c r="F45" s="284"/>
      <c r="G45" s="284" t="s">
        <v>430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431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432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433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434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435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436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437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438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439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440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441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442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443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444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445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446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447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448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449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450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451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452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453</v>
      </c>
      <c r="D76" s="302"/>
      <c r="E76" s="302"/>
      <c r="F76" s="302" t="s">
        <v>454</v>
      </c>
      <c r="G76" s="303"/>
      <c r="H76" s="302" t="s">
        <v>57</v>
      </c>
      <c r="I76" s="302" t="s">
        <v>60</v>
      </c>
      <c r="J76" s="302" t="s">
        <v>455</v>
      </c>
      <c r="K76" s="301"/>
    </row>
    <row r="77" s="1" customFormat="1" ht="17.25" customHeight="1">
      <c r="B77" s="299"/>
      <c r="C77" s="304" t="s">
        <v>456</v>
      </c>
      <c r="D77" s="304"/>
      <c r="E77" s="304"/>
      <c r="F77" s="305" t="s">
        <v>457</v>
      </c>
      <c r="G77" s="306"/>
      <c r="H77" s="304"/>
      <c r="I77" s="304"/>
      <c r="J77" s="304" t="s">
        <v>458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56</v>
      </c>
      <c r="D79" s="309"/>
      <c r="E79" s="309"/>
      <c r="F79" s="310" t="s">
        <v>459</v>
      </c>
      <c r="G79" s="311"/>
      <c r="H79" s="287" t="s">
        <v>460</v>
      </c>
      <c r="I79" s="287" t="s">
        <v>461</v>
      </c>
      <c r="J79" s="287">
        <v>20</v>
      </c>
      <c r="K79" s="301"/>
    </row>
    <row r="80" s="1" customFormat="1" ht="15" customHeight="1">
      <c r="B80" s="299"/>
      <c r="C80" s="287" t="s">
        <v>462</v>
      </c>
      <c r="D80" s="287"/>
      <c r="E80" s="287"/>
      <c r="F80" s="310" t="s">
        <v>459</v>
      </c>
      <c r="G80" s="311"/>
      <c r="H80" s="287" t="s">
        <v>463</v>
      </c>
      <c r="I80" s="287" t="s">
        <v>461</v>
      </c>
      <c r="J80" s="287">
        <v>120</v>
      </c>
      <c r="K80" s="301"/>
    </row>
    <row r="81" s="1" customFormat="1" ht="15" customHeight="1">
      <c r="B81" s="312"/>
      <c r="C81" s="287" t="s">
        <v>464</v>
      </c>
      <c r="D81" s="287"/>
      <c r="E81" s="287"/>
      <c r="F81" s="310" t="s">
        <v>465</v>
      </c>
      <c r="G81" s="311"/>
      <c r="H81" s="287" t="s">
        <v>466</v>
      </c>
      <c r="I81" s="287" t="s">
        <v>461</v>
      </c>
      <c r="J81" s="287">
        <v>50</v>
      </c>
      <c r="K81" s="301"/>
    </row>
    <row r="82" s="1" customFormat="1" ht="15" customHeight="1">
      <c r="B82" s="312"/>
      <c r="C82" s="287" t="s">
        <v>467</v>
      </c>
      <c r="D82" s="287"/>
      <c r="E82" s="287"/>
      <c r="F82" s="310" t="s">
        <v>459</v>
      </c>
      <c r="G82" s="311"/>
      <c r="H82" s="287" t="s">
        <v>468</v>
      </c>
      <c r="I82" s="287" t="s">
        <v>469</v>
      </c>
      <c r="J82" s="287"/>
      <c r="K82" s="301"/>
    </row>
    <row r="83" s="1" customFormat="1" ht="15" customHeight="1">
      <c r="B83" s="312"/>
      <c r="C83" s="313" t="s">
        <v>470</v>
      </c>
      <c r="D83" s="313"/>
      <c r="E83" s="313"/>
      <c r="F83" s="314" t="s">
        <v>465</v>
      </c>
      <c r="G83" s="313"/>
      <c r="H83" s="313" t="s">
        <v>471</v>
      </c>
      <c r="I83" s="313" t="s">
        <v>461</v>
      </c>
      <c r="J83" s="313">
        <v>15</v>
      </c>
      <c r="K83" s="301"/>
    </row>
    <row r="84" s="1" customFormat="1" ht="15" customHeight="1">
      <c r="B84" s="312"/>
      <c r="C84" s="313" t="s">
        <v>472</v>
      </c>
      <c r="D84" s="313"/>
      <c r="E84" s="313"/>
      <c r="F84" s="314" t="s">
        <v>465</v>
      </c>
      <c r="G84" s="313"/>
      <c r="H84" s="313" t="s">
        <v>473</v>
      </c>
      <c r="I84" s="313" t="s">
        <v>461</v>
      </c>
      <c r="J84" s="313">
        <v>15</v>
      </c>
      <c r="K84" s="301"/>
    </row>
    <row r="85" s="1" customFormat="1" ht="15" customHeight="1">
      <c r="B85" s="312"/>
      <c r="C85" s="313" t="s">
        <v>474</v>
      </c>
      <c r="D85" s="313"/>
      <c r="E85" s="313"/>
      <c r="F85" s="314" t="s">
        <v>465</v>
      </c>
      <c r="G85" s="313"/>
      <c r="H85" s="313" t="s">
        <v>475</v>
      </c>
      <c r="I85" s="313" t="s">
        <v>461</v>
      </c>
      <c r="J85" s="313">
        <v>20</v>
      </c>
      <c r="K85" s="301"/>
    </row>
    <row r="86" s="1" customFormat="1" ht="15" customHeight="1">
      <c r="B86" s="312"/>
      <c r="C86" s="313" t="s">
        <v>476</v>
      </c>
      <c r="D86" s="313"/>
      <c r="E86" s="313"/>
      <c r="F86" s="314" t="s">
        <v>465</v>
      </c>
      <c r="G86" s="313"/>
      <c r="H86" s="313" t="s">
        <v>477</v>
      </c>
      <c r="I86" s="313" t="s">
        <v>461</v>
      </c>
      <c r="J86" s="313">
        <v>20</v>
      </c>
      <c r="K86" s="301"/>
    </row>
    <row r="87" s="1" customFormat="1" ht="15" customHeight="1">
      <c r="B87" s="312"/>
      <c r="C87" s="287" t="s">
        <v>478</v>
      </c>
      <c r="D87" s="287"/>
      <c r="E87" s="287"/>
      <c r="F87" s="310" t="s">
        <v>465</v>
      </c>
      <c r="G87" s="311"/>
      <c r="H87" s="287" t="s">
        <v>479</v>
      </c>
      <c r="I87" s="287" t="s">
        <v>461</v>
      </c>
      <c r="J87" s="287">
        <v>50</v>
      </c>
      <c r="K87" s="301"/>
    </row>
    <row r="88" s="1" customFormat="1" ht="15" customHeight="1">
      <c r="B88" s="312"/>
      <c r="C88" s="287" t="s">
        <v>480</v>
      </c>
      <c r="D88" s="287"/>
      <c r="E88" s="287"/>
      <c r="F88" s="310" t="s">
        <v>465</v>
      </c>
      <c r="G88" s="311"/>
      <c r="H88" s="287" t="s">
        <v>481</v>
      </c>
      <c r="I88" s="287" t="s">
        <v>461</v>
      </c>
      <c r="J88" s="287">
        <v>20</v>
      </c>
      <c r="K88" s="301"/>
    </row>
    <row r="89" s="1" customFormat="1" ht="15" customHeight="1">
      <c r="B89" s="312"/>
      <c r="C89" s="287" t="s">
        <v>482</v>
      </c>
      <c r="D89" s="287"/>
      <c r="E89" s="287"/>
      <c r="F89" s="310" t="s">
        <v>465</v>
      </c>
      <c r="G89" s="311"/>
      <c r="H89" s="287" t="s">
        <v>483</v>
      </c>
      <c r="I89" s="287" t="s">
        <v>461</v>
      </c>
      <c r="J89" s="287">
        <v>20</v>
      </c>
      <c r="K89" s="301"/>
    </row>
    <row r="90" s="1" customFormat="1" ht="15" customHeight="1">
      <c r="B90" s="312"/>
      <c r="C90" s="287" t="s">
        <v>484</v>
      </c>
      <c r="D90" s="287"/>
      <c r="E90" s="287"/>
      <c r="F90" s="310" t="s">
        <v>465</v>
      </c>
      <c r="G90" s="311"/>
      <c r="H90" s="287" t="s">
        <v>485</v>
      </c>
      <c r="I90" s="287" t="s">
        <v>461</v>
      </c>
      <c r="J90" s="287">
        <v>50</v>
      </c>
      <c r="K90" s="301"/>
    </row>
    <row r="91" s="1" customFormat="1" ht="15" customHeight="1">
      <c r="B91" s="312"/>
      <c r="C91" s="287" t="s">
        <v>486</v>
      </c>
      <c r="D91" s="287"/>
      <c r="E91" s="287"/>
      <c r="F91" s="310" t="s">
        <v>465</v>
      </c>
      <c r="G91" s="311"/>
      <c r="H91" s="287" t="s">
        <v>486</v>
      </c>
      <c r="I91" s="287" t="s">
        <v>461</v>
      </c>
      <c r="J91" s="287">
        <v>50</v>
      </c>
      <c r="K91" s="301"/>
    </row>
    <row r="92" s="1" customFormat="1" ht="15" customHeight="1">
      <c r="B92" s="312"/>
      <c r="C92" s="287" t="s">
        <v>487</v>
      </c>
      <c r="D92" s="287"/>
      <c r="E92" s="287"/>
      <c r="F92" s="310" t="s">
        <v>465</v>
      </c>
      <c r="G92" s="311"/>
      <c r="H92" s="287" t="s">
        <v>488</v>
      </c>
      <c r="I92" s="287" t="s">
        <v>461</v>
      </c>
      <c r="J92" s="287">
        <v>255</v>
      </c>
      <c r="K92" s="301"/>
    </row>
    <row r="93" s="1" customFormat="1" ht="15" customHeight="1">
      <c r="B93" s="312"/>
      <c r="C93" s="287" t="s">
        <v>489</v>
      </c>
      <c r="D93" s="287"/>
      <c r="E93" s="287"/>
      <c r="F93" s="310" t="s">
        <v>459</v>
      </c>
      <c r="G93" s="311"/>
      <c r="H93" s="287" t="s">
        <v>490</v>
      </c>
      <c r="I93" s="287" t="s">
        <v>491</v>
      </c>
      <c r="J93" s="287"/>
      <c r="K93" s="301"/>
    </row>
    <row r="94" s="1" customFormat="1" ht="15" customHeight="1">
      <c r="B94" s="312"/>
      <c r="C94" s="287" t="s">
        <v>492</v>
      </c>
      <c r="D94" s="287"/>
      <c r="E94" s="287"/>
      <c r="F94" s="310" t="s">
        <v>459</v>
      </c>
      <c r="G94" s="311"/>
      <c r="H94" s="287" t="s">
        <v>493</v>
      </c>
      <c r="I94" s="287" t="s">
        <v>494</v>
      </c>
      <c r="J94" s="287"/>
      <c r="K94" s="301"/>
    </row>
    <row r="95" s="1" customFormat="1" ht="15" customHeight="1">
      <c r="B95" s="312"/>
      <c r="C95" s="287" t="s">
        <v>495</v>
      </c>
      <c r="D95" s="287"/>
      <c r="E95" s="287"/>
      <c r="F95" s="310" t="s">
        <v>459</v>
      </c>
      <c r="G95" s="311"/>
      <c r="H95" s="287" t="s">
        <v>495</v>
      </c>
      <c r="I95" s="287" t="s">
        <v>494</v>
      </c>
      <c r="J95" s="287"/>
      <c r="K95" s="301"/>
    </row>
    <row r="96" s="1" customFormat="1" ht="15" customHeight="1">
      <c r="B96" s="312"/>
      <c r="C96" s="287" t="s">
        <v>41</v>
      </c>
      <c r="D96" s="287"/>
      <c r="E96" s="287"/>
      <c r="F96" s="310" t="s">
        <v>459</v>
      </c>
      <c r="G96" s="311"/>
      <c r="H96" s="287" t="s">
        <v>496</v>
      </c>
      <c r="I96" s="287" t="s">
        <v>494</v>
      </c>
      <c r="J96" s="287"/>
      <c r="K96" s="301"/>
    </row>
    <row r="97" s="1" customFormat="1" ht="15" customHeight="1">
      <c r="B97" s="312"/>
      <c r="C97" s="287" t="s">
        <v>51</v>
      </c>
      <c r="D97" s="287"/>
      <c r="E97" s="287"/>
      <c r="F97" s="310" t="s">
        <v>459</v>
      </c>
      <c r="G97" s="311"/>
      <c r="H97" s="287" t="s">
        <v>497</v>
      </c>
      <c r="I97" s="287" t="s">
        <v>494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498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453</v>
      </c>
      <c r="D103" s="302"/>
      <c r="E103" s="302"/>
      <c r="F103" s="302" t="s">
        <v>454</v>
      </c>
      <c r="G103" s="303"/>
      <c r="H103" s="302" t="s">
        <v>57</v>
      </c>
      <c r="I103" s="302" t="s">
        <v>60</v>
      </c>
      <c r="J103" s="302" t="s">
        <v>455</v>
      </c>
      <c r="K103" s="301"/>
    </row>
    <row r="104" s="1" customFormat="1" ht="17.25" customHeight="1">
      <c r="B104" s="299"/>
      <c r="C104" s="304" t="s">
        <v>456</v>
      </c>
      <c r="D104" s="304"/>
      <c r="E104" s="304"/>
      <c r="F104" s="305" t="s">
        <v>457</v>
      </c>
      <c r="G104" s="306"/>
      <c r="H104" s="304"/>
      <c r="I104" s="304"/>
      <c r="J104" s="304" t="s">
        <v>458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56</v>
      </c>
      <c r="D106" s="309"/>
      <c r="E106" s="309"/>
      <c r="F106" s="310" t="s">
        <v>459</v>
      </c>
      <c r="G106" s="287"/>
      <c r="H106" s="287" t="s">
        <v>499</v>
      </c>
      <c r="I106" s="287" t="s">
        <v>461</v>
      </c>
      <c r="J106" s="287">
        <v>20</v>
      </c>
      <c r="K106" s="301"/>
    </row>
    <row r="107" s="1" customFormat="1" ht="15" customHeight="1">
      <c r="B107" s="299"/>
      <c r="C107" s="287" t="s">
        <v>462</v>
      </c>
      <c r="D107" s="287"/>
      <c r="E107" s="287"/>
      <c r="F107" s="310" t="s">
        <v>459</v>
      </c>
      <c r="G107" s="287"/>
      <c r="H107" s="287" t="s">
        <v>499</v>
      </c>
      <c r="I107" s="287" t="s">
        <v>461</v>
      </c>
      <c r="J107" s="287">
        <v>120</v>
      </c>
      <c r="K107" s="301"/>
    </row>
    <row r="108" s="1" customFormat="1" ht="15" customHeight="1">
      <c r="B108" s="312"/>
      <c r="C108" s="287" t="s">
        <v>464</v>
      </c>
      <c r="D108" s="287"/>
      <c r="E108" s="287"/>
      <c r="F108" s="310" t="s">
        <v>465</v>
      </c>
      <c r="G108" s="287"/>
      <c r="H108" s="287" t="s">
        <v>499</v>
      </c>
      <c r="I108" s="287" t="s">
        <v>461</v>
      </c>
      <c r="J108" s="287">
        <v>50</v>
      </c>
      <c r="K108" s="301"/>
    </row>
    <row r="109" s="1" customFormat="1" ht="15" customHeight="1">
      <c r="B109" s="312"/>
      <c r="C109" s="287" t="s">
        <v>467</v>
      </c>
      <c r="D109" s="287"/>
      <c r="E109" s="287"/>
      <c r="F109" s="310" t="s">
        <v>459</v>
      </c>
      <c r="G109" s="287"/>
      <c r="H109" s="287" t="s">
        <v>499</v>
      </c>
      <c r="I109" s="287" t="s">
        <v>469</v>
      </c>
      <c r="J109" s="287"/>
      <c r="K109" s="301"/>
    </row>
    <row r="110" s="1" customFormat="1" ht="15" customHeight="1">
      <c r="B110" s="312"/>
      <c r="C110" s="287" t="s">
        <v>478</v>
      </c>
      <c r="D110" s="287"/>
      <c r="E110" s="287"/>
      <c r="F110" s="310" t="s">
        <v>465</v>
      </c>
      <c r="G110" s="287"/>
      <c r="H110" s="287" t="s">
        <v>499</v>
      </c>
      <c r="I110" s="287" t="s">
        <v>461</v>
      </c>
      <c r="J110" s="287">
        <v>50</v>
      </c>
      <c r="K110" s="301"/>
    </row>
    <row r="111" s="1" customFormat="1" ht="15" customHeight="1">
      <c r="B111" s="312"/>
      <c r="C111" s="287" t="s">
        <v>486</v>
      </c>
      <c r="D111" s="287"/>
      <c r="E111" s="287"/>
      <c r="F111" s="310" t="s">
        <v>465</v>
      </c>
      <c r="G111" s="287"/>
      <c r="H111" s="287" t="s">
        <v>499</v>
      </c>
      <c r="I111" s="287" t="s">
        <v>461</v>
      </c>
      <c r="J111" s="287">
        <v>50</v>
      </c>
      <c r="K111" s="301"/>
    </row>
    <row r="112" s="1" customFormat="1" ht="15" customHeight="1">
      <c r="B112" s="312"/>
      <c r="C112" s="287" t="s">
        <v>484</v>
      </c>
      <c r="D112" s="287"/>
      <c r="E112" s="287"/>
      <c r="F112" s="310" t="s">
        <v>465</v>
      </c>
      <c r="G112" s="287"/>
      <c r="H112" s="287" t="s">
        <v>499</v>
      </c>
      <c r="I112" s="287" t="s">
        <v>461</v>
      </c>
      <c r="J112" s="287">
        <v>50</v>
      </c>
      <c r="K112" s="301"/>
    </row>
    <row r="113" s="1" customFormat="1" ht="15" customHeight="1">
      <c r="B113" s="312"/>
      <c r="C113" s="287" t="s">
        <v>56</v>
      </c>
      <c r="D113" s="287"/>
      <c r="E113" s="287"/>
      <c r="F113" s="310" t="s">
        <v>459</v>
      </c>
      <c r="G113" s="287"/>
      <c r="H113" s="287" t="s">
        <v>500</v>
      </c>
      <c r="I113" s="287" t="s">
        <v>461</v>
      </c>
      <c r="J113" s="287">
        <v>20</v>
      </c>
      <c r="K113" s="301"/>
    </row>
    <row r="114" s="1" customFormat="1" ht="15" customHeight="1">
      <c r="B114" s="312"/>
      <c r="C114" s="287" t="s">
        <v>501</v>
      </c>
      <c r="D114" s="287"/>
      <c r="E114" s="287"/>
      <c r="F114" s="310" t="s">
        <v>459</v>
      </c>
      <c r="G114" s="287"/>
      <c r="H114" s="287" t="s">
        <v>502</v>
      </c>
      <c r="I114" s="287" t="s">
        <v>461</v>
      </c>
      <c r="J114" s="287">
        <v>120</v>
      </c>
      <c r="K114" s="301"/>
    </row>
    <row r="115" s="1" customFormat="1" ht="15" customHeight="1">
      <c r="B115" s="312"/>
      <c r="C115" s="287" t="s">
        <v>41</v>
      </c>
      <c r="D115" s="287"/>
      <c r="E115" s="287"/>
      <c r="F115" s="310" t="s">
        <v>459</v>
      </c>
      <c r="G115" s="287"/>
      <c r="H115" s="287" t="s">
        <v>503</v>
      </c>
      <c r="I115" s="287" t="s">
        <v>494</v>
      </c>
      <c r="J115" s="287"/>
      <c r="K115" s="301"/>
    </row>
    <row r="116" s="1" customFormat="1" ht="15" customHeight="1">
      <c r="B116" s="312"/>
      <c r="C116" s="287" t="s">
        <v>51</v>
      </c>
      <c r="D116" s="287"/>
      <c r="E116" s="287"/>
      <c r="F116" s="310" t="s">
        <v>459</v>
      </c>
      <c r="G116" s="287"/>
      <c r="H116" s="287" t="s">
        <v>504</v>
      </c>
      <c r="I116" s="287" t="s">
        <v>494</v>
      </c>
      <c r="J116" s="287"/>
      <c r="K116" s="301"/>
    </row>
    <row r="117" s="1" customFormat="1" ht="15" customHeight="1">
      <c r="B117" s="312"/>
      <c r="C117" s="287" t="s">
        <v>60</v>
      </c>
      <c r="D117" s="287"/>
      <c r="E117" s="287"/>
      <c r="F117" s="310" t="s">
        <v>459</v>
      </c>
      <c r="G117" s="287"/>
      <c r="H117" s="287" t="s">
        <v>505</v>
      </c>
      <c r="I117" s="287" t="s">
        <v>506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507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453</v>
      </c>
      <c r="D123" s="302"/>
      <c r="E123" s="302"/>
      <c r="F123" s="302" t="s">
        <v>454</v>
      </c>
      <c r="G123" s="303"/>
      <c r="H123" s="302" t="s">
        <v>57</v>
      </c>
      <c r="I123" s="302" t="s">
        <v>60</v>
      </c>
      <c r="J123" s="302" t="s">
        <v>455</v>
      </c>
      <c r="K123" s="331"/>
    </row>
    <row r="124" s="1" customFormat="1" ht="17.25" customHeight="1">
      <c r="B124" s="330"/>
      <c r="C124" s="304" t="s">
        <v>456</v>
      </c>
      <c r="D124" s="304"/>
      <c r="E124" s="304"/>
      <c r="F124" s="305" t="s">
        <v>457</v>
      </c>
      <c r="G124" s="306"/>
      <c r="H124" s="304"/>
      <c r="I124" s="304"/>
      <c r="J124" s="304" t="s">
        <v>458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462</v>
      </c>
      <c r="D126" s="309"/>
      <c r="E126" s="309"/>
      <c r="F126" s="310" t="s">
        <v>459</v>
      </c>
      <c r="G126" s="287"/>
      <c r="H126" s="287" t="s">
        <v>499</v>
      </c>
      <c r="I126" s="287" t="s">
        <v>461</v>
      </c>
      <c r="J126" s="287">
        <v>120</v>
      </c>
      <c r="K126" s="335"/>
    </row>
    <row r="127" s="1" customFormat="1" ht="15" customHeight="1">
      <c r="B127" s="332"/>
      <c r="C127" s="287" t="s">
        <v>508</v>
      </c>
      <c r="D127" s="287"/>
      <c r="E127" s="287"/>
      <c r="F127" s="310" t="s">
        <v>459</v>
      </c>
      <c r="G127" s="287"/>
      <c r="H127" s="287" t="s">
        <v>509</v>
      </c>
      <c r="I127" s="287" t="s">
        <v>461</v>
      </c>
      <c r="J127" s="287" t="s">
        <v>510</v>
      </c>
      <c r="K127" s="335"/>
    </row>
    <row r="128" s="1" customFormat="1" ht="15" customHeight="1">
      <c r="B128" s="332"/>
      <c r="C128" s="287" t="s">
        <v>85</v>
      </c>
      <c r="D128" s="287"/>
      <c r="E128" s="287"/>
      <c r="F128" s="310" t="s">
        <v>459</v>
      </c>
      <c r="G128" s="287"/>
      <c r="H128" s="287" t="s">
        <v>511</v>
      </c>
      <c r="I128" s="287" t="s">
        <v>461</v>
      </c>
      <c r="J128" s="287" t="s">
        <v>510</v>
      </c>
      <c r="K128" s="335"/>
    </row>
    <row r="129" s="1" customFormat="1" ht="15" customHeight="1">
      <c r="B129" s="332"/>
      <c r="C129" s="287" t="s">
        <v>470</v>
      </c>
      <c r="D129" s="287"/>
      <c r="E129" s="287"/>
      <c r="F129" s="310" t="s">
        <v>465</v>
      </c>
      <c r="G129" s="287"/>
      <c r="H129" s="287" t="s">
        <v>471</v>
      </c>
      <c r="I129" s="287" t="s">
        <v>461</v>
      </c>
      <c r="J129" s="287">
        <v>15</v>
      </c>
      <c r="K129" s="335"/>
    </row>
    <row r="130" s="1" customFormat="1" ht="15" customHeight="1">
      <c r="B130" s="332"/>
      <c r="C130" s="313" t="s">
        <v>472</v>
      </c>
      <c r="D130" s="313"/>
      <c r="E130" s="313"/>
      <c r="F130" s="314" t="s">
        <v>465</v>
      </c>
      <c r="G130" s="313"/>
      <c r="H130" s="313" t="s">
        <v>473</v>
      </c>
      <c r="I130" s="313" t="s">
        <v>461</v>
      </c>
      <c r="J130" s="313">
        <v>15</v>
      </c>
      <c r="K130" s="335"/>
    </row>
    <row r="131" s="1" customFormat="1" ht="15" customHeight="1">
      <c r="B131" s="332"/>
      <c r="C131" s="313" t="s">
        <v>474</v>
      </c>
      <c r="D131" s="313"/>
      <c r="E131" s="313"/>
      <c r="F131" s="314" t="s">
        <v>465</v>
      </c>
      <c r="G131" s="313"/>
      <c r="H131" s="313" t="s">
        <v>475</v>
      </c>
      <c r="I131" s="313" t="s">
        <v>461</v>
      </c>
      <c r="J131" s="313">
        <v>20</v>
      </c>
      <c r="K131" s="335"/>
    </row>
    <row r="132" s="1" customFormat="1" ht="15" customHeight="1">
      <c r="B132" s="332"/>
      <c r="C132" s="313" t="s">
        <v>476</v>
      </c>
      <c r="D132" s="313"/>
      <c r="E132" s="313"/>
      <c r="F132" s="314" t="s">
        <v>465</v>
      </c>
      <c r="G132" s="313"/>
      <c r="H132" s="313" t="s">
        <v>477</v>
      </c>
      <c r="I132" s="313" t="s">
        <v>461</v>
      </c>
      <c r="J132" s="313">
        <v>20</v>
      </c>
      <c r="K132" s="335"/>
    </row>
    <row r="133" s="1" customFormat="1" ht="15" customHeight="1">
      <c r="B133" s="332"/>
      <c r="C133" s="287" t="s">
        <v>464</v>
      </c>
      <c r="D133" s="287"/>
      <c r="E133" s="287"/>
      <c r="F133" s="310" t="s">
        <v>465</v>
      </c>
      <c r="G133" s="287"/>
      <c r="H133" s="287" t="s">
        <v>499</v>
      </c>
      <c r="I133" s="287" t="s">
        <v>461</v>
      </c>
      <c r="J133" s="287">
        <v>50</v>
      </c>
      <c r="K133" s="335"/>
    </row>
    <row r="134" s="1" customFormat="1" ht="15" customHeight="1">
      <c r="B134" s="332"/>
      <c r="C134" s="287" t="s">
        <v>478</v>
      </c>
      <c r="D134" s="287"/>
      <c r="E134" s="287"/>
      <c r="F134" s="310" t="s">
        <v>465</v>
      </c>
      <c r="G134" s="287"/>
      <c r="H134" s="287" t="s">
        <v>499</v>
      </c>
      <c r="I134" s="287" t="s">
        <v>461</v>
      </c>
      <c r="J134" s="287">
        <v>50</v>
      </c>
      <c r="K134" s="335"/>
    </row>
    <row r="135" s="1" customFormat="1" ht="15" customHeight="1">
      <c r="B135" s="332"/>
      <c r="C135" s="287" t="s">
        <v>484</v>
      </c>
      <c r="D135" s="287"/>
      <c r="E135" s="287"/>
      <c r="F135" s="310" t="s">
        <v>465</v>
      </c>
      <c r="G135" s="287"/>
      <c r="H135" s="287" t="s">
        <v>499</v>
      </c>
      <c r="I135" s="287" t="s">
        <v>461</v>
      </c>
      <c r="J135" s="287">
        <v>50</v>
      </c>
      <c r="K135" s="335"/>
    </row>
    <row r="136" s="1" customFormat="1" ht="15" customHeight="1">
      <c r="B136" s="332"/>
      <c r="C136" s="287" t="s">
        <v>486</v>
      </c>
      <c r="D136" s="287"/>
      <c r="E136" s="287"/>
      <c r="F136" s="310" t="s">
        <v>465</v>
      </c>
      <c r="G136" s="287"/>
      <c r="H136" s="287" t="s">
        <v>499</v>
      </c>
      <c r="I136" s="287" t="s">
        <v>461</v>
      </c>
      <c r="J136" s="287">
        <v>50</v>
      </c>
      <c r="K136" s="335"/>
    </row>
    <row r="137" s="1" customFormat="1" ht="15" customHeight="1">
      <c r="B137" s="332"/>
      <c r="C137" s="287" t="s">
        <v>487</v>
      </c>
      <c r="D137" s="287"/>
      <c r="E137" s="287"/>
      <c r="F137" s="310" t="s">
        <v>465</v>
      </c>
      <c r="G137" s="287"/>
      <c r="H137" s="287" t="s">
        <v>512</v>
      </c>
      <c r="I137" s="287" t="s">
        <v>461</v>
      </c>
      <c r="J137" s="287">
        <v>255</v>
      </c>
      <c r="K137" s="335"/>
    </row>
    <row r="138" s="1" customFormat="1" ht="15" customHeight="1">
      <c r="B138" s="332"/>
      <c r="C138" s="287" t="s">
        <v>489</v>
      </c>
      <c r="D138" s="287"/>
      <c r="E138" s="287"/>
      <c r="F138" s="310" t="s">
        <v>459</v>
      </c>
      <c r="G138" s="287"/>
      <c r="H138" s="287" t="s">
        <v>513</v>
      </c>
      <c r="I138" s="287" t="s">
        <v>491</v>
      </c>
      <c r="J138" s="287"/>
      <c r="K138" s="335"/>
    </row>
    <row r="139" s="1" customFormat="1" ht="15" customHeight="1">
      <c r="B139" s="332"/>
      <c r="C139" s="287" t="s">
        <v>492</v>
      </c>
      <c r="D139" s="287"/>
      <c r="E139" s="287"/>
      <c r="F139" s="310" t="s">
        <v>459</v>
      </c>
      <c r="G139" s="287"/>
      <c r="H139" s="287" t="s">
        <v>514</v>
      </c>
      <c r="I139" s="287" t="s">
        <v>494</v>
      </c>
      <c r="J139" s="287"/>
      <c r="K139" s="335"/>
    </row>
    <row r="140" s="1" customFormat="1" ht="15" customHeight="1">
      <c r="B140" s="332"/>
      <c r="C140" s="287" t="s">
        <v>495</v>
      </c>
      <c r="D140" s="287"/>
      <c r="E140" s="287"/>
      <c r="F140" s="310" t="s">
        <v>459</v>
      </c>
      <c r="G140" s="287"/>
      <c r="H140" s="287" t="s">
        <v>495</v>
      </c>
      <c r="I140" s="287" t="s">
        <v>494</v>
      </c>
      <c r="J140" s="287"/>
      <c r="K140" s="335"/>
    </row>
    <row r="141" s="1" customFormat="1" ht="15" customHeight="1">
      <c r="B141" s="332"/>
      <c r="C141" s="287" t="s">
        <v>41</v>
      </c>
      <c r="D141" s="287"/>
      <c r="E141" s="287"/>
      <c r="F141" s="310" t="s">
        <v>459</v>
      </c>
      <c r="G141" s="287"/>
      <c r="H141" s="287" t="s">
        <v>515</v>
      </c>
      <c r="I141" s="287" t="s">
        <v>494</v>
      </c>
      <c r="J141" s="287"/>
      <c r="K141" s="335"/>
    </row>
    <row r="142" s="1" customFormat="1" ht="15" customHeight="1">
      <c r="B142" s="332"/>
      <c r="C142" s="287" t="s">
        <v>516</v>
      </c>
      <c r="D142" s="287"/>
      <c r="E142" s="287"/>
      <c r="F142" s="310" t="s">
        <v>459</v>
      </c>
      <c r="G142" s="287"/>
      <c r="H142" s="287" t="s">
        <v>517</v>
      </c>
      <c r="I142" s="287" t="s">
        <v>494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518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453</v>
      </c>
      <c r="D148" s="302"/>
      <c r="E148" s="302"/>
      <c r="F148" s="302" t="s">
        <v>454</v>
      </c>
      <c r="G148" s="303"/>
      <c r="H148" s="302" t="s">
        <v>57</v>
      </c>
      <c r="I148" s="302" t="s">
        <v>60</v>
      </c>
      <c r="J148" s="302" t="s">
        <v>455</v>
      </c>
      <c r="K148" s="301"/>
    </row>
    <row r="149" s="1" customFormat="1" ht="17.25" customHeight="1">
      <c r="B149" s="299"/>
      <c r="C149" s="304" t="s">
        <v>456</v>
      </c>
      <c r="D149" s="304"/>
      <c r="E149" s="304"/>
      <c r="F149" s="305" t="s">
        <v>457</v>
      </c>
      <c r="G149" s="306"/>
      <c r="H149" s="304"/>
      <c r="I149" s="304"/>
      <c r="J149" s="304" t="s">
        <v>458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462</v>
      </c>
      <c r="D151" s="287"/>
      <c r="E151" s="287"/>
      <c r="F151" s="340" t="s">
        <v>459</v>
      </c>
      <c r="G151" s="287"/>
      <c r="H151" s="339" t="s">
        <v>499</v>
      </c>
      <c r="I151" s="339" t="s">
        <v>461</v>
      </c>
      <c r="J151" s="339">
        <v>120</v>
      </c>
      <c r="K151" s="335"/>
    </row>
    <row r="152" s="1" customFormat="1" ht="15" customHeight="1">
      <c r="B152" s="312"/>
      <c r="C152" s="339" t="s">
        <v>508</v>
      </c>
      <c r="D152" s="287"/>
      <c r="E152" s="287"/>
      <c r="F152" s="340" t="s">
        <v>459</v>
      </c>
      <c r="G152" s="287"/>
      <c r="H152" s="339" t="s">
        <v>519</v>
      </c>
      <c r="I152" s="339" t="s">
        <v>461</v>
      </c>
      <c r="J152" s="339" t="s">
        <v>510</v>
      </c>
      <c r="K152" s="335"/>
    </row>
    <row r="153" s="1" customFormat="1" ht="15" customHeight="1">
      <c r="B153" s="312"/>
      <c r="C153" s="339" t="s">
        <v>85</v>
      </c>
      <c r="D153" s="287"/>
      <c r="E153" s="287"/>
      <c r="F153" s="340" t="s">
        <v>459</v>
      </c>
      <c r="G153" s="287"/>
      <c r="H153" s="339" t="s">
        <v>520</v>
      </c>
      <c r="I153" s="339" t="s">
        <v>461</v>
      </c>
      <c r="J153" s="339" t="s">
        <v>510</v>
      </c>
      <c r="K153" s="335"/>
    </row>
    <row r="154" s="1" customFormat="1" ht="15" customHeight="1">
      <c r="B154" s="312"/>
      <c r="C154" s="339" t="s">
        <v>464</v>
      </c>
      <c r="D154" s="287"/>
      <c r="E154" s="287"/>
      <c r="F154" s="340" t="s">
        <v>465</v>
      </c>
      <c r="G154" s="287"/>
      <c r="H154" s="339" t="s">
        <v>499</v>
      </c>
      <c r="I154" s="339" t="s">
        <v>461</v>
      </c>
      <c r="J154" s="339">
        <v>50</v>
      </c>
      <c r="K154" s="335"/>
    </row>
    <row r="155" s="1" customFormat="1" ht="15" customHeight="1">
      <c r="B155" s="312"/>
      <c r="C155" s="339" t="s">
        <v>467</v>
      </c>
      <c r="D155" s="287"/>
      <c r="E155" s="287"/>
      <c r="F155" s="340" t="s">
        <v>459</v>
      </c>
      <c r="G155" s="287"/>
      <c r="H155" s="339" t="s">
        <v>499</v>
      </c>
      <c r="I155" s="339" t="s">
        <v>469</v>
      </c>
      <c r="J155" s="339"/>
      <c r="K155" s="335"/>
    </row>
    <row r="156" s="1" customFormat="1" ht="15" customHeight="1">
      <c r="B156" s="312"/>
      <c r="C156" s="339" t="s">
        <v>478</v>
      </c>
      <c r="D156" s="287"/>
      <c r="E156" s="287"/>
      <c r="F156" s="340" t="s">
        <v>465</v>
      </c>
      <c r="G156" s="287"/>
      <c r="H156" s="339" t="s">
        <v>499</v>
      </c>
      <c r="I156" s="339" t="s">
        <v>461</v>
      </c>
      <c r="J156" s="339">
        <v>50</v>
      </c>
      <c r="K156" s="335"/>
    </row>
    <row r="157" s="1" customFormat="1" ht="15" customHeight="1">
      <c r="B157" s="312"/>
      <c r="C157" s="339" t="s">
        <v>486</v>
      </c>
      <c r="D157" s="287"/>
      <c r="E157" s="287"/>
      <c r="F157" s="340" t="s">
        <v>465</v>
      </c>
      <c r="G157" s="287"/>
      <c r="H157" s="339" t="s">
        <v>499</v>
      </c>
      <c r="I157" s="339" t="s">
        <v>461</v>
      </c>
      <c r="J157" s="339">
        <v>50</v>
      </c>
      <c r="K157" s="335"/>
    </row>
    <row r="158" s="1" customFormat="1" ht="15" customHeight="1">
      <c r="B158" s="312"/>
      <c r="C158" s="339" t="s">
        <v>484</v>
      </c>
      <c r="D158" s="287"/>
      <c r="E158" s="287"/>
      <c r="F158" s="340" t="s">
        <v>465</v>
      </c>
      <c r="G158" s="287"/>
      <c r="H158" s="339" t="s">
        <v>499</v>
      </c>
      <c r="I158" s="339" t="s">
        <v>461</v>
      </c>
      <c r="J158" s="339">
        <v>50</v>
      </c>
      <c r="K158" s="335"/>
    </row>
    <row r="159" s="1" customFormat="1" ht="15" customHeight="1">
      <c r="B159" s="312"/>
      <c r="C159" s="339" t="s">
        <v>103</v>
      </c>
      <c r="D159" s="287"/>
      <c r="E159" s="287"/>
      <c r="F159" s="340" t="s">
        <v>459</v>
      </c>
      <c r="G159" s="287"/>
      <c r="H159" s="339" t="s">
        <v>521</v>
      </c>
      <c r="I159" s="339" t="s">
        <v>461</v>
      </c>
      <c r="J159" s="339" t="s">
        <v>522</v>
      </c>
      <c r="K159" s="335"/>
    </row>
    <row r="160" s="1" customFormat="1" ht="15" customHeight="1">
      <c r="B160" s="312"/>
      <c r="C160" s="339" t="s">
        <v>523</v>
      </c>
      <c r="D160" s="287"/>
      <c r="E160" s="287"/>
      <c r="F160" s="340" t="s">
        <v>459</v>
      </c>
      <c r="G160" s="287"/>
      <c r="H160" s="339" t="s">
        <v>524</v>
      </c>
      <c r="I160" s="339" t="s">
        <v>494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525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453</v>
      </c>
      <c r="D166" s="302"/>
      <c r="E166" s="302"/>
      <c r="F166" s="302" t="s">
        <v>454</v>
      </c>
      <c r="G166" s="344"/>
      <c r="H166" s="345" t="s">
        <v>57</v>
      </c>
      <c r="I166" s="345" t="s">
        <v>60</v>
      </c>
      <c r="J166" s="302" t="s">
        <v>455</v>
      </c>
      <c r="K166" s="279"/>
    </row>
    <row r="167" s="1" customFormat="1" ht="17.25" customHeight="1">
      <c r="B167" s="280"/>
      <c r="C167" s="304" t="s">
        <v>456</v>
      </c>
      <c r="D167" s="304"/>
      <c r="E167" s="304"/>
      <c r="F167" s="305" t="s">
        <v>457</v>
      </c>
      <c r="G167" s="346"/>
      <c r="H167" s="347"/>
      <c r="I167" s="347"/>
      <c r="J167" s="304" t="s">
        <v>458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462</v>
      </c>
      <c r="D169" s="287"/>
      <c r="E169" s="287"/>
      <c r="F169" s="310" t="s">
        <v>459</v>
      </c>
      <c r="G169" s="287"/>
      <c r="H169" s="287" t="s">
        <v>499</v>
      </c>
      <c r="I169" s="287" t="s">
        <v>461</v>
      </c>
      <c r="J169" s="287">
        <v>120</v>
      </c>
      <c r="K169" s="335"/>
    </row>
    <row r="170" s="1" customFormat="1" ht="15" customHeight="1">
      <c r="B170" s="312"/>
      <c r="C170" s="287" t="s">
        <v>508</v>
      </c>
      <c r="D170" s="287"/>
      <c r="E170" s="287"/>
      <c r="F170" s="310" t="s">
        <v>459</v>
      </c>
      <c r="G170" s="287"/>
      <c r="H170" s="287" t="s">
        <v>509</v>
      </c>
      <c r="I170" s="287" t="s">
        <v>461</v>
      </c>
      <c r="J170" s="287" t="s">
        <v>510</v>
      </c>
      <c r="K170" s="335"/>
    </row>
    <row r="171" s="1" customFormat="1" ht="15" customHeight="1">
      <c r="B171" s="312"/>
      <c r="C171" s="287" t="s">
        <v>85</v>
      </c>
      <c r="D171" s="287"/>
      <c r="E171" s="287"/>
      <c r="F171" s="310" t="s">
        <v>459</v>
      </c>
      <c r="G171" s="287"/>
      <c r="H171" s="287" t="s">
        <v>526</v>
      </c>
      <c r="I171" s="287" t="s">
        <v>461</v>
      </c>
      <c r="J171" s="287" t="s">
        <v>510</v>
      </c>
      <c r="K171" s="335"/>
    </row>
    <row r="172" s="1" customFormat="1" ht="15" customHeight="1">
      <c r="B172" s="312"/>
      <c r="C172" s="287" t="s">
        <v>464</v>
      </c>
      <c r="D172" s="287"/>
      <c r="E172" s="287"/>
      <c r="F172" s="310" t="s">
        <v>465</v>
      </c>
      <c r="G172" s="287"/>
      <c r="H172" s="287" t="s">
        <v>526</v>
      </c>
      <c r="I172" s="287" t="s">
        <v>461</v>
      </c>
      <c r="J172" s="287">
        <v>50</v>
      </c>
      <c r="K172" s="335"/>
    </row>
    <row r="173" s="1" customFormat="1" ht="15" customHeight="1">
      <c r="B173" s="312"/>
      <c r="C173" s="287" t="s">
        <v>467</v>
      </c>
      <c r="D173" s="287"/>
      <c r="E173" s="287"/>
      <c r="F173" s="310" t="s">
        <v>459</v>
      </c>
      <c r="G173" s="287"/>
      <c r="H173" s="287" t="s">
        <v>526</v>
      </c>
      <c r="I173" s="287" t="s">
        <v>469</v>
      </c>
      <c r="J173" s="287"/>
      <c r="K173" s="335"/>
    </row>
    <row r="174" s="1" customFormat="1" ht="15" customHeight="1">
      <c r="B174" s="312"/>
      <c r="C174" s="287" t="s">
        <v>478</v>
      </c>
      <c r="D174" s="287"/>
      <c r="E174" s="287"/>
      <c r="F174" s="310" t="s">
        <v>465</v>
      </c>
      <c r="G174" s="287"/>
      <c r="H174" s="287" t="s">
        <v>526</v>
      </c>
      <c r="I174" s="287" t="s">
        <v>461</v>
      </c>
      <c r="J174" s="287">
        <v>50</v>
      </c>
      <c r="K174" s="335"/>
    </row>
    <row r="175" s="1" customFormat="1" ht="15" customHeight="1">
      <c r="B175" s="312"/>
      <c r="C175" s="287" t="s">
        <v>486</v>
      </c>
      <c r="D175" s="287"/>
      <c r="E175" s="287"/>
      <c r="F175" s="310" t="s">
        <v>465</v>
      </c>
      <c r="G175" s="287"/>
      <c r="H175" s="287" t="s">
        <v>526</v>
      </c>
      <c r="I175" s="287" t="s">
        <v>461</v>
      </c>
      <c r="J175" s="287">
        <v>50</v>
      </c>
      <c r="K175" s="335"/>
    </row>
    <row r="176" s="1" customFormat="1" ht="15" customHeight="1">
      <c r="B176" s="312"/>
      <c r="C176" s="287" t="s">
        <v>484</v>
      </c>
      <c r="D176" s="287"/>
      <c r="E176" s="287"/>
      <c r="F176" s="310" t="s">
        <v>465</v>
      </c>
      <c r="G176" s="287"/>
      <c r="H176" s="287" t="s">
        <v>526</v>
      </c>
      <c r="I176" s="287" t="s">
        <v>461</v>
      </c>
      <c r="J176" s="287">
        <v>50</v>
      </c>
      <c r="K176" s="335"/>
    </row>
    <row r="177" s="1" customFormat="1" ht="15" customHeight="1">
      <c r="B177" s="312"/>
      <c r="C177" s="287" t="s">
        <v>108</v>
      </c>
      <c r="D177" s="287"/>
      <c r="E177" s="287"/>
      <c r="F177" s="310" t="s">
        <v>459</v>
      </c>
      <c r="G177" s="287"/>
      <c r="H177" s="287" t="s">
        <v>527</v>
      </c>
      <c r="I177" s="287" t="s">
        <v>528</v>
      </c>
      <c r="J177" s="287"/>
      <c r="K177" s="335"/>
    </row>
    <row r="178" s="1" customFormat="1" ht="15" customHeight="1">
      <c r="B178" s="312"/>
      <c r="C178" s="287" t="s">
        <v>60</v>
      </c>
      <c r="D178" s="287"/>
      <c r="E178" s="287"/>
      <c r="F178" s="310" t="s">
        <v>459</v>
      </c>
      <c r="G178" s="287"/>
      <c r="H178" s="287" t="s">
        <v>529</v>
      </c>
      <c r="I178" s="287" t="s">
        <v>530</v>
      </c>
      <c r="J178" s="287">
        <v>1</v>
      </c>
      <c r="K178" s="335"/>
    </row>
    <row r="179" s="1" customFormat="1" ht="15" customHeight="1">
      <c r="B179" s="312"/>
      <c r="C179" s="287" t="s">
        <v>56</v>
      </c>
      <c r="D179" s="287"/>
      <c r="E179" s="287"/>
      <c r="F179" s="310" t="s">
        <v>459</v>
      </c>
      <c r="G179" s="287"/>
      <c r="H179" s="287" t="s">
        <v>531</v>
      </c>
      <c r="I179" s="287" t="s">
        <v>461</v>
      </c>
      <c r="J179" s="287">
        <v>20</v>
      </c>
      <c r="K179" s="335"/>
    </row>
    <row r="180" s="1" customFormat="1" ht="15" customHeight="1">
      <c r="B180" s="312"/>
      <c r="C180" s="287" t="s">
        <v>57</v>
      </c>
      <c r="D180" s="287"/>
      <c r="E180" s="287"/>
      <c r="F180" s="310" t="s">
        <v>459</v>
      </c>
      <c r="G180" s="287"/>
      <c r="H180" s="287" t="s">
        <v>532</v>
      </c>
      <c r="I180" s="287" t="s">
        <v>461</v>
      </c>
      <c r="J180" s="287">
        <v>255</v>
      </c>
      <c r="K180" s="335"/>
    </row>
    <row r="181" s="1" customFormat="1" ht="15" customHeight="1">
      <c r="B181" s="312"/>
      <c r="C181" s="287" t="s">
        <v>109</v>
      </c>
      <c r="D181" s="287"/>
      <c r="E181" s="287"/>
      <c r="F181" s="310" t="s">
        <v>459</v>
      </c>
      <c r="G181" s="287"/>
      <c r="H181" s="287" t="s">
        <v>423</v>
      </c>
      <c r="I181" s="287" t="s">
        <v>461</v>
      </c>
      <c r="J181" s="287">
        <v>10</v>
      </c>
      <c r="K181" s="335"/>
    </row>
    <row r="182" s="1" customFormat="1" ht="15" customHeight="1">
      <c r="B182" s="312"/>
      <c r="C182" s="287" t="s">
        <v>110</v>
      </c>
      <c r="D182" s="287"/>
      <c r="E182" s="287"/>
      <c r="F182" s="310" t="s">
        <v>459</v>
      </c>
      <c r="G182" s="287"/>
      <c r="H182" s="287" t="s">
        <v>533</v>
      </c>
      <c r="I182" s="287" t="s">
        <v>494</v>
      </c>
      <c r="J182" s="287"/>
      <c r="K182" s="335"/>
    </row>
    <row r="183" s="1" customFormat="1" ht="15" customHeight="1">
      <c r="B183" s="312"/>
      <c r="C183" s="287" t="s">
        <v>534</v>
      </c>
      <c r="D183" s="287"/>
      <c r="E183" s="287"/>
      <c r="F183" s="310" t="s">
        <v>459</v>
      </c>
      <c r="G183" s="287"/>
      <c r="H183" s="287" t="s">
        <v>535</v>
      </c>
      <c r="I183" s="287" t="s">
        <v>494</v>
      </c>
      <c r="J183" s="287"/>
      <c r="K183" s="335"/>
    </row>
    <row r="184" s="1" customFormat="1" ht="15" customHeight="1">
      <c r="B184" s="312"/>
      <c r="C184" s="287" t="s">
        <v>523</v>
      </c>
      <c r="D184" s="287"/>
      <c r="E184" s="287"/>
      <c r="F184" s="310" t="s">
        <v>459</v>
      </c>
      <c r="G184" s="287"/>
      <c r="H184" s="287" t="s">
        <v>536</v>
      </c>
      <c r="I184" s="287" t="s">
        <v>494</v>
      </c>
      <c r="J184" s="287"/>
      <c r="K184" s="335"/>
    </row>
    <row r="185" s="1" customFormat="1" ht="15" customHeight="1">
      <c r="B185" s="312"/>
      <c r="C185" s="287" t="s">
        <v>112</v>
      </c>
      <c r="D185" s="287"/>
      <c r="E185" s="287"/>
      <c r="F185" s="310" t="s">
        <v>465</v>
      </c>
      <c r="G185" s="287"/>
      <c r="H185" s="287" t="s">
        <v>537</v>
      </c>
      <c r="I185" s="287" t="s">
        <v>461</v>
      </c>
      <c r="J185" s="287">
        <v>50</v>
      </c>
      <c r="K185" s="335"/>
    </row>
    <row r="186" s="1" customFormat="1" ht="15" customHeight="1">
      <c r="B186" s="312"/>
      <c r="C186" s="287" t="s">
        <v>538</v>
      </c>
      <c r="D186" s="287"/>
      <c r="E186" s="287"/>
      <c r="F186" s="310" t="s">
        <v>465</v>
      </c>
      <c r="G186" s="287"/>
      <c r="H186" s="287" t="s">
        <v>539</v>
      </c>
      <c r="I186" s="287" t="s">
        <v>540</v>
      </c>
      <c r="J186" s="287"/>
      <c r="K186" s="335"/>
    </row>
    <row r="187" s="1" customFormat="1" ht="15" customHeight="1">
      <c r="B187" s="312"/>
      <c r="C187" s="287" t="s">
        <v>541</v>
      </c>
      <c r="D187" s="287"/>
      <c r="E187" s="287"/>
      <c r="F187" s="310" t="s">
        <v>465</v>
      </c>
      <c r="G187" s="287"/>
      <c r="H187" s="287" t="s">
        <v>542</v>
      </c>
      <c r="I187" s="287" t="s">
        <v>540</v>
      </c>
      <c r="J187" s="287"/>
      <c r="K187" s="335"/>
    </row>
    <row r="188" s="1" customFormat="1" ht="15" customHeight="1">
      <c r="B188" s="312"/>
      <c r="C188" s="287" t="s">
        <v>543</v>
      </c>
      <c r="D188" s="287"/>
      <c r="E188" s="287"/>
      <c r="F188" s="310" t="s">
        <v>465</v>
      </c>
      <c r="G188" s="287"/>
      <c r="H188" s="287" t="s">
        <v>544</v>
      </c>
      <c r="I188" s="287" t="s">
        <v>540</v>
      </c>
      <c r="J188" s="287"/>
      <c r="K188" s="335"/>
    </row>
    <row r="189" s="1" customFormat="1" ht="15" customHeight="1">
      <c r="B189" s="312"/>
      <c r="C189" s="348" t="s">
        <v>545</v>
      </c>
      <c r="D189" s="287"/>
      <c r="E189" s="287"/>
      <c r="F189" s="310" t="s">
        <v>465</v>
      </c>
      <c r="G189" s="287"/>
      <c r="H189" s="287" t="s">
        <v>546</v>
      </c>
      <c r="I189" s="287" t="s">
        <v>547</v>
      </c>
      <c r="J189" s="349" t="s">
        <v>548</v>
      </c>
      <c r="K189" s="335"/>
    </row>
    <row r="190" s="1" customFormat="1" ht="15" customHeight="1">
      <c r="B190" s="312"/>
      <c r="C190" s="348" t="s">
        <v>45</v>
      </c>
      <c r="D190" s="287"/>
      <c r="E190" s="287"/>
      <c r="F190" s="310" t="s">
        <v>459</v>
      </c>
      <c r="G190" s="287"/>
      <c r="H190" s="284" t="s">
        <v>549</v>
      </c>
      <c r="I190" s="287" t="s">
        <v>550</v>
      </c>
      <c r="J190" s="287"/>
      <c r="K190" s="335"/>
    </row>
    <row r="191" s="1" customFormat="1" ht="15" customHeight="1">
      <c r="B191" s="312"/>
      <c r="C191" s="348" t="s">
        <v>551</v>
      </c>
      <c r="D191" s="287"/>
      <c r="E191" s="287"/>
      <c r="F191" s="310" t="s">
        <v>459</v>
      </c>
      <c r="G191" s="287"/>
      <c r="H191" s="287" t="s">
        <v>552</v>
      </c>
      <c r="I191" s="287" t="s">
        <v>494</v>
      </c>
      <c r="J191" s="287"/>
      <c r="K191" s="335"/>
    </row>
    <row r="192" s="1" customFormat="1" ht="15" customHeight="1">
      <c r="B192" s="312"/>
      <c r="C192" s="348" t="s">
        <v>553</v>
      </c>
      <c r="D192" s="287"/>
      <c r="E192" s="287"/>
      <c r="F192" s="310" t="s">
        <v>459</v>
      </c>
      <c r="G192" s="287"/>
      <c r="H192" s="287" t="s">
        <v>554</v>
      </c>
      <c r="I192" s="287" t="s">
        <v>494</v>
      </c>
      <c r="J192" s="287"/>
      <c r="K192" s="335"/>
    </row>
    <row r="193" s="1" customFormat="1" ht="15" customHeight="1">
      <c r="B193" s="312"/>
      <c r="C193" s="348" t="s">
        <v>555</v>
      </c>
      <c r="D193" s="287"/>
      <c r="E193" s="287"/>
      <c r="F193" s="310" t="s">
        <v>465</v>
      </c>
      <c r="G193" s="287"/>
      <c r="H193" s="287" t="s">
        <v>556</v>
      </c>
      <c r="I193" s="287" t="s">
        <v>494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557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558</v>
      </c>
      <c r="D200" s="351"/>
      <c r="E200" s="351"/>
      <c r="F200" s="351" t="s">
        <v>559</v>
      </c>
      <c r="G200" s="352"/>
      <c r="H200" s="351" t="s">
        <v>560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550</v>
      </c>
      <c r="D202" s="287"/>
      <c r="E202" s="287"/>
      <c r="F202" s="310" t="s">
        <v>46</v>
      </c>
      <c r="G202" s="287"/>
      <c r="H202" s="287" t="s">
        <v>561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47</v>
      </c>
      <c r="G203" s="287"/>
      <c r="H203" s="287" t="s">
        <v>562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50</v>
      </c>
      <c r="G204" s="287"/>
      <c r="H204" s="287" t="s">
        <v>563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48</v>
      </c>
      <c r="G205" s="287"/>
      <c r="H205" s="287" t="s">
        <v>564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49</v>
      </c>
      <c r="G206" s="287"/>
      <c r="H206" s="287" t="s">
        <v>565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506</v>
      </c>
      <c r="D208" s="287"/>
      <c r="E208" s="287"/>
      <c r="F208" s="310" t="s">
        <v>81</v>
      </c>
      <c r="G208" s="287"/>
      <c r="H208" s="287" t="s">
        <v>566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402</v>
      </c>
      <c r="G209" s="287"/>
      <c r="H209" s="287" t="s">
        <v>403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400</v>
      </c>
      <c r="G210" s="287"/>
      <c r="H210" s="287" t="s">
        <v>567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404</v>
      </c>
      <c r="G211" s="348"/>
      <c r="H211" s="339" t="s">
        <v>405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406</v>
      </c>
      <c r="G212" s="348"/>
      <c r="H212" s="339" t="s">
        <v>568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530</v>
      </c>
      <c r="D214" s="287"/>
      <c r="E214" s="287"/>
      <c r="F214" s="310">
        <v>1</v>
      </c>
      <c r="G214" s="348"/>
      <c r="H214" s="339" t="s">
        <v>569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570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571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572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2021-04-09T04:34:25Z</dcterms:created>
  <dcterms:modified xsi:type="dcterms:W3CDTF">2021-04-09T04:34:35Z</dcterms:modified>
</cp:coreProperties>
</file>