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87052-801 - SO801 Lokáln..." sheetId="2" r:id="rId2"/>
    <sheet name="187052-801-1 - SO801 Loká..." sheetId="3" r:id="rId3"/>
    <sheet name="187052-801-2 - SO801 Loká..." sheetId="4" r:id="rId4"/>
    <sheet name="187052-801-3 - SO801 Loká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'187052-801 - SO801 Lokáln...'!$C$82:$K$225</definedName>
    <definedName name="_xlnm.Print_Area" localSheetId="1">'187052-801 - SO801 Lokáln...'!$C$4:$J$39,'187052-801 - SO801 Lokáln...'!$C$45:$J$64,'187052-801 - SO801 Lokáln...'!$C$70:$K$225</definedName>
    <definedName name="_xlnm._FilterDatabase" localSheetId="2" hidden="1">'187052-801-1 - SO801 Loká...'!$C$82:$K$233</definedName>
    <definedName name="_xlnm.Print_Area" localSheetId="2">'187052-801-1 - SO801 Loká...'!$C$4:$J$39,'187052-801-1 - SO801 Loká...'!$C$45:$J$64,'187052-801-1 - SO801 Loká...'!$C$70:$K$233</definedName>
    <definedName name="_xlnm._FilterDatabase" localSheetId="3" hidden="1">'187052-801-2 - SO801 Loká...'!$C$82:$K$227</definedName>
    <definedName name="_xlnm.Print_Area" localSheetId="3">'187052-801-2 - SO801 Loká...'!$C$4:$J$39,'187052-801-2 - SO801 Loká...'!$C$45:$J$64,'187052-801-2 - SO801 Loká...'!$C$70:$K$227</definedName>
    <definedName name="_xlnm._FilterDatabase" localSheetId="4" hidden="1">'187052-801-3 - SO801 Loká...'!$C$82:$K$230</definedName>
    <definedName name="_xlnm.Print_Area" localSheetId="4">'187052-801-3 - SO801 Loká...'!$C$4:$J$39,'187052-801-3 - SO801 Loká...'!$C$45:$J$64,'187052-801-3 - SO801 Loká...'!$C$70:$K$230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'187052-801 - SO801 Lokáln...'!$82:$82</definedName>
    <definedName name="_xlnm.Print_Titles" localSheetId="2">'187052-801-1 - SO801 Loká...'!$82:$82</definedName>
    <definedName name="_xlnm.Print_Titles" localSheetId="3">'187052-801-2 - SO801 Loká...'!$82:$82</definedName>
    <definedName name="_xlnm.Print_Titles" localSheetId="4">'187052-801-3 - SO801 Loká...'!$82:$82</definedName>
  </definedNames>
  <calcPr fullCalcOnLoad="1"/>
</workbook>
</file>

<file path=xl/sharedStrings.xml><?xml version="1.0" encoding="utf-8"?>
<sst xmlns="http://schemas.openxmlformats.org/spreadsheetml/2006/main" count="6299" uniqueCount="676">
  <si>
    <t>Export Komplet</t>
  </si>
  <si>
    <t>VZ</t>
  </si>
  <si>
    <t>2.0</t>
  </si>
  <si>
    <t>ZAMOK</t>
  </si>
  <si>
    <t>False</t>
  </si>
  <si>
    <t>{cd45836c-9797-4a9f-ad1c-2c68b1832217}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</si>
  <si>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</si>
  <si>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</si>
  <si>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</si>
  <si>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</si>
  <si>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</si>
  <si>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</si>
  <si>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</si>
  <si>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</si>
  <si>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187052-1-2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</si>
  <si>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</si>
  <si>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</si>
  <si>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Svodné příkopy, ÚSES a polní cesty v k. ú. Pravlov - zeleň</t>
  </si>
  <si>
    <t>KSO:</t>
  </si>
  <si>
    <t/>
  </si>
  <si>
    <t>CC-CZ:</t>
  </si>
  <si>
    <t>Místo:</t>
  </si>
  <si>
    <t>Pravlov</t>
  </si>
  <si>
    <t>Datum:</t>
  </si>
  <si>
    <t>29. 3. 2021</t>
  </si>
  <si>
    <t>Zadavatel:</t>
  </si>
  <si>
    <t>IČ:</t>
  </si>
  <si>
    <t>01312774</t>
  </si>
  <si>
    <t>ČR - SPÚ, KPÚ pro JmK, Pobočka Brno</t>
  </si>
  <si>
    <t>DIČ:</t>
  </si>
  <si>
    <t>Uchazeč:</t>
  </si>
  <si>
    <t>Vyplň údaj</t>
  </si>
  <si>
    <t>Projektant:</t>
  </si>
  <si>
    <t>46344942</t>
  </si>
  <si>
    <t>GEOtest, a.s.</t>
  </si>
  <si>
    <t>CZ46344942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</si>
  <si>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</si>
  <si>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</si>
  <si>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</si>
  <si>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</si>
  <si>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</si>
  <si>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</si>
  <si>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</si>
  <si>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</si>
  <si>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</si>
  <si>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</si>
  <si>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</si>
  <si>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</si>
  <si>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</si>
  <si>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</si>
  <si>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</si>
  <si>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</si>
  <si>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</si>
  <si>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</si>
  <si>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</si>
  <si>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</si>
  <si>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</si>
  <si>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</si>
  <si>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</si>
  <si>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</si>
  <si>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</si>
  <si>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</si>
  <si>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</si>
  <si>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</si>
  <si>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</si>
  <si>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</si>
  <si>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</si>
  <si>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</si>
  <si>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</si>
  <si>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</si>
  <si>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</si>
  <si>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</si>
  <si>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</si>
  <si>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</si>
  <si>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</si>
  <si>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</si>
  <si>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</si>
  <si>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</si>
  <si>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</si>
  <si>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</si>
  <si>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187052-801</t>
  </si>
  <si>
    <t>SO801 Lokální biokoridor LBK2</t>
  </si>
  <si>
    <t>STA</t>
  </si>
  <si>
    <t>1</t>
  </si>
  <si>
    <t>{3fa55f5c-4552-47c3-a2b7-c81c6d36df39}</t>
  </si>
  <si>
    <t>2</t>
  </si>
  <si>
    <t>187052-801-1</t>
  </si>
  <si>
    <t>SO801 Lokální biokoridor LBK2 - Následná péče 1. rok</t>
  </si>
  <si>
    <t>{91bc0f5d-ebf4-4f1c-b6a4-f0a548f982e8}</t>
  </si>
  <si>
    <t>187052-801-2</t>
  </si>
  <si>
    <t>SO801 Lokální biokoridor LBK2 - Následná péče 2. rok</t>
  </si>
  <si>
    <t>{c20e41e9-ed8c-49fe-9b0c-a1ee637ecbec}</t>
  </si>
  <si>
    <t>187052-801-3</t>
  </si>
  <si>
    <t>SO801 Lokální biokoridor LBK2 - Následná péče 3. rok</t>
  </si>
  <si>
    <t>{3a253410-9d35-428e-9c8c-d30fb740c257}</t>
  </si>
  <si>
    <t>KRYCÍ LIST SOUPISU PRACÍ</t>
  </si>
  <si>
    <t>Objekt:</t>
  </si>
  <si>
    <t>187052-801 - SO801 Lokální biokoridor LBK2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</si>
  <si>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</si>
  <si>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</si>
  <si>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</si>
  <si>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</si>
  <si>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</si>
  <si>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</si>
  <si>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998 - Přesun hmot</t>
  </si>
  <si>
    <t>N01 - Povrchové úpravy terénu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</si>
  <si>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</si>
  <si>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</si>
  <si>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</si>
  <si>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</si>
  <si>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</si>
  <si>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</si>
  <si>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</si>
  <si>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</si>
  <si>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</si>
  <si>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</si>
  <si>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</si>
  <si>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</si>
  <si>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</si>
  <si>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</si>
  <si>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</si>
  <si>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</si>
  <si>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</si>
  <si>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</si>
  <si>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111103203</t>
  </si>
  <si>
    <t>Kosení ve vegetačním období travního porostu hustého</t>
  </si>
  <si>
    <t>ha</t>
  </si>
  <si>
    <t>CS ÚRS 2021 01</t>
  </si>
  <si>
    <t>4</t>
  </si>
  <si>
    <t>1404742691</t>
  </si>
  <si>
    <t>PP</t>
  </si>
  <si>
    <t>Kosení travin a vodních rostlin ve vegetačním období travního porostu hustého</t>
  </si>
  <si>
    <t>VV</t>
  </si>
  <si>
    <t>916,0/10000*2 "kosení trávy 2x ročně"</t>
  </si>
  <si>
    <t>119003200</t>
  </si>
  <si>
    <t>Standardní drátěná opocenka, výška 160 cm (materiál a realizace, včetně dvou uzavíratelných vjezdů)</t>
  </si>
  <si>
    <t>m</t>
  </si>
  <si>
    <t>-1674323207</t>
  </si>
  <si>
    <t>3</t>
  </si>
  <si>
    <t>171201106R</t>
  </si>
  <si>
    <t>Kompletní likvidace dřevních zbytků, větví a pařezů v souladu se zákonem O odpadech č 185/2001 Sb. v platném znění.</t>
  </si>
  <si>
    <t>m3</t>
  </si>
  <si>
    <t>-265566327</t>
  </si>
  <si>
    <t>P</t>
  </si>
  <si>
    <t>Poznámka k položce:
Poznámka k položce:
- likvidace větví listnatých stromů a keřů štěpkováním, rozřezání a odvoz kmenů na místo bezpečného uložení (v případě potřeby)
- seřezání pařezů do úrovně přilehlého terénu včetně likvidace zbytků (včetně starých pařezů)
- trvalá likvidace pařezů v souladu s platnými právními předpisy (odvoz pařezů na skládku včetně poplatku za skládku)
- součástí je také možná doprava, potřebná manipulace a poplatky za uložení na skládku</t>
  </si>
  <si>
    <t>170 "objem odstraňovaných křovin je odhadnut projektantem"</t>
  </si>
  <si>
    <t>916,0*0,05*2 "pokosená tráva 2x za rok"</t>
  </si>
  <si>
    <t>Součet</t>
  </si>
  <si>
    <t>181151331</t>
  </si>
  <si>
    <t>Plošná úprava terénu přes 500 m2 zemina tř 1 až 4 nerovnosti do 200 mm v rovinně a svahu do 1:5</t>
  </si>
  <si>
    <t>m2</t>
  </si>
  <si>
    <t>-1419820728</t>
  </si>
  <si>
    <t>Plošná úprava terénu v zemině tř. 1 až 4 s urovnáním povrchu bez doplnění ornice souvislé plochy přes 500 m2 při nerovnostech terénu přes 150 do 200 mm v rovině nebo na svahu do 1:5</t>
  </si>
  <si>
    <t>916,0 "část 801.3"</t>
  </si>
  <si>
    <t>5</t>
  </si>
  <si>
    <t>181301112</t>
  </si>
  <si>
    <t>Rozprostření ornice tl vrstvy do 150 mm pl přes 500 m2 v rovině nebo ve svahu do 1:5</t>
  </si>
  <si>
    <t>-1330676154</t>
  </si>
  <si>
    <t>Rozprostření a urovnání ornice v rovině nebo ve svahu sklonu do 1:5 při souvislé ploše přes 500 m2, tl. vrstvy přes 100 do 150 mm</t>
  </si>
  <si>
    <t>916,0 "urovnání nakypřené ornice v části 801.3"</t>
  </si>
  <si>
    <t>6</t>
  </si>
  <si>
    <t>181411121</t>
  </si>
  <si>
    <t>Založení lučního trávníku výsevem plochy do 1000 m2 v rovině a ve svahu do 1:5</t>
  </si>
  <si>
    <t>-1921248136</t>
  </si>
  <si>
    <t>Založení trávníku na půdě předem připravené plochy do 1000 m2 výsevem včetně utažení lučního v rovině nebo na svahu do 1:5</t>
  </si>
  <si>
    <t>7</t>
  </si>
  <si>
    <t>M</t>
  </si>
  <si>
    <t>00572473</t>
  </si>
  <si>
    <t>bylinná rekultivační směs</t>
  </si>
  <si>
    <t>kg</t>
  </si>
  <si>
    <t>8</t>
  </si>
  <si>
    <t>-1483708009</t>
  </si>
  <si>
    <t>bylinná rekultivační směs - obsahuje 21 rostlinných druhů.</t>
  </si>
  <si>
    <t>Poznámka k položce:
Obsahuje 21 rostlinných druhů.
Směs je určena k ozelenění náspů, výsypek a méně úrodných, lidskou činností poznamenaných extenzivních stanovišť. Dobré výsledky směs prokázala při použití na erozí ohrožených lokalitách.
Složení:
Trávy 68%: 
Psineček obecný (Agrostis capillaris) 1%, Kostřava červená dlouze výběžkatá (Festuca rubra rubra) 5%, Kostřava červená výběžkatá (Festuca rubra trichophylla) 5%, Kostřava drsnolistá (Festuca trachyphylla) 15%, Jílek mnohokvětý jednoletý (Lolium multiflorum) 13%, Jílek vytrvalý (Lolium perenne) 17%, Lipnice luční (Poa pratensis) 6%.
Byliny 10,5%: 
Řebříček obecný (Achillea millefolium) 0,8%, Kopretina bílá (Leucanthemum vulgare) 0,7%, Mák vlčí(Papaver rhoeas) 0,1%, Svazenka vratičolistá (Phacelia tanacefolia) 6%, Jitrocel kopinatý (Plantago lanceolata) 2%, Krvavec menší (Sanguisorba minor) 0,9%.
Jeteloviny 21,5%: 
Úročník bolhoj (Anthyllis vulneraria) 1%, Štírovník růžkatý (Lotus corniculatus) 5%, Tolice dětelová(Medicago lupulina) 2%, Komonice bílá (Melilotus alba) 0,3%, Vičenec ligrus (Onobrychis viciifolia) 2,7%, Čičorka pestrá(Securigera varia) 2,5%, Jetel plazivý (Trifolium repens) 5%, Vikev panonská (Vicia pannonica) 3%.
Doporučený výsevek: 10–15 g/m2.</t>
  </si>
  <si>
    <t>916*0,015 'Přepočtené koeficientem množství</t>
  </si>
  <si>
    <t>183101214</t>
  </si>
  <si>
    <t>Jamky pro výsadbu s výměnou 50 % půdy zeminy tř 1 až 4 objem do 0,125 m3 v rovině a svahu do 1:5</t>
  </si>
  <si>
    <t>kus</t>
  </si>
  <si>
    <t>1746259514</t>
  </si>
  <si>
    <t>Hloubení jamek pro vysazování rostlin v zemině tř.1 až 4 s výměnou půdy z 50% v rovině nebo na svahu do 1:5, objemu přes 0,05 do 0,125 m3</t>
  </si>
  <si>
    <t>97 "jamky pro sazenice stromových dřevin, část 801.3"</t>
  </si>
  <si>
    <t>9</t>
  </si>
  <si>
    <t>183111212</t>
  </si>
  <si>
    <t>Jamky pro výsadbu s výměnou 50 % půdy zeminy tř 1 až 4 objem do 0,005 m3 v rovině a svahu do 1:5</t>
  </si>
  <si>
    <t>942612947</t>
  </si>
  <si>
    <t>Hloubení jamek pro vysazování rostlin v zemině tř.1 až 4 s výměnou půdy z 50% v rovině nebo na svahu do 1:5, objemu přes 0,002 do 0,005 m3</t>
  </si>
  <si>
    <t>88 "jamky pro sazenice keřů, část 801.3"</t>
  </si>
  <si>
    <t>10</t>
  </si>
  <si>
    <t>10321100</t>
  </si>
  <si>
    <t>zahradní substrát pro výsadbu VL</t>
  </si>
  <si>
    <t>-1104072257</t>
  </si>
  <si>
    <t>1,1 "zemina na doplnění či výměnu zeminy při výsadbě keřů, část 801.3"</t>
  </si>
  <si>
    <t>4,13 "zemina na doplnění či výměnu zeminy při výsadbě stromů, část 801.3"</t>
  </si>
  <si>
    <t>11</t>
  </si>
  <si>
    <t>184102114</t>
  </si>
  <si>
    <t>Výsadba dřeviny s balem D do 0,5 m do jamky se zalitím v rovině a svahu do 1:5</t>
  </si>
  <si>
    <t>131333586</t>
  </si>
  <si>
    <t>Výsadba dřeviny s balem do předem vyhloubené jamky se zalitím v rovině nebo na svahu do 1:5, při průměru balu přes 400 do 500 mm</t>
  </si>
  <si>
    <t>12</t>
  </si>
  <si>
    <t>184102116</t>
  </si>
  <si>
    <t>Výsadba dřeviny s balem D do 0,8 m do jamky se zalitím v rovině a svahu do 1:5</t>
  </si>
  <si>
    <t>460735035</t>
  </si>
  <si>
    <t>Výsadba dřeviny s balem do předem vyhloubené jamky se zalitím v rovině nebo na svahu do 1:5, při průměru balu přes 600 do 800 mm</t>
  </si>
  <si>
    <t>13</t>
  </si>
  <si>
    <t>184215111</t>
  </si>
  <si>
    <t>Ukotvení kmene dřevin jedním kůlem D do 0,1 m délky do 1 m</t>
  </si>
  <si>
    <t>-1317228450</t>
  </si>
  <si>
    <t>Ukotvení dřeviny kůly jedním kůlem, délky do 1 m</t>
  </si>
  <si>
    <t>88 "kůl ke keřům, část 801.3"</t>
  </si>
  <si>
    <t>14</t>
  </si>
  <si>
    <t>60591250</t>
  </si>
  <si>
    <t>kůl signalizační ke keřům, D 80 cm; dl. 1,0 m</t>
  </si>
  <si>
    <t>2075591946</t>
  </si>
  <si>
    <t>184215133</t>
  </si>
  <si>
    <t>Ukotvení kmene dřevin třemi kůly D do 0,1 m délky do 3 m</t>
  </si>
  <si>
    <t>876125797</t>
  </si>
  <si>
    <t>Ukotvení dřeviny kůly třemi kůly, délky přes 2 do 3 m</t>
  </si>
  <si>
    <t>97 "kůl ke stromům, část 801.3"</t>
  </si>
  <si>
    <t>16</t>
  </si>
  <si>
    <t>60591255</t>
  </si>
  <si>
    <t>kůl vyvazovací dřevěný impregnovaný D 8cm dl 2,5m</t>
  </si>
  <si>
    <t>-1423090197</t>
  </si>
  <si>
    <t>97*3 'Přepočtené koeficientem množství</t>
  </si>
  <si>
    <t>17</t>
  </si>
  <si>
    <t>184813133</t>
  </si>
  <si>
    <t>Ochrana listnatých dřevin do 70 cm před okusem chemickým nátěrem v rovině a svahu do 1:5</t>
  </si>
  <si>
    <t>100 kus</t>
  </si>
  <si>
    <t>1900126264</t>
  </si>
  <si>
    <t>Ochrana dřevin před okusem zvěří chemicky nátěrem, v rovině nebo ve svahu do 1:5 listnatých, výšky do 70 cm</t>
  </si>
  <si>
    <t>97 "stromy"</t>
  </si>
  <si>
    <t>88 "keře"</t>
  </si>
  <si>
    <t>Mezisoučet</t>
  </si>
  <si>
    <t>185/100</t>
  </si>
  <si>
    <t>18</t>
  </si>
  <si>
    <t>184911200</t>
  </si>
  <si>
    <t>Bavlněný úvazek 0,4 m, Materiál k zafixování úvazku na stabilizačním kůlu proti sklouznutí</t>
  </si>
  <si>
    <t>ks</t>
  </si>
  <si>
    <t>1198849656</t>
  </si>
  <si>
    <t>97</t>
  </si>
  <si>
    <t>19</t>
  </si>
  <si>
    <t>999110006</t>
  </si>
  <si>
    <t>Příčka spojovací půlkulatá; l = 50 cm; průměr 80 mm; impregnace; jeden konec rovně zaříznutý; druhý konec rovně zaříznutý</t>
  </si>
  <si>
    <t>226641788</t>
  </si>
  <si>
    <t>Příčka spojovací půlkulatá; l = 50 cm; průměr 80 mm; impregnace; jeden konec rovně zaříznutý; druhý konec rovně zaříznutý; vč. instalace</t>
  </si>
  <si>
    <t>97*6 "6 ks/strom"</t>
  </si>
  <si>
    <t>20</t>
  </si>
  <si>
    <t>9991100021</t>
  </si>
  <si>
    <t>Vyvazovací popruh, polyamid, š. 5 cm</t>
  </si>
  <si>
    <t>395125417</t>
  </si>
  <si>
    <t>vyvazovací popruh, polyamid, š. 5 cm</t>
  </si>
  <si>
    <t>999110005</t>
  </si>
  <si>
    <t>Individuální ochrana proti zvěři - chránička; 180 cm vč. instalace</t>
  </si>
  <si>
    <t>-1241713182</t>
  </si>
  <si>
    <t>22</t>
  </si>
  <si>
    <t>026505121</t>
  </si>
  <si>
    <t>Lípa malolistá (Tilia cordata) OK 14-16 cm</t>
  </si>
  <si>
    <t>102040328</t>
  </si>
  <si>
    <t>23</t>
  </si>
  <si>
    <t>026503421</t>
  </si>
  <si>
    <t>Habr obecný /Carpinus betulus/ OK 14-16 cm</t>
  </si>
  <si>
    <t>-477318067</t>
  </si>
  <si>
    <t>24</t>
  </si>
  <si>
    <t>026557401</t>
  </si>
  <si>
    <t>Kalina obecná - Viburnum lantana, kont., v. 50-80 cm</t>
  </si>
  <si>
    <t>-1801354293</t>
  </si>
  <si>
    <t>kalina obecná - Viburnum lantana, kont., v. 50-80 cm</t>
  </si>
  <si>
    <t>25</t>
  </si>
  <si>
    <t>026519111</t>
  </si>
  <si>
    <t>Brslen - Euonymus europaeus, kont., v. 50-80 cm</t>
  </si>
  <si>
    <t>-1988755035</t>
  </si>
  <si>
    <t>brslen - Euonymus europaeus, kont., v. 50-80 cm</t>
  </si>
  <si>
    <t>26</t>
  </si>
  <si>
    <t>026557901</t>
  </si>
  <si>
    <t>Jabloň (Malus domestica), 81-120 cm, KK nebo KO</t>
  </si>
  <si>
    <t>-1579161867</t>
  </si>
  <si>
    <t>27</t>
  </si>
  <si>
    <t>026524242</t>
  </si>
  <si>
    <t>Třešeň ptačí - Prunus avium, OK 10-12 cm, s balem, alejový strom</t>
  </si>
  <si>
    <t>-778975923</t>
  </si>
  <si>
    <t>6 "Burlat"</t>
  </si>
  <si>
    <t>4 "Hedelfingenská"</t>
  </si>
  <si>
    <t>6 "Kaštánka"</t>
  </si>
  <si>
    <t>4 "Kordia"</t>
  </si>
  <si>
    <t>5 "Korvik"</t>
  </si>
  <si>
    <t>4 "Napoleonova"</t>
  </si>
  <si>
    <t>5 "Rivan"</t>
  </si>
  <si>
    <t>28</t>
  </si>
  <si>
    <t>026524270</t>
  </si>
  <si>
    <t>Dub zimní - Quercus petraea, v. nad 120 cm, obalovaná sazenice, prům. balu 30 cm</t>
  </si>
  <si>
    <t>364596061</t>
  </si>
  <si>
    <t>dub zimní-Quercus petraea,v.nad 120cm,obalovaná sazenice,prům.balu 30cm</t>
  </si>
  <si>
    <t>29</t>
  </si>
  <si>
    <t>02650486R</t>
  </si>
  <si>
    <t>Jeřáb obecný (Sorbus auCuparia) 150-200cm ZB, OK 14-16 cm, OK 14-16 cm</t>
  </si>
  <si>
    <t>123494619</t>
  </si>
  <si>
    <t>Jeřáb obecný (Sorbus auCuparia) 150-200cm ZB, OK 14-16 cm</t>
  </si>
  <si>
    <t>30</t>
  </si>
  <si>
    <t>026519150</t>
  </si>
  <si>
    <t>Dřín - Cornus mas, kont., v. 50-80 cm</t>
  </si>
  <si>
    <t>1569663776</t>
  </si>
  <si>
    <t>Dřín - Cornus mas, kont., v. 50-80 cm, kont., v. 50-80 cm</t>
  </si>
  <si>
    <t>31</t>
  </si>
  <si>
    <t>026519180</t>
  </si>
  <si>
    <t>Hloh - Crataegus laevigata, kont., v. 80-100 cm</t>
  </si>
  <si>
    <t>-12538732</t>
  </si>
  <si>
    <t>32</t>
  </si>
  <si>
    <t>026519190</t>
  </si>
  <si>
    <t>Trnka - Prunus spinosa, kont., v. 80-100 cm</t>
  </si>
  <si>
    <t>1077236991</t>
  </si>
  <si>
    <t>33</t>
  </si>
  <si>
    <t>026519200</t>
  </si>
  <si>
    <t>Řešetlák - Rhamnus cathartica, kont., v. 80-100 cm</t>
  </si>
  <si>
    <t>841270428</t>
  </si>
  <si>
    <t>34</t>
  </si>
  <si>
    <t>184911421</t>
  </si>
  <si>
    <t>Mulčování rostlin kůrou tl. do 0,1 m v rovině a svahu do 1:5</t>
  </si>
  <si>
    <t>1342950883</t>
  </si>
  <si>
    <t>Mulčování vysazených rostlin mulčovací kůrou, tl. do 100 mm v rovině nebo na svahu do 1:5</t>
  </si>
  <si>
    <t>97+88</t>
  </si>
  <si>
    <t>35</t>
  </si>
  <si>
    <t>103911000</t>
  </si>
  <si>
    <t>kůra mulčovací VL</t>
  </si>
  <si>
    <t>2084996005</t>
  </si>
  <si>
    <t>185,0*0,02 "k jedné sazenici cca 0,02 m3"</t>
  </si>
  <si>
    <t>36</t>
  </si>
  <si>
    <t>185802114</t>
  </si>
  <si>
    <t>Hnojení půdy umělým hnojivem k jednotlivým rostlinám v rovině a svahu do 1:5</t>
  </si>
  <si>
    <t>t</t>
  </si>
  <si>
    <t>-1440507712</t>
  </si>
  <si>
    <t>Hnojení půdy nebo trávníku v rovině nebo na svahu do 1:5 umělým hnojivem s rozdělením k jednotlivým rostlinám</t>
  </si>
  <si>
    <t>Poznámka k položce:
Hnojivo Osmocote Plus je možné nahradit jiným s obdobnými parametry.
Doporučené dávkování hnojiva Osmocote Plus:
stromy: 6,0 - 8,0 kg/m3 zeminy
              v projektu je počítáno s 0,25 m3 zeminy na strom =&gt; 1,5 kg hnojiva / strom
keře: 4,0 - 5,0 kg/m3 zeminy
              v projektu je počítáno s 0,25 m3 zeminy na keř =&gt; 1,0 kg hnojiva / keř</t>
  </si>
  <si>
    <t>37</t>
  </si>
  <si>
    <t>251911570</t>
  </si>
  <si>
    <t>Hnojivo Osmocote Plus</t>
  </si>
  <si>
    <t>1931388347</t>
  </si>
  <si>
    <t>97*1,5 "1,5kg/strom"</t>
  </si>
  <si>
    <t>88*1 "1kg/keř"</t>
  </si>
  <si>
    <t>38</t>
  </si>
  <si>
    <t>185804312</t>
  </si>
  <si>
    <t>Zalití rostlin vodou plocha přes 20 m2</t>
  </si>
  <si>
    <t>569293709</t>
  </si>
  <si>
    <t>Zalití rostlin vodou plochy záhonů jednotlivě přes 20 m2</t>
  </si>
  <si>
    <t>6*97*50/1000 "50 l/strom; 6x ve vegetačním období od výsadby"</t>
  </si>
  <si>
    <t>6*88*10/1000 "50 l/keř; 6x ve vegetačním období od výsadby"</t>
  </si>
  <si>
    <t>39</t>
  </si>
  <si>
    <t>185851121</t>
  </si>
  <si>
    <t>Dovoz vody pro zálivku rostlin za vzdálenost do 1000 m</t>
  </si>
  <si>
    <t>214525417</t>
  </si>
  <si>
    <t>Dovoz vody pro zálivku rostlin na vzdálenost do 1000 m</t>
  </si>
  <si>
    <t>40</t>
  </si>
  <si>
    <t>185851129</t>
  </si>
  <si>
    <t>Příplatek k dovozu vody pro zálivku rostlin do 1000 m ZKD 1000 m</t>
  </si>
  <si>
    <t>-413642004</t>
  </si>
  <si>
    <t>Dovoz vody pro zálivku rostlin Příplatek k ceně za každých dalších i započatých 1000 m</t>
  </si>
  <si>
    <t>2*34,84</t>
  </si>
  <si>
    <t>998</t>
  </si>
  <si>
    <t>Přesun hmot</t>
  </si>
  <si>
    <t>41</t>
  </si>
  <si>
    <t>998231311</t>
  </si>
  <si>
    <t>Přesun hmot pro sadovnické a krajinářské úpravy vodorovně do 5000 m</t>
  </si>
  <si>
    <t>751212202</t>
  </si>
  <si>
    <t>Přesun hmot pro sadovnické a krajinářské úpravy - strojně dopravní vzdálenost do 5000 m</t>
  </si>
  <si>
    <t>N01</t>
  </si>
  <si>
    <t>Povrchové úpravy terénu</t>
  </si>
  <si>
    <t>42</t>
  </si>
  <si>
    <t>103915200-2</t>
  </si>
  <si>
    <t>přípravek pro zlepšení vláhových poměrů v půdě typu Hydrogel, 20 g/odrostek</t>
  </si>
  <si>
    <t>-1268838280</t>
  </si>
  <si>
    <t>Hydrogelpřípravek pro zlepšení vláhových poměrů v půdě typu Hydrogel</t>
  </si>
  <si>
    <t>97*0,02 'Přepočtené koeficientem množství</t>
  </si>
  <si>
    <t>43</t>
  </si>
  <si>
    <t>103915200-3</t>
  </si>
  <si>
    <t>přípravek pro zlepšení vláhových poměrů v půdě typu Hydrogel, 10 g/ keř</t>
  </si>
  <si>
    <t>2075475588</t>
  </si>
  <si>
    <t>88*0,01 'Přepočtené koeficientem množství</t>
  </si>
  <si>
    <t>187052-801-1 - SO801 Lokální biokoridor LBK2 - Následná péče 1. rok</t>
  </si>
  <si>
    <t>V 1. roce následné péče se počítá s 15% náhradou veškerého materiálu.</t>
  </si>
  <si>
    <t>-54601173</t>
  </si>
  <si>
    <t>Standardní drátěná opocenka, výška 160 cm (materiál a realizace, včetně jednoho uzavíratelného vjezdu)</t>
  </si>
  <si>
    <t>-289092740</t>
  </si>
  <si>
    <t>-568129806</t>
  </si>
  <si>
    <t>-9410669</t>
  </si>
  <si>
    <t>916,0*0,15 "dosetí na 15 %; část 801.3"</t>
  </si>
  <si>
    <t>-1890119349</t>
  </si>
  <si>
    <t>137,4*0,015 'Přepočtené koeficientem množství</t>
  </si>
  <si>
    <t>-1791105640</t>
  </si>
  <si>
    <t>97*0,15 "jamky pro sazenice stromových dřevin, část 801.3"</t>
  </si>
  <si>
    <t>975197720</t>
  </si>
  <si>
    <t>88*0,15 "jamky pro sazenice keřů, část 801.3"</t>
  </si>
  <si>
    <t>1841837099</t>
  </si>
  <si>
    <t>1,1*0,15 "zemina na doplnění či výměnu zeminy při výsadbě keřů, část 801.3"</t>
  </si>
  <si>
    <t>4,13*0,15 "zemina na doplnění či výměnu zeminy při výsadbě stromů, část 801.3"</t>
  </si>
  <si>
    <t>1162465280</t>
  </si>
  <si>
    <t>-1170355639</t>
  </si>
  <si>
    <t>-1574484003</t>
  </si>
  <si>
    <t>88*0,15 "kůl ke keřům, část 801.3"</t>
  </si>
  <si>
    <t>-796930357</t>
  </si>
  <si>
    <t>1902699112</t>
  </si>
  <si>
    <t>97*0,15 "kůl ke stromům, část 801.3"</t>
  </si>
  <si>
    <t>-1775612142</t>
  </si>
  <si>
    <t>14,55*3 'Přepočtené koeficientem množství</t>
  </si>
  <si>
    <t>1227134387</t>
  </si>
  <si>
    <t>1867075352</t>
  </si>
  <si>
    <t>97*0,15</t>
  </si>
  <si>
    <t>1236566833</t>
  </si>
  <si>
    <t>97*6*0,15 "6 ks/strom"</t>
  </si>
  <si>
    <t>1444354488</t>
  </si>
  <si>
    <t>2056435507</t>
  </si>
  <si>
    <t>-152864415</t>
  </si>
  <si>
    <t>14*0,15</t>
  </si>
  <si>
    <t>1698650565</t>
  </si>
  <si>
    <t>17*0,15</t>
  </si>
  <si>
    <t>-373990808</t>
  </si>
  <si>
    <t>9*0,15</t>
  </si>
  <si>
    <t>-1316928202</t>
  </si>
  <si>
    <t>-1249511422</t>
  </si>
  <si>
    <t>5*0,15</t>
  </si>
  <si>
    <t>1690803642</t>
  </si>
  <si>
    <t>34*0,15</t>
  </si>
  <si>
    <t>375628154</t>
  </si>
  <si>
    <t>11*0,15</t>
  </si>
  <si>
    <t>-1940516405</t>
  </si>
  <si>
    <t>16*0,15</t>
  </si>
  <si>
    <t>535960241</t>
  </si>
  <si>
    <t>20*0,15</t>
  </si>
  <si>
    <t>364234971</t>
  </si>
  <si>
    <t>1025523555</t>
  </si>
  <si>
    <t>759778330</t>
  </si>
  <si>
    <t>12*0,15</t>
  </si>
  <si>
    <t>-161687847</t>
  </si>
  <si>
    <t>(97+88)*0,15</t>
  </si>
  <si>
    <t>817385293</t>
  </si>
  <si>
    <t>185,0*0,02*0,15 "k jedné sazenici cca 0,02 m3"</t>
  </si>
  <si>
    <t>1685130808</t>
  </si>
  <si>
    <t>97*1,5/1000 "1,5 kg/strom"</t>
  </si>
  <si>
    <t>88*1/1000 "1 kg/keř"</t>
  </si>
  <si>
    <t>84078823</t>
  </si>
  <si>
    <t>97*1,5 "1,5 kg/strom"</t>
  </si>
  <si>
    <t>88*1 "1 kg/keř"</t>
  </si>
  <si>
    <t>203545523</t>
  </si>
  <si>
    <t>716685073</t>
  </si>
  <si>
    <t>680882096</t>
  </si>
  <si>
    <t>2*34,38</t>
  </si>
  <si>
    <t>-1378538759</t>
  </si>
  <si>
    <t>1462926051</t>
  </si>
  <si>
    <t>534233454</t>
  </si>
  <si>
    <t>187052-801-2 - SO801 Lokální biokoridor LBK2 - Následná péče 2. rok</t>
  </si>
  <si>
    <t>Ve 2. roce následné péče se počítá s 10% náhradou veškerého materiálu.</t>
  </si>
  <si>
    <t>-1584400385</t>
  </si>
  <si>
    <t>765780033</t>
  </si>
  <si>
    <t>-1173381406</t>
  </si>
  <si>
    <t>916,0*0,1 "dosetí na 15 %; část 801.3"</t>
  </si>
  <si>
    <t>91,6*0,015 'Přepočtené koeficientem množství</t>
  </si>
  <si>
    <t>97*0,10 "jamky pro sazenice stromových dřevin, část 801.3"</t>
  </si>
  <si>
    <t>88*0,10 "jamky pro sazenice keřů, část 801.3"</t>
  </si>
  <si>
    <t>-1534908485</t>
  </si>
  <si>
    <t>88*0,1 "jamky pro sazenice keřů, část 801.3"</t>
  </si>
  <si>
    <t>-505537129</t>
  </si>
  <si>
    <t>97*0,1 "jamky pro sazenice stromových dřevin, část 801.3"</t>
  </si>
  <si>
    <t>88*0,1 "kůl ke keřům, část 801.3"</t>
  </si>
  <si>
    <t>97*0,1 "kůl ke stromům, část 801.3"</t>
  </si>
  <si>
    <t>9,7*3 'Přepočtené koeficientem množství</t>
  </si>
  <si>
    <t>1352487277</t>
  </si>
  <si>
    <t>97*0,1</t>
  </si>
  <si>
    <t>97*6*0,1 "6 ks/strom"</t>
  </si>
  <si>
    <t>14*0,1</t>
  </si>
  <si>
    <t>17*0,1</t>
  </si>
  <si>
    <t>9*0,1</t>
  </si>
  <si>
    <t>5*0,1</t>
  </si>
  <si>
    <t>34*0,1</t>
  </si>
  <si>
    <t>11*0,1</t>
  </si>
  <si>
    <t>16*0,1</t>
  </si>
  <si>
    <t>20*0,1</t>
  </si>
  <si>
    <t>12*0,1</t>
  </si>
  <si>
    <t>(97+88)*0,1</t>
  </si>
  <si>
    <t>185,0*0,02*0,1 "k jedné sazenici cca 0,02 m3"</t>
  </si>
  <si>
    <t>-452690666</t>
  </si>
  <si>
    <t>-535779311</t>
  </si>
  <si>
    <t>-39564224</t>
  </si>
  <si>
    <t>187052-801-3 - SO801 Lokální biokoridor LBK2 - Následná péče 3. rok</t>
  </si>
  <si>
    <t>Ve 3. roce následné péče se počítá s 10% náhradou veškerého materiálu.</t>
  </si>
  <si>
    <t>1152904533</t>
  </si>
  <si>
    <t>-93641040</t>
  </si>
  <si>
    <t>841297418</t>
  </si>
  <si>
    <t>-905157847</t>
  </si>
  <si>
    <t>185782212</t>
  </si>
  <si>
    <t>-1661335108</t>
  </si>
  <si>
    <t>-1940947723</t>
  </si>
  <si>
    <t>906553580</t>
  </si>
  <si>
    <t>1490385752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</si>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</sst>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35</v>
      </c>
      <c r="AO17" s="23"/>
      <c r="AP17" s="23"/>
      <c r="AQ17" s="23"/>
      <c r="AR17" s="21"/>
      <c r="BE17" s="3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36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41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42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43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44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45</v>
      </c>
      <c r="E29" s="48"/>
      <c r="F29" s="33" t="s">
        <v>46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47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48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49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50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52</v>
      </c>
      <c r="U35" s="55"/>
      <c r="V35" s="55"/>
      <c r="W35" s="55"/>
      <c r="X35" s="57" t="s">
        <v>53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187052-1-2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Svodné příkopy, ÚSES a polní cesty v k. ú. Pravlov - zeleň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Pravlov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29. 3. 2021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ČR - SPÚ, KPÚ pro JmK, Pobočka Brno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>GEOtest, a.s.</v>
      </c>
      <c r="AN49" s="65"/>
      <c r="AO49" s="65"/>
      <c r="AP49" s="65"/>
      <c r="AQ49" s="41"/>
      <c r="AR49" s="45"/>
      <c r="AS49" s="75" t="s">
        <v>55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37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56</v>
      </c>
      <c r="D52" s="88"/>
      <c r="E52" s="88"/>
      <c r="F52" s="88"/>
      <c r="G52" s="88"/>
      <c r="H52" s="89"/>
      <c r="I52" s="90" t="s">
        <v>57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58</v>
      </c>
      <c r="AH52" s="88"/>
      <c r="AI52" s="88"/>
      <c r="AJ52" s="88"/>
      <c r="AK52" s="88"/>
      <c r="AL52" s="88"/>
      <c r="AM52" s="88"/>
      <c r="AN52" s="90" t="s">
        <v>59</v>
      </c>
      <c r="AO52" s="88"/>
      <c r="AP52" s="88"/>
      <c r="AQ52" s="92" t="s">
        <v>60</v>
      </c>
      <c r="AR52" s="45"/>
      <c r="AS52" s="93" t="s">
        <v>61</v>
      </c>
      <c r="AT52" s="94" t="s">
        <v>62</v>
      </c>
      <c r="AU52" s="94" t="s">
        <v>63</v>
      </c>
      <c r="AV52" s="94" t="s">
        <v>64</v>
      </c>
      <c r="AW52" s="94" t="s">
        <v>65</v>
      </c>
      <c r="AX52" s="94" t="s">
        <v>66</v>
      </c>
      <c r="AY52" s="94" t="s">
        <v>67</v>
      </c>
      <c r="AZ52" s="94" t="s">
        <v>68</v>
      </c>
      <c r="BA52" s="94" t="s">
        <v>69</v>
      </c>
      <c r="BB52" s="94" t="s">
        <v>70</v>
      </c>
      <c r="BC52" s="94" t="s">
        <v>71</v>
      </c>
      <c r="BD52" s="95" t="s">
        <v>72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73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ROUND(SUM(AG55:AG58),2)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ROUND(SUM(AS55:AS58),2)</f>
        <v>0</v>
      </c>
      <c r="AT54" s="107">
        <f>ROUND(SUM(AV54:AW54),2)</f>
        <v>0</v>
      </c>
      <c r="AU54" s="108">
        <f>ROUND(SUM(AU55:AU58),5)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ROUND(SUM(AZ55:AZ58),2)</f>
        <v>0</v>
      </c>
      <c r="BA54" s="107">
        <f>ROUND(SUM(BA55:BA58),2)</f>
        <v>0</v>
      </c>
      <c r="BB54" s="107">
        <f>ROUND(SUM(BB55:BB58),2)</f>
        <v>0</v>
      </c>
      <c r="BC54" s="107">
        <f>ROUND(SUM(BC55:BC58),2)</f>
        <v>0</v>
      </c>
      <c r="BD54" s="109">
        <f>ROUND(SUM(BD55:BD58),2)</f>
        <v>0</v>
      </c>
      <c r="BE54" s="6"/>
      <c r="BS54" s="110" t="s">
        <v>74</v>
      </c>
      <c r="BT54" s="110" t="s">
        <v>75</v>
      </c>
      <c r="BU54" s="111" t="s">
        <v>76</v>
      </c>
      <c r="BV54" s="110" t="s">
        <v>77</v>
      </c>
      <c r="BW54" s="110" t="s">
        <v>5</v>
      </c>
      <c r="BX54" s="110" t="s">
        <v>78</v>
      </c>
      <c r="CL54" s="110" t="s">
        <v>19</v>
      </c>
    </row>
    <row r="55" spans="1:91" s="7" customFormat="1" ht="24.75" customHeight="1">
      <c r="A55" s="112" t="s">
        <v>79</v>
      </c>
      <c r="B55" s="113"/>
      <c r="C55" s="114"/>
      <c r="D55" s="115" t="s">
        <v>80</v>
      </c>
      <c r="E55" s="115"/>
      <c r="F55" s="115"/>
      <c r="G55" s="115"/>
      <c r="H55" s="115"/>
      <c r="I55" s="116"/>
      <c r="J55" s="115" t="s">
        <v>81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'187052-801 - SO801 Lokáln...'!J30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82</v>
      </c>
      <c r="AR55" s="119"/>
      <c r="AS55" s="120">
        <v>0</v>
      </c>
      <c r="AT55" s="121">
        <f>ROUND(SUM(AV55:AW55),2)</f>
        <v>0</v>
      </c>
      <c r="AU55" s="122">
        <f>'187052-801 - SO801 Lokáln...'!P83</f>
        <v>0</v>
      </c>
      <c r="AV55" s="121">
        <f>'187052-801 - SO801 Lokáln...'!J33</f>
        <v>0</v>
      </c>
      <c r="AW55" s="121">
        <f>'187052-801 - SO801 Lokáln...'!J34</f>
        <v>0</v>
      </c>
      <c r="AX55" s="121">
        <f>'187052-801 - SO801 Lokáln...'!J35</f>
        <v>0</v>
      </c>
      <c r="AY55" s="121">
        <f>'187052-801 - SO801 Lokáln...'!J36</f>
        <v>0</v>
      </c>
      <c r="AZ55" s="121">
        <f>'187052-801 - SO801 Lokáln...'!F33</f>
        <v>0</v>
      </c>
      <c r="BA55" s="121">
        <f>'187052-801 - SO801 Lokáln...'!F34</f>
        <v>0</v>
      </c>
      <c r="BB55" s="121">
        <f>'187052-801 - SO801 Lokáln...'!F35</f>
        <v>0</v>
      </c>
      <c r="BC55" s="121">
        <f>'187052-801 - SO801 Lokáln...'!F36</f>
        <v>0</v>
      </c>
      <c r="BD55" s="123">
        <f>'187052-801 - SO801 Lokáln...'!F37</f>
        <v>0</v>
      </c>
      <c r="BE55" s="7"/>
      <c r="BT55" s="124" t="s">
        <v>83</v>
      </c>
      <c r="BV55" s="124" t="s">
        <v>77</v>
      </c>
      <c r="BW55" s="124" t="s">
        <v>84</v>
      </c>
      <c r="BX55" s="124" t="s">
        <v>5</v>
      </c>
      <c r="CL55" s="124" t="s">
        <v>19</v>
      </c>
      <c r="CM55" s="124" t="s">
        <v>85</v>
      </c>
    </row>
    <row r="56" spans="1:91" s="7" customFormat="1" ht="24.75" customHeight="1">
      <c r="A56" s="112" t="s">
        <v>79</v>
      </c>
      <c r="B56" s="113"/>
      <c r="C56" s="114"/>
      <c r="D56" s="115" t="s">
        <v>86</v>
      </c>
      <c r="E56" s="115"/>
      <c r="F56" s="115"/>
      <c r="G56" s="115"/>
      <c r="H56" s="115"/>
      <c r="I56" s="116"/>
      <c r="J56" s="115" t="s">
        <v>87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'187052-801-1 - SO801 Loká...'!J30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82</v>
      </c>
      <c r="AR56" s="119"/>
      <c r="AS56" s="120">
        <v>0</v>
      </c>
      <c r="AT56" s="121">
        <f>ROUND(SUM(AV56:AW56),2)</f>
        <v>0</v>
      </c>
      <c r="AU56" s="122">
        <f>'187052-801-1 - SO801 Loká...'!P83</f>
        <v>0</v>
      </c>
      <c r="AV56" s="121">
        <f>'187052-801-1 - SO801 Loká...'!J33</f>
        <v>0</v>
      </c>
      <c r="AW56" s="121">
        <f>'187052-801-1 - SO801 Loká...'!J34</f>
        <v>0</v>
      </c>
      <c r="AX56" s="121">
        <f>'187052-801-1 - SO801 Loká...'!J35</f>
        <v>0</v>
      </c>
      <c r="AY56" s="121">
        <f>'187052-801-1 - SO801 Loká...'!J36</f>
        <v>0</v>
      </c>
      <c r="AZ56" s="121">
        <f>'187052-801-1 - SO801 Loká...'!F33</f>
        <v>0</v>
      </c>
      <c r="BA56" s="121">
        <f>'187052-801-1 - SO801 Loká...'!F34</f>
        <v>0</v>
      </c>
      <c r="BB56" s="121">
        <f>'187052-801-1 - SO801 Loká...'!F35</f>
        <v>0</v>
      </c>
      <c r="BC56" s="121">
        <f>'187052-801-1 - SO801 Loká...'!F36</f>
        <v>0</v>
      </c>
      <c r="BD56" s="123">
        <f>'187052-801-1 - SO801 Loká...'!F37</f>
        <v>0</v>
      </c>
      <c r="BE56" s="7"/>
      <c r="BT56" s="124" t="s">
        <v>83</v>
      </c>
      <c r="BV56" s="124" t="s">
        <v>77</v>
      </c>
      <c r="BW56" s="124" t="s">
        <v>88</v>
      </c>
      <c r="BX56" s="124" t="s">
        <v>5</v>
      </c>
      <c r="CL56" s="124" t="s">
        <v>19</v>
      </c>
      <c r="CM56" s="124" t="s">
        <v>85</v>
      </c>
    </row>
    <row r="57" spans="1:91" s="7" customFormat="1" ht="24.75" customHeight="1">
      <c r="A57" s="112" t="s">
        <v>79</v>
      </c>
      <c r="B57" s="113"/>
      <c r="C57" s="114"/>
      <c r="D57" s="115" t="s">
        <v>89</v>
      </c>
      <c r="E57" s="115"/>
      <c r="F57" s="115"/>
      <c r="G57" s="115"/>
      <c r="H57" s="115"/>
      <c r="I57" s="116"/>
      <c r="J57" s="115" t="s">
        <v>90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'187052-801-2 - SO801 Loká...'!J30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82</v>
      </c>
      <c r="AR57" s="119"/>
      <c r="AS57" s="120">
        <v>0</v>
      </c>
      <c r="AT57" s="121">
        <f>ROUND(SUM(AV57:AW57),2)</f>
        <v>0</v>
      </c>
      <c r="AU57" s="122">
        <f>'187052-801-2 - SO801 Loká...'!P83</f>
        <v>0</v>
      </c>
      <c r="AV57" s="121">
        <f>'187052-801-2 - SO801 Loká...'!J33</f>
        <v>0</v>
      </c>
      <c r="AW57" s="121">
        <f>'187052-801-2 - SO801 Loká...'!J34</f>
        <v>0</v>
      </c>
      <c r="AX57" s="121">
        <f>'187052-801-2 - SO801 Loká...'!J35</f>
        <v>0</v>
      </c>
      <c r="AY57" s="121">
        <f>'187052-801-2 - SO801 Loká...'!J36</f>
        <v>0</v>
      </c>
      <c r="AZ57" s="121">
        <f>'187052-801-2 - SO801 Loká...'!F33</f>
        <v>0</v>
      </c>
      <c r="BA57" s="121">
        <f>'187052-801-2 - SO801 Loká...'!F34</f>
        <v>0</v>
      </c>
      <c r="BB57" s="121">
        <f>'187052-801-2 - SO801 Loká...'!F35</f>
        <v>0</v>
      </c>
      <c r="BC57" s="121">
        <f>'187052-801-2 - SO801 Loká...'!F36</f>
        <v>0</v>
      </c>
      <c r="BD57" s="123">
        <f>'187052-801-2 - SO801 Loká...'!F37</f>
        <v>0</v>
      </c>
      <c r="BE57" s="7"/>
      <c r="BT57" s="124" t="s">
        <v>83</v>
      </c>
      <c r="BV57" s="124" t="s">
        <v>77</v>
      </c>
      <c r="BW57" s="124" t="s">
        <v>91</v>
      </c>
      <c r="BX57" s="124" t="s">
        <v>5</v>
      </c>
      <c r="CL57" s="124" t="s">
        <v>19</v>
      </c>
      <c r="CM57" s="124" t="s">
        <v>85</v>
      </c>
    </row>
    <row r="58" spans="1:91" s="7" customFormat="1" ht="24.75" customHeight="1">
      <c r="A58" s="112" t="s">
        <v>79</v>
      </c>
      <c r="B58" s="113"/>
      <c r="C58" s="114"/>
      <c r="D58" s="115" t="s">
        <v>92</v>
      </c>
      <c r="E58" s="115"/>
      <c r="F58" s="115"/>
      <c r="G58" s="115"/>
      <c r="H58" s="115"/>
      <c r="I58" s="116"/>
      <c r="J58" s="115" t="s">
        <v>93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'187052-801-3 - SO801 Loká...'!J30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82</v>
      </c>
      <c r="AR58" s="119"/>
      <c r="AS58" s="125">
        <v>0</v>
      </c>
      <c r="AT58" s="126">
        <f>ROUND(SUM(AV58:AW58),2)</f>
        <v>0</v>
      </c>
      <c r="AU58" s="127">
        <f>'187052-801-3 - SO801 Loká...'!P83</f>
        <v>0</v>
      </c>
      <c r="AV58" s="126">
        <f>'187052-801-3 - SO801 Loká...'!J33</f>
        <v>0</v>
      </c>
      <c r="AW58" s="126">
        <f>'187052-801-3 - SO801 Loká...'!J34</f>
        <v>0</v>
      </c>
      <c r="AX58" s="126">
        <f>'187052-801-3 - SO801 Loká...'!J35</f>
        <v>0</v>
      </c>
      <c r="AY58" s="126">
        <f>'187052-801-3 - SO801 Loká...'!J36</f>
        <v>0</v>
      </c>
      <c r="AZ58" s="126">
        <f>'187052-801-3 - SO801 Loká...'!F33</f>
        <v>0</v>
      </c>
      <c r="BA58" s="126">
        <f>'187052-801-3 - SO801 Loká...'!F34</f>
        <v>0</v>
      </c>
      <c r="BB58" s="126">
        <f>'187052-801-3 - SO801 Loká...'!F35</f>
        <v>0</v>
      </c>
      <c r="BC58" s="126">
        <f>'187052-801-3 - SO801 Loká...'!F36</f>
        <v>0</v>
      </c>
      <c r="BD58" s="128">
        <f>'187052-801-3 - SO801 Loká...'!F37</f>
        <v>0</v>
      </c>
      <c r="BE58" s="7"/>
      <c r="BT58" s="124" t="s">
        <v>83</v>
      </c>
      <c r="BV58" s="124" t="s">
        <v>77</v>
      </c>
      <c r="BW58" s="124" t="s">
        <v>94</v>
      </c>
      <c r="BX58" s="124" t="s">
        <v>5</v>
      </c>
      <c r="CL58" s="124" t="s">
        <v>19</v>
      </c>
      <c r="CM58" s="124" t="s">
        <v>85</v>
      </c>
    </row>
    <row r="59" spans="1:57" s="2" customFormat="1" ht="30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s="2" customFormat="1" ht="6.95" customHeight="1">
      <c r="A60" s="3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45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187052-801 - SO801 Lokáln...'!C2" display="/"/>
    <hyperlink ref="A56" location="'187052-801-1 - SO801 Loká...'!C2" display="/"/>
    <hyperlink ref="A57" location="'187052-801-2 - SO801 Loká...'!C2" display="/"/>
    <hyperlink ref="A58" location="'187052-801-3 - SO801 Loká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85</v>
      </c>
    </row>
    <row r="4" spans="2:46" s="1" customFormat="1" ht="24.95" customHeight="1">
      <c r="B4" s="21"/>
      <c r="D4" s="131" t="s">
        <v>95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Svodné příkopy, ÚSES a polní cesty v k. ú. Pravlov - zeleň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96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29. 3. 2021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35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37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39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41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43</v>
      </c>
      <c r="G32" s="39"/>
      <c r="H32" s="39"/>
      <c r="I32" s="146" t="s">
        <v>42</v>
      </c>
      <c r="J32" s="146" t="s">
        <v>44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45</v>
      </c>
      <c r="E33" s="133" t="s">
        <v>46</v>
      </c>
      <c r="F33" s="148">
        <f>ROUND((SUM(BE83:BE225)),2)</f>
        <v>0</v>
      </c>
      <c r="G33" s="39"/>
      <c r="H33" s="39"/>
      <c r="I33" s="149">
        <v>0.21</v>
      </c>
      <c r="J33" s="148">
        <f>ROUND(((SUM(BE83:BE225))*I33),2)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47</v>
      </c>
      <c r="F34" s="148">
        <f>ROUND((SUM(BF83:BF225)),2)</f>
        <v>0</v>
      </c>
      <c r="G34" s="39"/>
      <c r="H34" s="39"/>
      <c r="I34" s="149">
        <v>0.15</v>
      </c>
      <c r="J34" s="148">
        <f>ROUND(((SUM(BF83:BF225))*I34),2)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48</v>
      </c>
      <c r="F35" s="148">
        <f>ROUND((SUM(BG83:BG225)),2)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49</v>
      </c>
      <c r="F36" s="148">
        <f>ROUND((SUM(BH83:BH225)),2)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50</v>
      </c>
      <c r="F37" s="148">
        <f>ROUND((SUM(BI83:BI225)),2)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51</v>
      </c>
      <c r="E39" s="152"/>
      <c r="F39" s="152"/>
      <c r="G39" s="153" t="s">
        <v>52</v>
      </c>
      <c r="H39" s="154" t="s">
        <v>53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Svodné příkopy, ÚSES a polní cesty v k. ú. Pravlov - zeleň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96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187052-801 - SO801 Lokální biokoridor LBK2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Pravlov</v>
      </c>
      <c r="G52" s="41"/>
      <c r="H52" s="41"/>
      <c r="I52" s="33" t="s">
        <v>23</v>
      </c>
      <c r="J52" s="73" t="str">
        <f>IF(J12="","",J12)</f>
        <v>29. 3. 2021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ČR - SPÚ, KPÚ pro JmK, Pobočka Brno</v>
      </c>
      <c r="G54" s="41"/>
      <c r="H54" s="41"/>
      <c r="I54" s="33" t="s">
        <v>32</v>
      </c>
      <c r="J54" s="37" t="str">
        <f>E21</f>
        <v>GEOtest,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37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99</v>
      </c>
      <c r="D57" s="163"/>
      <c r="E57" s="163"/>
      <c r="F57" s="163"/>
      <c r="G57" s="163"/>
      <c r="H57" s="163"/>
      <c r="I57" s="163"/>
      <c r="J57" s="164" t="s">
        <v>100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73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101</v>
      </c>
    </row>
    <row r="60" spans="1:31" s="9" customFormat="1" ht="24.95" customHeight="1">
      <c r="A60" s="9"/>
      <c r="B60" s="166"/>
      <c r="C60" s="167"/>
      <c r="D60" s="168" t="s">
        <v>102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103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104</v>
      </c>
      <c r="E62" s="175"/>
      <c r="F62" s="175"/>
      <c r="G62" s="175"/>
      <c r="H62" s="175"/>
      <c r="I62" s="175"/>
      <c r="J62" s="176">
        <f>J214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6"/>
      <c r="C63" s="167"/>
      <c r="D63" s="168" t="s">
        <v>105</v>
      </c>
      <c r="E63" s="169"/>
      <c r="F63" s="169"/>
      <c r="G63" s="169"/>
      <c r="H63" s="169"/>
      <c r="I63" s="169"/>
      <c r="J63" s="170">
        <f>J217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106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1" t="str">
        <f>E7</f>
        <v>Svodné příkopy, ÚSES a polní cesty v k. ú. Pravlov - zeleň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96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187052-801 - SO801 Lokální biokoridor LBK2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Pravlov</v>
      </c>
      <c r="G77" s="41"/>
      <c r="H77" s="41"/>
      <c r="I77" s="33" t="s">
        <v>23</v>
      </c>
      <c r="J77" s="73" t="str">
        <f>IF(J12="","",J12)</f>
        <v>29. 3. 2021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25</v>
      </c>
      <c r="D79" s="41"/>
      <c r="E79" s="41"/>
      <c r="F79" s="28" t="str">
        <f>E15</f>
        <v>ČR - SPÚ, KPÚ pro JmK, Pobočka Brno</v>
      </c>
      <c r="G79" s="41"/>
      <c r="H79" s="41"/>
      <c r="I79" s="33" t="s">
        <v>32</v>
      </c>
      <c r="J79" s="37" t="str">
        <f>E21</f>
        <v>GEOtest, a.s.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30</v>
      </c>
      <c r="D80" s="41"/>
      <c r="E80" s="41"/>
      <c r="F80" s="28" t="str">
        <f>IF(E18="","",E18)</f>
        <v>Vyplň údaj</v>
      </c>
      <c r="G80" s="41"/>
      <c r="H80" s="41"/>
      <c r="I80" s="33" t="s">
        <v>37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107</v>
      </c>
      <c r="D82" s="181" t="s">
        <v>60</v>
      </c>
      <c r="E82" s="181" t="s">
        <v>56</v>
      </c>
      <c r="F82" s="181" t="s">
        <v>57</v>
      </c>
      <c r="G82" s="181" t="s">
        <v>108</v>
      </c>
      <c r="H82" s="181" t="s">
        <v>109</v>
      </c>
      <c r="I82" s="181" t="s">
        <v>110</v>
      </c>
      <c r="J82" s="181" t="s">
        <v>100</v>
      </c>
      <c r="K82" s="182" t="s">
        <v>111</v>
      </c>
      <c r="L82" s="183"/>
      <c r="M82" s="93" t="s">
        <v>19</v>
      </c>
      <c r="N82" s="94" t="s">
        <v>45</v>
      </c>
      <c r="O82" s="94" t="s">
        <v>112</v>
      </c>
      <c r="P82" s="94" t="s">
        <v>113</v>
      </c>
      <c r="Q82" s="94" t="s">
        <v>114</v>
      </c>
      <c r="R82" s="94" t="s">
        <v>115</v>
      </c>
      <c r="S82" s="94" t="s">
        <v>116</v>
      </c>
      <c r="T82" s="95" t="s">
        <v>117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118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P84+P217</f>
        <v>0</v>
      </c>
      <c r="Q83" s="97"/>
      <c r="R83" s="186">
        <f>R84+R217</f>
        <v>5.0540199999999995</v>
      </c>
      <c r="S83" s="97"/>
      <c r="T83" s="187">
        <f>T84+T217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74</v>
      </c>
      <c r="AU83" s="18" t="s">
        <v>101</v>
      </c>
      <c r="BK83" s="188">
        <f>BK84+BK217</f>
        <v>0</v>
      </c>
    </row>
    <row r="84" spans="1:63" s="12" customFormat="1" ht="25.9" customHeight="1">
      <c r="A84" s="12"/>
      <c r="B84" s="189"/>
      <c r="C84" s="190"/>
      <c r="D84" s="191" t="s">
        <v>74</v>
      </c>
      <c r="E84" s="192" t="s">
        <v>119</v>
      </c>
      <c r="F84" s="192" t="s">
        <v>120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P85+P214</f>
        <v>0</v>
      </c>
      <c r="Q84" s="197"/>
      <c r="R84" s="198">
        <f>R85+R214</f>
        <v>5.0540199999999995</v>
      </c>
      <c r="S84" s="197"/>
      <c r="T84" s="199">
        <f>T85+T214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83</v>
      </c>
      <c r="AT84" s="201" t="s">
        <v>74</v>
      </c>
      <c r="AU84" s="201" t="s">
        <v>75</v>
      </c>
      <c r="AY84" s="200" t="s">
        <v>121</v>
      </c>
      <c r="BK84" s="202">
        <f>BK85+BK214</f>
        <v>0</v>
      </c>
    </row>
    <row r="85" spans="1:63" s="12" customFormat="1" ht="22.8" customHeight="1">
      <c r="A85" s="12"/>
      <c r="B85" s="189"/>
      <c r="C85" s="190"/>
      <c r="D85" s="191" t="s">
        <v>74</v>
      </c>
      <c r="E85" s="203" t="s">
        <v>83</v>
      </c>
      <c r="F85" s="203" t="s">
        <v>122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SUM(P86:P213)</f>
        <v>0</v>
      </c>
      <c r="Q85" s="197"/>
      <c r="R85" s="198">
        <f>SUM(R86:R213)</f>
        <v>5.0540199999999995</v>
      </c>
      <c r="S85" s="197"/>
      <c r="T85" s="199">
        <f>SUM(T86:T213)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83</v>
      </c>
      <c r="AT85" s="201" t="s">
        <v>74</v>
      </c>
      <c r="AU85" s="201" t="s">
        <v>83</v>
      </c>
      <c r="AY85" s="200" t="s">
        <v>121</v>
      </c>
      <c r="BK85" s="202">
        <f>SUM(BK86:BK213)</f>
        <v>0</v>
      </c>
    </row>
    <row r="86" spans="1:65" s="2" customFormat="1" ht="14.4" customHeight="1">
      <c r="A86" s="39"/>
      <c r="B86" s="40"/>
      <c r="C86" s="205" t="s">
        <v>83</v>
      </c>
      <c r="D86" s="205" t="s">
        <v>123</v>
      </c>
      <c r="E86" s="206" t="s">
        <v>124</v>
      </c>
      <c r="F86" s="207" t="s">
        <v>125</v>
      </c>
      <c r="G86" s="208" t="s">
        <v>126</v>
      </c>
      <c r="H86" s="209">
        <v>0.183</v>
      </c>
      <c r="I86" s="210"/>
      <c r="J86" s="211">
        <f>ROUND(I86*H86,2)</f>
        <v>0</v>
      </c>
      <c r="K86" s="207" t="s">
        <v>127</v>
      </c>
      <c r="L86" s="45"/>
      <c r="M86" s="212" t="s">
        <v>19</v>
      </c>
      <c r="N86" s="213" t="s">
        <v>46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128</v>
      </c>
      <c r="AT86" s="216" t="s">
        <v>123</v>
      </c>
      <c r="AU86" s="216" t="s">
        <v>85</v>
      </c>
      <c r="AY86" s="18" t="s">
        <v>121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83</v>
      </c>
      <c r="BK86" s="217">
        <f>ROUND(I86*H86,2)</f>
        <v>0</v>
      </c>
      <c r="BL86" s="18" t="s">
        <v>128</v>
      </c>
      <c r="BM86" s="216" t="s">
        <v>129</v>
      </c>
    </row>
    <row r="87" spans="1:47" s="2" customFormat="1" ht="12">
      <c r="A87" s="39"/>
      <c r="B87" s="40"/>
      <c r="C87" s="41"/>
      <c r="D87" s="218" t="s">
        <v>130</v>
      </c>
      <c r="E87" s="41"/>
      <c r="F87" s="219" t="s">
        <v>131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130</v>
      </c>
      <c r="AU87" s="18" t="s">
        <v>85</v>
      </c>
    </row>
    <row r="88" spans="1:51" s="13" customFormat="1" ht="12">
      <c r="A88" s="13"/>
      <c r="B88" s="223"/>
      <c r="C88" s="224"/>
      <c r="D88" s="218" t="s">
        <v>132</v>
      </c>
      <c r="E88" s="225" t="s">
        <v>19</v>
      </c>
      <c r="F88" s="226" t="s">
        <v>133</v>
      </c>
      <c r="G88" s="224"/>
      <c r="H88" s="227">
        <v>0.183</v>
      </c>
      <c r="I88" s="228"/>
      <c r="J88" s="224"/>
      <c r="K88" s="224"/>
      <c r="L88" s="229"/>
      <c r="M88" s="230"/>
      <c r="N88" s="231"/>
      <c r="O88" s="231"/>
      <c r="P88" s="231"/>
      <c r="Q88" s="231"/>
      <c r="R88" s="231"/>
      <c r="S88" s="231"/>
      <c r="T88" s="232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3" t="s">
        <v>132</v>
      </c>
      <c r="AU88" s="233" t="s">
        <v>85</v>
      </c>
      <c r="AV88" s="13" t="s">
        <v>85</v>
      </c>
      <c r="AW88" s="13" t="s">
        <v>36</v>
      </c>
      <c r="AX88" s="13" t="s">
        <v>83</v>
      </c>
      <c r="AY88" s="233" t="s">
        <v>121</v>
      </c>
    </row>
    <row r="89" spans="1:65" s="2" customFormat="1" ht="14.4" customHeight="1">
      <c r="A89" s="39"/>
      <c r="B89" s="40"/>
      <c r="C89" s="205" t="s">
        <v>85</v>
      </c>
      <c r="D89" s="205" t="s">
        <v>123</v>
      </c>
      <c r="E89" s="206" t="s">
        <v>134</v>
      </c>
      <c r="F89" s="207" t="s">
        <v>135</v>
      </c>
      <c r="G89" s="208" t="s">
        <v>136</v>
      </c>
      <c r="H89" s="209">
        <v>686</v>
      </c>
      <c r="I89" s="210"/>
      <c r="J89" s="211">
        <f>ROUND(I89*H89,2)</f>
        <v>0</v>
      </c>
      <c r="K89" s="207" t="s">
        <v>19</v>
      </c>
      <c r="L89" s="45"/>
      <c r="M89" s="212" t="s">
        <v>19</v>
      </c>
      <c r="N89" s="213" t="s">
        <v>46</v>
      </c>
      <c r="O89" s="85"/>
      <c r="P89" s="214">
        <f>O89*H89</f>
        <v>0</v>
      </c>
      <c r="Q89" s="214">
        <v>0.00015</v>
      </c>
      <c r="R89" s="214">
        <f>Q89*H89</f>
        <v>0.10289999999999999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128</v>
      </c>
      <c r="AT89" s="216" t="s">
        <v>123</v>
      </c>
      <c r="AU89" s="216" t="s">
        <v>85</v>
      </c>
      <c r="AY89" s="18" t="s">
        <v>121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83</v>
      </c>
      <c r="BK89" s="217">
        <f>ROUND(I89*H89,2)</f>
        <v>0</v>
      </c>
      <c r="BL89" s="18" t="s">
        <v>128</v>
      </c>
      <c r="BM89" s="216" t="s">
        <v>137</v>
      </c>
    </row>
    <row r="90" spans="1:47" s="2" customFormat="1" ht="12">
      <c r="A90" s="39"/>
      <c r="B90" s="40"/>
      <c r="C90" s="41"/>
      <c r="D90" s="218" t="s">
        <v>130</v>
      </c>
      <c r="E90" s="41"/>
      <c r="F90" s="219" t="s">
        <v>135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130</v>
      </c>
      <c r="AU90" s="18" t="s">
        <v>85</v>
      </c>
    </row>
    <row r="91" spans="1:65" s="2" customFormat="1" ht="24.15" customHeight="1">
      <c r="A91" s="39"/>
      <c r="B91" s="40"/>
      <c r="C91" s="205" t="s">
        <v>138</v>
      </c>
      <c r="D91" s="205" t="s">
        <v>123</v>
      </c>
      <c r="E91" s="206" t="s">
        <v>139</v>
      </c>
      <c r="F91" s="207" t="s">
        <v>140</v>
      </c>
      <c r="G91" s="208" t="s">
        <v>141</v>
      </c>
      <c r="H91" s="209">
        <v>261.6</v>
      </c>
      <c r="I91" s="210"/>
      <c r="J91" s="211">
        <f>ROUND(I91*H91,2)</f>
        <v>0</v>
      </c>
      <c r="K91" s="207" t="s">
        <v>19</v>
      </c>
      <c r="L91" s="45"/>
      <c r="M91" s="212" t="s">
        <v>19</v>
      </c>
      <c r="N91" s="213" t="s">
        <v>46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128</v>
      </c>
      <c r="AT91" s="216" t="s">
        <v>123</v>
      </c>
      <c r="AU91" s="216" t="s">
        <v>85</v>
      </c>
      <c r="AY91" s="18" t="s">
        <v>121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83</v>
      </c>
      <c r="BK91" s="217">
        <f>ROUND(I91*H91,2)</f>
        <v>0</v>
      </c>
      <c r="BL91" s="18" t="s">
        <v>128</v>
      </c>
      <c r="BM91" s="216" t="s">
        <v>142</v>
      </c>
    </row>
    <row r="92" spans="1:47" s="2" customFormat="1" ht="12">
      <c r="A92" s="39"/>
      <c r="B92" s="40"/>
      <c r="C92" s="41"/>
      <c r="D92" s="218" t="s">
        <v>130</v>
      </c>
      <c r="E92" s="41"/>
      <c r="F92" s="219" t="s">
        <v>140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130</v>
      </c>
      <c r="AU92" s="18" t="s">
        <v>85</v>
      </c>
    </row>
    <row r="93" spans="1:47" s="2" customFormat="1" ht="12">
      <c r="A93" s="39"/>
      <c r="B93" s="40"/>
      <c r="C93" s="41"/>
      <c r="D93" s="218" t="s">
        <v>143</v>
      </c>
      <c r="E93" s="41"/>
      <c r="F93" s="234" t="s">
        <v>144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143</v>
      </c>
      <c r="AU93" s="18" t="s">
        <v>85</v>
      </c>
    </row>
    <row r="94" spans="1:51" s="13" customFormat="1" ht="12">
      <c r="A94" s="13"/>
      <c r="B94" s="223"/>
      <c r="C94" s="224"/>
      <c r="D94" s="218" t="s">
        <v>132</v>
      </c>
      <c r="E94" s="225" t="s">
        <v>19</v>
      </c>
      <c r="F94" s="226" t="s">
        <v>145</v>
      </c>
      <c r="G94" s="224"/>
      <c r="H94" s="227">
        <v>170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132</v>
      </c>
      <c r="AU94" s="233" t="s">
        <v>85</v>
      </c>
      <c r="AV94" s="13" t="s">
        <v>85</v>
      </c>
      <c r="AW94" s="13" t="s">
        <v>36</v>
      </c>
      <c r="AX94" s="13" t="s">
        <v>75</v>
      </c>
      <c r="AY94" s="233" t="s">
        <v>121</v>
      </c>
    </row>
    <row r="95" spans="1:51" s="13" customFormat="1" ht="12">
      <c r="A95" s="13"/>
      <c r="B95" s="223"/>
      <c r="C95" s="224"/>
      <c r="D95" s="218" t="s">
        <v>132</v>
      </c>
      <c r="E95" s="225" t="s">
        <v>19</v>
      </c>
      <c r="F95" s="226" t="s">
        <v>146</v>
      </c>
      <c r="G95" s="224"/>
      <c r="H95" s="227">
        <v>91.6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132</v>
      </c>
      <c r="AU95" s="233" t="s">
        <v>85</v>
      </c>
      <c r="AV95" s="13" t="s">
        <v>85</v>
      </c>
      <c r="AW95" s="13" t="s">
        <v>36</v>
      </c>
      <c r="AX95" s="13" t="s">
        <v>75</v>
      </c>
      <c r="AY95" s="233" t="s">
        <v>121</v>
      </c>
    </row>
    <row r="96" spans="1:51" s="14" customFormat="1" ht="12">
      <c r="A96" s="14"/>
      <c r="B96" s="235"/>
      <c r="C96" s="236"/>
      <c r="D96" s="218" t="s">
        <v>132</v>
      </c>
      <c r="E96" s="237" t="s">
        <v>19</v>
      </c>
      <c r="F96" s="238" t="s">
        <v>147</v>
      </c>
      <c r="G96" s="236"/>
      <c r="H96" s="239">
        <v>261.6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5" t="s">
        <v>132</v>
      </c>
      <c r="AU96" s="245" t="s">
        <v>85</v>
      </c>
      <c r="AV96" s="14" t="s">
        <v>128</v>
      </c>
      <c r="AW96" s="14" t="s">
        <v>36</v>
      </c>
      <c r="AX96" s="14" t="s">
        <v>83</v>
      </c>
      <c r="AY96" s="245" t="s">
        <v>121</v>
      </c>
    </row>
    <row r="97" spans="1:65" s="2" customFormat="1" ht="14.4" customHeight="1">
      <c r="A97" s="39"/>
      <c r="B97" s="40"/>
      <c r="C97" s="205" t="s">
        <v>128</v>
      </c>
      <c r="D97" s="205" t="s">
        <v>123</v>
      </c>
      <c r="E97" s="206" t="s">
        <v>148</v>
      </c>
      <c r="F97" s="207" t="s">
        <v>149</v>
      </c>
      <c r="G97" s="208" t="s">
        <v>150</v>
      </c>
      <c r="H97" s="209">
        <v>916</v>
      </c>
      <c r="I97" s="210"/>
      <c r="J97" s="211">
        <f>ROUND(I97*H97,2)</f>
        <v>0</v>
      </c>
      <c r="K97" s="207" t="s">
        <v>127</v>
      </c>
      <c r="L97" s="45"/>
      <c r="M97" s="212" t="s">
        <v>19</v>
      </c>
      <c r="N97" s="213" t="s">
        <v>46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128</v>
      </c>
      <c r="AT97" s="216" t="s">
        <v>123</v>
      </c>
      <c r="AU97" s="216" t="s">
        <v>85</v>
      </c>
      <c r="AY97" s="18" t="s">
        <v>121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83</v>
      </c>
      <c r="BK97" s="217">
        <f>ROUND(I97*H97,2)</f>
        <v>0</v>
      </c>
      <c r="BL97" s="18" t="s">
        <v>128</v>
      </c>
      <c r="BM97" s="216" t="s">
        <v>151</v>
      </c>
    </row>
    <row r="98" spans="1:47" s="2" customFormat="1" ht="12">
      <c r="A98" s="39"/>
      <c r="B98" s="40"/>
      <c r="C98" s="41"/>
      <c r="D98" s="218" t="s">
        <v>130</v>
      </c>
      <c r="E98" s="41"/>
      <c r="F98" s="219" t="s">
        <v>152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130</v>
      </c>
      <c r="AU98" s="18" t="s">
        <v>85</v>
      </c>
    </row>
    <row r="99" spans="1:51" s="13" customFormat="1" ht="12">
      <c r="A99" s="13"/>
      <c r="B99" s="223"/>
      <c r="C99" s="224"/>
      <c r="D99" s="218" t="s">
        <v>132</v>
      </c>
      <c r="E99" s="225" t="s">
        <v>19</v>
      </c>
      <c r="F99" s="226" t="s">
        <v>153</v>
      </c>
      <c r="G99" s="224"/>
      <c r="H99" s="227">
        <v>916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132</v>
      </c>
      <c r="AU99" s="233" t="s">
        <v>85</v>
      </c>
      <c r="AV99" s="13" t="s">
        <v>85</v>
      </c>
      <c r="AW99" s="13" t="s">
        <v>36</v>
      </c>
      <c r="AX99" s="13" t="s">
        <v>83</v>
      </c>
      <c r="AY99" s="233" t="s">
        <v>121</v>
      </c>
    </row>
    <row r="100" spans="1:65" s="2" customFormat="1" ht="14.4" customHeight="1">
      <c r="A100" s="39"/>
      <c r="B100" s="40"/>
      <c r="C100" s="205" t="s">
        <v>154</v>
      </c>
      <c r="D100" s="205" t="s">
        <v>123</v>
      </c>
      <c r="E100" s="206" t="s">
        <v>155</v>
      </c>
      <c r="F100" s="207" t="s">
        <v>156</v>
      </c>
      <c r="G100" s="208" t="s">
        <v>150</v>
      </c>
      <c r="H100" s="209">
        <v>916</v>
      </c>
      <c r="I100" s="210"/>
      <c r="J100" s="211">
        <f>ROUND(I100*H100,2)</f>
        <v>0</v>
      </c>
      <c r="K100" s="207" t="s">
        <v>127</v>
      </c>
      <c r="L100" s="45"/>
      <c r="M100" s="212" t="s">
        <v>19</v>
      </c>
      <c r="N100" s="213" t="s">
        <v>46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128</v>
      </c>
      <c r="AT100" s="216" t="s">
        <v>123</v>
      </c>
      <c r="AU100" s="216" t="s">
        <v>85</v>
      </c>
      <c r="AY100" s="18" t="s">
        <v>121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83</v>
      </c>
      <c r="BK100" s="217">
        <f>ROUND(I100*H100,2)</f>
        <v>0</v>
      </c>
      <c r="BL100" s="18" t="s">
        <v>128</v>
      </c>
      <c r="BM100" s="216" t="s">
        <v>157</v>
      </c>
    </row>
    <row r="101" spans="1:47" s="2" customFormat="1" ht="12">
      <c r="A101" s="39"/>
      <c r="B101" s="40"/>
      <c r="C101" s="41"/>
      <c r="D101" s="218" t="s">
        <v>130</v>
      </c>
      <c r="E101" s="41"/>
      <c r="F101" s="219" t="s">
        <v>158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130</v>
      </c>
      <c r="AU101" s="18" t="s">
        <v>85</v>
      </c>
    </row>
    <row r="102" spans="1:51" s="13" customFormat="1" ht="12">
      <c r="A102" s="13"/>
      <c r="B102" s="223"/>
      <c r="C102" s="224"/>
      <c r="D102" s="218" t="s">
        <v>132</v>
      </c>
      <c r="E102" s="225" t="s">
        <v>19</v>
      </c>
      <c r="F102" s="226" t="s">
        <v>159</v>
      </c>
      <c r="G102" s="224"/>
      <c r="H102" s="227">
        <v>916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132</v>
      </c>
      <c r="AU102" s="233" t="s">
        <v>85</v>
      </c>
      <c r="AV102" s="13" t="s">
        <v>85</v>
      </c>
      <c r="AW102" s="13" t="s">
        <v>36</v>
      </c>
      <c r="AX102" s="13" t="s">
        <v>83</v>
      </c>
      <c r="AY102" s="233" t="s">
        <v>121</v>
      </c>
    </row>
    <row r="103" spans="1:65" s="2" customFormat="1" ht="14.4" customHeight="1">
      <c r="A103" s="39"/>
      <c r="B103" s="40"/>
      <c r="C103" s="205" t="s">
        <v>160</v>
      </c>
      <c r="D103" s="205" t="s">
        <v>123</v>
      </c>
      <c r="E103" s="206" t="s">
        <v>161</v>
      </c>
      <c r="F103" s="207" t="s">
        <v>162</v>
      </c>
      <c r="G103" s="208" t="s">
        <v>150</v>
      </c>
      <c r="H103" s="209">
        <v>916</v>
      </c>
      <c r="I103" s="210"/>
      <c r="J103" s="211">
        <f>ROUND(I103*H103,2)</f>
        <v>0</v>
      </c>
      <c r="K103" s="207" t="s">
        <v>127</v>
      </c>
      <c r="L103" s="45"/>
      <c r="M103" s="212" t="s">
        <v>19</v>
      </c>
      <c r="N103" s="213" t="s">
        <v>46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128</v>
      </c>
      <c r="AT103" s="216" t="s">
        <v>123</v>
      </c>
      <c r="AU103" s="216" t="s">
        <v>85</v>
      </c>
      <c r="AY103" s="18" t="s">
        <v>121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83</v>
      </c>
      <c r="BK103" s="217">
        <f>ROUND(I103*H103,2)</f>
        <v>0</v>
      </c>
      <c r="BL103" s="18" t="s">
        <v>128</v>
      </c>
      <c r="BM103" s="216" t="s">
        <v>163</v>
      </c>
    </row>
    <row r="104" spans="1:47" s="2" customFormat="1" ht="12">
      <c r="A104" s="39"/>
      <c r="B104" s="40"/>
      <c r="C104" s="41"/>
      <c r="D104" s="218" t="s">
        <v>130</v>
      </c>
      <c r="E104" s="41"/>
      <c r="F104" s="219" t="s">
        <v>164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130</v>
      </c>
      <c r="AU104" s="18" t="s">
        <v>85</v>
      </c>
    </row>
    <row r="105" spans="1:51" s="13" customFormat="1" ht="12">
      <c r="A105" s="13"/>
      <c r="B105" s="223"/>
      <c r="C105" s="224"/>
      <c r="D105" s="218" t="s">
        <v>132</v>
      </c>
      <c r="E105" s="225" t="s">
        <v>19</v>
      </c>
      <c r="F105" s="226" t="s">
        <v>153</v>
      </c>
      <c r="G105" s="224"/>
      <c r="H105" s="227">
        <v>916</v>
      </c>
      <c r="I105" s="228"/>
      <c r="J105" s="224"/>
      <c r="K105" s="224"/>
      <c r="L105" s="229"/>
      <c r="M105" s="230"/>
      <c r="N105" s="231"/>
      <c r="O105" s="231"/>
      <c r="P105" s="231"/>
      <c r="Q105" s="231"/>
      <c r="R105" s="231"/>
      <c r="S105" s="231"/>
      <c r="T105" s="23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132</v>
      </c>
      <c r="AU105" s="233" t="s">
        <v>85</v>
      </c>
      <c r="AV105" s="13" t="s">
        <v>85</v>
      </c>
      <c r="AW105" s="13" t="s">
        <v>36</v>
      </c>
      <c r="AX105" s="13" t="s">
        <v>83</v>
      </c>
      <c r="AY105" s="233" t="s">
        <v>121</v>
      </c>
    </row>
    <row r="106" spans="1:65" s="2" customFormat="1" ht="14.4" customHeight="1">
      <c r="A106" s="39"/>
      <c r="B106" s="40"/>
      <c r="C106" s="246" t="s">
        <v>165</v>
      </c>
      <c r="D106" s="246" t="s">
        <v>166</v>
      </c>
      <c r="E106" s="247" t="s">
        <v>167</v>
      </c>
      <c r="F106" s="248" t="s">
        <v>168</v>
      </c>
      <c r="G106" s="249" t="s">
        <v>169</v>
      </c>
      <c r="H106" s="250">
        <v>13.74</v>
      </c>
      <c r="I106" s="251"/>
      <c r="J106" s="252">
        <f>ROUND(I106*H106,2)</f>
        <v>0</v>
      </c>
      <c r="K106" s="248" t="s">
        <v>19</v>
      </c>
      <c r="L106" s="253"/>
      <c r="M106" s="254" t="s">
        <v>19</v>
      </c>
      <c r="N106" s="255" t="s">
        <v>46</v>
      </c>
      <c r="O106" s="85"/>
      <c r="P106" s="214">
        <f>O106*H106</f>
        <v>0</v>
      </c>
      <c r="Q106" s="214">
        <v>0.001</v>
      </c>
      <c r="R106" s="214">
        <f>Q106*H106</f>
        <v>0.01374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170</v>
      </c>
      <c r="AT106" s="216" t="s">
        <v>166</v>
      </c>
      <c r="AU106" s="216" t="s">
        <v>85</v>
      </c>
      <c r="AY106" s="18" t="s">
        <v>121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83</v>
      </c>
      <c r="BK106" s="217">
        <f>ROUND(I106*H106,2)</f>
        <v>0</v>
      </c>
      <c r="BL106" s="18" t="s">
        <v>128</v>
      </c>
      <c r="BM106" s="216" t="s">
        <v>171</v>
      </c>
    </row>
    <row r="107" spans="1:47" s="2" customFormat="1" ht="12">
      <c r="A107" s="39"/>
      <c r="B107" s="40"/>
      <c r="C107" s="41"/>
      <c r="D107" s="218" t="s">
        <v>130</v>
      </c>
      <c r="E107" s="41"/>
      <c r="F107" s="219" t="s">
        <v>172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130</v>
      </c>
      <c r="AU107" s="18" t="s">
        <v>85</v>
      </c>
    </row>
    <row r="108" spans="1:47" s="2" customFormat="1" ht="12">
      <c r="A108" s="39"/>
      <c r="B108" s="40"/>
      <c r="C108" s="41"/>
      <c r="D108" s="218" t="s">
        <v>143</v>
      </c>
      <c r="E108" s="41"/>
      <c r="F108" s="234" t="s">
        <v>173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143</v>
      </c>
      <c r="AU108" s="18" t="s">
        <v>85</v>
      </c>
    </row>
    <row r="109" spans="1:51" s="13" customFormat="1" ht="12">
      <c r="A109" s="13"/>
      <c r="B109" s="223"/>
      <c r="C109" s="224"/>
      <c r="D109" s="218" t="s">
        <v>132</v>
      </c>
      <c r="E109" s="224"/>
      <c r="F109" s="226" t="s">
        <v>174</v>
      </c>
      <c r="G109" s="224"/>
      <c r="H109" s="227">
        <v>13.74</v>
      </c>
      <c r="I109" s="228"/>
      <c r="J109" s="224"/>
      <c r="K109" s="224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132</v>
      </c>
      <c r="AU109" s="233" t="s">
        <v>85</v>
      </c>
      <c r="AV109" s="13" t="s">
        <v>85</v>
      </c>
      <c r="AW109" s="13" t="s">
        <v>4</v>
      </c>
      <c r="AX109" s="13" t="s">
        <v>83</v>
      </c>
      <c r="AY109" s="233" t="s">
        <v>121</v>
      </c>
    </row>
    <row r="110" spans="1:65" s="2" customFormat="1" ht="14.4" customHeight="1">
      <c r="A110" s="39"/>
      <c r="B110" s="40"/>
      <c r="C110" s="205" t="s">
        <v>170</v>
      </c>
      <c r="D110" s="205" t="s">
        <v>123</v>
      </c>
      <c r="E110" s="206" t="s">
        <v>175</v>
      </c>
      <c r="F110" s="207" t="s">
        <v>176</v>
      </c>
      <c r="G110" s="208" t="s">
        <v>177</v>
      </c>
      <c r="H110" s="209">
        <v>97</v>
      </c>
      <c r="I110" s="210"/>
      <c r="J110" s="211">
        <f>ROUND(I110*H110,2)</f>
        <v>0</v>
      </c>
      <c r="K110" s="207" t="s">
        <v>127</v>
      </c>
      <c r="L110" s="45"/>
      <c r="M110" s="212" t="s">
        <v>19</v>
      </c>
      <c r="N110" s="213" t="s">
        <v>46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128</v>
      </c>
      <c r="AT110" s="216" t="s">
        <v>123</v>
      </c>
      <c r="AU110" s="216" t="s">
        <v>85</v>
      </c>
      <c r="AY110" s="18" t="s">
        <v>121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83</v>
      </c>
      <c r="BK110" s="217">
        <f>ROUND(I110*H110,2)</f>
        <v>0</v>
      </c>
      <c r="BL110" s="18" t="s">
        <v>128</v>
      </c>
      <c r="BM110" s="216" t="s">
        <v>178</v>
      </c>
    </row>
    <row r="111" spans="1:47" s="2" customFormat="1" ht="12">
      <c r="A111" s="39"/>
      <c r="B111" s="40"/>
      <c r="C111" s="41"/>
      <c r="D111" s="218" t="s">
        <v>130</v>
      </c>
      <c r="E111" s="41"/>
      <c r="F111" s="219" t="s">
        <v>179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130</v>
      </c>
      <c r="AU111" s="18" t="s">
        <v>85</v>
      </c>
    </row>
    <row r="112" spans="1:51" s="13" customFormat="1" ht="12">
      <c r="A112" s="13"/>
      <c r="B112" s="223"/>
      <c r="C112" s="224"/>
      <c r="D112" s="218" t="s">
        <v>132</v>
      </c>
      <c r="E112" s="225" t="s">
        <v>19</v>
      </c>
      <c r="F112" s="226" t="s">
        <v>180</v>
      </c>
      <c r="G112" s="224"/>
      <c r="H112" s="227">
        <v>97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132</v>
      </c>
      <c r="AU112" s="233" t="s">
        <v>85</v>
      </c>
      <c r="AV112" s="13" t="s">
        <v>85</v>
      </c>
      <c r="AW112" s="13" t="s">
        <v>36</v>
      </c>
      <c r="AX112" s="13" t="s">
        <v>83</v>
      </c>
      <c r="AY112" s="233" t="s">
        <v>121</v>
      </c>
    </row>
    <row r="113" spans="1:65" s="2" customFormat="1" ht="14.4" customHeight="1">
      <c r="A113" s="39"/>
      <c r="B113" s="40"/>
      <c r="C113" s="205" t="s">
        <v>181</v>
      </c>
      <c r="D113" s="205" t="s">
        <v>123</v>
      </c>
      <c r="E113" s="206" t="s">
        <v>182</v>
      </c>
      <c r="F113" s="207" t="s">
        <v>183</v>
      </c>
      <c r="G113" s="208" t="s">
        <v>177</v>
      </c>
      <c r="H113" s="209">
        <v>88</v>
      </c>
      <c r="I113" s="210"/>
      <c r="J113" s="211">
        <f>ROUND(I113*H113,2)</f>
        <v>0</v>
      </c>
      <c r="K113" s="207" t="s">
        <v>127</v>
      </c>
      <c r="L113" s="45"/>
      <c r="M113" s="212" t="s">
        <v>19</v>
      </c>
      <c r="N113" s="213" t="s">
        <v>46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128</v>
      </c>
      <c r="AT113" s="216" t="s">
        <v>123</v>
      </c>
      <c r="AU113" s="216" t="s">
        <v>85</v>
      </c>
      <c r="AY113" s="18" t="s">
        <v>121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83</v>
      </c>
      <c r="BK113" s="217">
        <f>ROUND(I113*H113,2)</f>
        <v>0</v>
      </c>
      <c r="BL113" s="18" t="s">
        <v>128</v>
      </c>
      <c r="BM113" s="216" t="s">
        <v>184</v>
      </c>
    </row>
    <row r="114" spans="1:47" s="2" customFormat="1" ht="12">
      <c r="A114" s="39"/>
      <c r="B114" s="40"/>
      <c r="C114" s="41"/>
      <c r="D114" s="218" t="s">
        <v>130</v>
      </c>
      <c r="E114" s="41"/>
      <c r="F114" s="219" t="s">
        <v>185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130</v>
      </c>
      <c r="AU114" s="18" t="s">
        <v>85</v>
      </c>
    </row>
    <row r="115" spans="1:51" s="13" customFormat="1" ht="12">
      <c r="A115" s="13"/>
      <c r="B115" s="223"/>
      <c r="C115" s="224"/>
      <c r="D115" s="218" t="s">
        <v>132</v>
      </c>
      <c r="E115" s="225" t="s">
        <v>19</v>
      </c>
      <c r="F115" s="226" t="s">
        <v>186</v>
      </c>
      <c r="G115" s="224"/>
      <c r="H115" s="227">
        <v>88</v>
      </c>
      <c r="I115" s="228"/>
      <c r="J115" s="224"/>
      <c r="K115" s="224"/>
      <c r="L115" s="229"/>
      <c r="M115" s="230"/>
      <c r="N115" s="231"/>
      <c r="O115" s="231"/>
      <c r="P115" s="231"/>
      <c r="Q115" s="231"/>
      <c r="R115" s="231"/>
      <c r="S115" s="231"/>
      <c r="T115" s="23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3" t="s">
        <v>132</v>
      </c>
      <c r="AU115" s="233" t="s">
        <v>85</v>
      </c>
      <c r="AV115" s="13" t="s">
        <v>85</v>
      </c>
      <c r="AW115" s="13" t="s">
        <v>36</v>
      </c>
      <c r="AX115" s="13" t="s">
        <v>83</v>
      </c>
      <c r="AY115" s="233" t="s">
        <v>121</v>
      </c>
    </row>
    <row r="116" spans="1:65" s="2" customFormat="1" ht="14.4" customHeight="1">
      <c r="A116" s="39"/>
      <c r="B116" s="40"/>
      <c r="C116" s="246" t="s">
        <v>187</v>
      </c>
      <c r="D116" s="246" t="s">
        <v>166</v>
      </c>
      <c r="E116" s="247" t="s">
        <v>188</v>
      </c>
      <c r="F116" s="248" t="s">
        <v>189</v>
      </c>
      <c r="G116" s="249" t="s">
        <v>141</v>
      </c>
      <c r="H116" s="250">
        <v>5.23</v>
      </c>
      <c r="I116" s="251"/>
      <c r="J116" s="252">
        <f>ROUND(I116*H116,2)</f>
        <v>0</v>
      </c>
      <c r="K116" s="248" t="s">
        <v>127</v>
      </c>
      <c r="L116" s="253"/>
      <c r="M116" s="254" t="s">
        <v>19</v>
      </c>
      <c r="N116" s="255" t="s">
        <v>46</v>
      </c>
      <c r="O116" s="85"/>
      <c r="P116" s="214">
        <f>O116*H116</f>
        <v>0</v>
      </c>
      <c r="Q116" s="214">
        <v>0.22</v>
      </c>
      <c r="R116" s="214">
        <f>Q116*H116</f>
        <v>1.1506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170</v>
      </c>
      <c r="AT116" s="216" t="s">
        <v>166</v>
      </c>
      <c r="AU116" s="216" t="s">
        <v>85</v>
      </c>
      <c r="AY116" s="18" t="s">
        <v>121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83</v>
      </c>
      <c r="BK116" s="217">
        <f>ROUND(I116*H116,2)</f>
        <v>0</v>
      </c>
      <c r="BL116" s="18" t="s">
        <v>128</v>
      </c>
      <c r="BM116" s="216" t="s">
        <v>190</v>
      </c>
    </row>
    <row r="117" spans="1:47" s="2" customFormat="1" ht="12">
      <c r="A117" s="39"/>
      <c r="B117" s="40"/>
      <c r="C117" s="41"/>
      <c r="D117" s="218" t="s">
        <v>130</v>
      </c>
      <c r="E117" s="41"/>
      <c r="F117" s="219" t="s">
        <v>189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130</v>
      </c>
      <c r="AU117" s="18" t="s">
        <v>85</v>
      </c>
    </row>
    <row r="118" spans="1:51" s="13" customFormat="1" ht="12">
      <c r="A118" s="13"/>
      <c r="B118" s="223"/>
      <c r="C118" s="224"/>
      <c r="D118" s="218" t="s">
        <v>132</v>
      </c>
      <c r="E118" s="225" t="s">
        <v>19</v>
      </c>
      <c r="F118" s="226" t="s">
        <v>191</v>
      </c>
      <c r="G118" s="224"/>
      <c r="H118" s="227">
        <v>1.1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132</v>
      </c>
      <c r="AU118" s="233" t="s">
        <v>85</v>
      </c>
      <c r="AV118" s="13" t="s">
        <v>85</v>
      </c>
      <c r="AW118" s="13" t="s">
        <v>36</v>
      </c>
      <c r="AX118" s="13" t="s">
        <v>75</v>
      </c>
      <c r="AY118" s="233" t="s">
        <v>121</v>
      </c>
    </row>
    <row r="119" spans="1:51" s="13" customFormat="1" ht="12">
      <c r="A119" s="13"/>
      <c r="B119" s="223"/>
      <c r="C119" s="224"/>
      <c r="D119" s="218" t="s">
        <v>132</v>
      </c>
      <c r="E119" s="225" t="s">
        <v>19</v>
      </c>
      <c r="F119" s="226" t="s">
        <v>192</v>
      </c>
      <c r="G119" s="224"/>
      <c r="H119" s="227">
        <v>4.13</v>
      </c>
      <c r="I119" s="228"/>
      <c r="J119" s="224"/>
      <c r="K119" s="224"/>
      <c r="L119" s="229"/>
      <c r="M119" s="230"/>
      <c r="N119" s="231"/>
      <c r="O119" s="231"/>
      <c r="P119" s="231"/>
      <c r="Q119" s="231"/>
      <c r="R119" s="231"/>
      <c r="S119" s="231"/>
      <c r="T119" s="23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3" t="s">
        <v>132</v>
      </c>
      <c r="AU119" s="233" t="s">
        <v>85</v>
      </c>
      <c r="AV119" s="13" t="s">
        <v>85</v>
      </c>
      <c r="AW119" s="13" t="s">
        <v>36</v>
      </c>
      <c r="AX119" s="13" t="s">
        <v>75</v>
      </c>
      <c r="AY119" s="233" t="s">
        <v>121</v>
      </c>
    </row>
    <row r="120" spans="1:51" s="14" customFormat="1" ht="12">
      <c r="A120" s="14"/>
      <c r="B120" s="235"/>
      <c r="C120" s="236"/>
      <c r="D120" s="218" t="s">
        <v>132</v>
      </c>
      <c r="E120" s="237" t="s">
        <v>19</v>
      </c>
      <c r="F120" s="238" t="s">
        <v>147</v>
      </c>
      <c r="G120" s="236"/>
      <c r="H120" s="239">
        <v>5.23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132</v>
      </c>
      <c r="AU120" s="245" t="s">
        <v>85</v>
      </c>
      <c r="AV120" s="14" t="s">
        <v>128</v>
      </c>
      <c r="AW120" s="14" t="s">
        <v>36</v>
      </c>
      <c r="AX120" s="14" t="s">
        <v>83</v>
      </c>
      <c r="AY120" s="245" t="s">
        <v>121</v>
      </c>
    </row>
    <row r="121" spans="1:65" s="2" customFormat="1" ht="14.4" customHeight="1">
      <c r="A121" s="39"/>
      <c r="B121" s="40"/>
      <c r="C121" s="205" t="s">
        <v>193</v>
      </c>
      <c r="D121" s="205" t="s">
        <v>123</v>
      </c>
      <c r="E121" s="206" t="s">
        <v>194</v>
      </c>
      <c r="F121" s="207" t="s">
        <v>195</v>
      </c>
      <c r="G121" s="208" t="s">
        <v>177</v>
      </c>
      <c r="H121" s="209">
        <v>88</v>
      </c>
      <c r="I121" s="210"/>
      <c r="J121" s="211">
        <f>ROUND(I121*H121,2)</f>
        <v>0</v>
      </c>
      <c r="K121" s="207" t="s">
        <v>127</v>
      </c>
      <c r="L121" s="45"/>
      <c r="M121" s="212" t="s">
        <v>19</v>
      </c>
      <c r="N121" s="213" t="s">
        <v>46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128</v>
      </c>
      <c r="AT121" s="216" t="s">
        <v>123</v>
      </c>
      <c r="AU121" s="216" t="s">
        <v>85</v>
      </c>
      <c r="AY121" s="18" t="s">
        <v>121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83</v>
      </c>
      <c r="BK121" s="217">
        <f>ROUND(I121*H121,2)</f>
        <v>0</v>
      </c>
      <c r="BL121" s="18" t="s">
        <v>128</v>
      </c>
      <c r="BM121" s="216" t="s">
        <v>196</v>
      </c>
    </row>
    <row r="122" spans="1:47" s="2" customFormat="1" ht="12">
      <c r="A122" s="39"/>
      <c r="B122" s="40"/>
      <c r="C122" s="41"/>
      <c r="D122" s="218" t="s">
        <v>130</v>
      </c>
      <c r="E122" s="41"/>
      <c r="F122" s="219" t="s">
        <v>197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130</v>
      </c>
      <c r="AU122" s="18" t="s">
        <v>85</v>
      </c>
    </row>
    <row r="123" spans="1:51" s="13" customFormat="1" ht="12">
      <c r="A123" s="13"/>
      <c r="B123" s="223"/>
      <c r="C123" s="224"/>
      <c r="D123" s="218" t="s">
        <v>132</v>
      </c>
      <c r="E123" s="225" t="s">
        <v>19</v>
      </c>
      <c r="F123" s="226" t="s">
        <v>186</v>
      </c>
      <c r="G123" s="224"/>
      <c r="H123" s="227">
        <v>88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132</v>
      </c>
      <c r="AU123" s="233" t="s">
        <v>85</v>
      </c>
      <c r="AV123" s="13" t="s">
        <v>85</v>
      </c>
      <c r="AW123" s="13" t="s">
        <v>36</v>
      </c>
      <c r="AX123" s="13" t="s">
        <v>83</v>
      </c>
      <c r="AY123" s="233" t="s">
        <v>121</v>
      </c>
    </row>
    <row r="124" spans="1:65" s="2" customFormat="1" ht="14.4" customHeight="1">
      <c r="A124" s="39"/>
      <c r="B124" s="40"/>
      <c r="C124" s="205" t="s">
        <v>198</v>
      </c>
      <c r="D124" s="205" t="s">
        <v>123</v>
      </c>
      <c r="E124" s="206" t="s">
        <v>199</v>
      </c>
      <c r="F124" s="207" t="s">
        <v>200</v>
      </c>
      <c r="G124" s="208" t="s">
        <v>177</v>
      </c>
      <c r="H124" s="209">
        <v>97</v>
      </c>
      <c r="I124" s="210"/>
      <c r="J124" s="211">
        <f>ROUND(I124*H124,2)</f>
        <v>0</v>
      </c>
      <c r="K124" s="207" t="s">
        <v>127</v>
      </c>
      <c r="L124" s="45"/>
      <c r="M124" s="212" t="s">
        <v>19</v>
      </c>
      <c r="N124" s="213" t="s">
        <v>46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128</v>
      </c>
      <c r="AT124" s="216" t="s">
        <v>123</v>
      </c>
      <c r="AU124" s="216" t="s">
        <v>85</v>
      </c>
      <c r="AY124" s="18" t="s">
        <v>121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83</v>
      </c>
      <c r="BK124" s="217">
        <f>ROUND(I124*H124,2)</f>
        <v>0</v>
      </c>
      <c r="BL124" s="18" t="s">
        <v>128</v>
      </c>
      <c r="BM124" s="216" t="s">
        <v>201</v>
      </c>
    </row>
    <row r="125" spans="1:47" s="2" customFormat="1" ht="12">
      <c r="A125" s="39"/>
      <c r="B125" s="40"/>
      <c r="C125" s="41"/>
      <c r="D125" s="218" t="s">
        <v>130</v>
      </c>
      <c r="E125" s="41"/>
      <c r="F125" s="219" t="s">
        <v>202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130</v>
      </c>
      <c r="AU125" s="18" t="s">
        <v>85</v>
      </c>
    </row>
    <row r="126" spans="1:51" s="13" customFormat="1" ht="12">
      <c r="A126" s="13"/>
      <c r="B126" s="223"/>
      <c r="C126" s="224"/>
      <c r="D126" s="218" t="s">
        <v>132</v>
      </c>
      <c r="E126" s="225" t="s">
        <v>19</v>
      </c>
      <c r="F126" s="226" t="s">
        <v>180</v>
      </c>
      <c r="G126" s="224"/>
      <c r="H126" s="227">
        <v>97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132</v>
      </c>
      <c r="AU126" s="233" t="s">
        <v>85</v>
      </c>
      <c r="AV126" s="13" t="s">
        <v>85</v>
      </c>
      <c r="AW126" s="13" t="s">
        <v>36</v>
      </c>
      <c r="AX126" s="13" t="s">
        <v>83</v>
      </c>
      <c r="AY126" s="233" t="s">
        <v>121</v>
      </c>
    </row>
    <row r="127" spans="1:65" s="2" customFormat="1" ht="14.4" customHeight="1">
      <c r="A127" s="39"/>
      <c r="B127" s="40"/>
      <c r="C127" s="205" t="s">
        <v>203</v>
      </c>
      <c r="D127" s="205" t="s">
        <v>123</v>
      </c>
      <c r="E127" s="206" t="s">
        <v>204</v>
      </c>
      <c r="F127" s="207" t="s">
        <v>205</v>
      </c>
      <c r="G127" s="208" t="s">
        <v>177</v>
      </c>
      <c r="H127" s="209">
        <v>88</v>
      </c>
      <c r="I127" s="210"/>
      <c r="J127" s="211">
        <f>ROUND(I127*H127,2)</f>
        <v>0</v>
      </c>
      <c r="K127" s="207" t="s">
        <v>127</v>
      </c>
      <c r="L127" s="45"/>
      <c r="M127" s="212" t="s">
        <v>19</v>
      </c>
      <c r="N127" s="213" t="s">
        <v>46</v>
      </c>
      <c r="O127" s="85"/>
      <c r="P127" s="214">
        <f>O127*H127</f>
        <v>0</v>
      </c>
      <c r="Q127" s="214">
        <v>5E-05</v>
      </c>
      <c r="R127" s="214">
        <f>Q127*H127</f>
        <v>0.0044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128</v>
      </c>
      <c r="AT127" s="216" t="s">
        <v>123</v>
      </c>
      <c r="AU127" s="216" t="s">
        <v>85</v>
      </c>
      <c r="AY127" s="18" t="s">
        <v>121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83</v>
      </c>
      <c r="BK127" s="217">
        <f>ROUND(I127*H127,2)</f>
        <v>0</v>
      </c>
      <c r="BL127" s="18" t="s">
        <v>128</v>
      </c>
      <c r="BM127" s="216" t="s">
        <v>206</v>
      </c>
    </row>
    <row r="128" spans="1:47" s="2" customFormat="1" ht="12">
      <c r="A128" s="39"/>
      <c r="B128" s="40"/>
      <c r="C128" s="41"/>
      <c r="D128" s="218" t="s">
        <v>130</v>
      </c>
      <c r="E128" s="41"/>
      <c r="F128" s="219" t="s">
        <v>207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130</v>
      </c>
      <c r="AU128" s="18" t="s">
        <v>85</v>
      </c>
    </row>
    <row r="129" spans="1:51" s="13" customFormat="1" ht="12">
      <c r="A129" s="13"/>
      <c r="B129" s="223"/>
      <c r="C129" s="224"/>
      <c r="D129" s="218" t="s">
        <v>132</v>
      </c>
      <c r="E129" s="225" t="s">
        <v>19</v>
      </c>
      <c r="F129" s="226" t="s">
        <v>208</v>
      </c>
      <c r="G129" s="224"/>
      <c r="H129" s="227">
        <v>88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132</v>
      </c>
      <c r="AU129" s="233" t="s">
        <v>85</v>
      </c>
      <c r="AV129" s="13" t="s">
        <v>85</v>
      </c>
      <c r="AW129" s="13" t="s">
        <v>36</v>
      </c>
      <c r="AX129" s="13" t="s">
        <v>83</v>
      </c>
      <c r="AY129" s="233" t="s">
        <v>121</v>
      </c>
    </row>
    <row r="130" spans="1:65" s="2" customFormat="1" ht="14.4" customHeight="1">
      <c r="A130" s="39"/>
      <c r="B130" s="40"/>
      <c r="C130" s="246" t="s">
        <v>209</v>
      </c>
      <c r="D130" s="246" t="s">
        <v>166</v>
      </c>
      <c r="E130" s="247" t="s">
        <v>210</v>
      </c>
      <c r="F130" s="248" t="s">
        <v>211</v>
      </c>
      <c r="G130" s="249" t="s">
        <v>177</v>
      </c>
      <c r="H130" s="250">
        <v>88</v>
      </c>
      <c r="I130" s="251"/>
      <c r="J130" s="252">
        <f>ROUND(I130*H130,2)</f>
        <v>0</v>
      </c>
      <c r="K130" s="248" t="s">
        <v>19</v>
      </c>
      <c r="L130" s="253"/>
      <c r="M130" s="254" t="s">
        <v>19</v>
      </c>
      <c r="N130" s="255" t="s">
        <v>46</v>
      </c>
      <c r="O130" s="85"/>
      <c r="P130" s="214">
        <f>O130*H130</f>
        <v>0</v>
      </c>
      <c r="Q130" s="214">
        <v>0.00354</v>
      </c>
      <c r="R130" s="214">
        <f>Q130*H130</f>
        <v>0.31152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170</v>
      </c>
      <c r="AT130" s="216" t="s">
        <v>166</v>
      </c>
      <c r="AU130" s="216" t="s">
        <v>85</v>
      </c>
      <c r="AY130" s="18" t="s">
        <v>121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83</v>
      </c>
      <c r="BK130" s="217">
        <f>ROUND(I130*H130,2)</f>
        <v>0</v>
      </c>
      <c r="BL130" s="18" t="s">
        <v>128</v>
      </c>
      <c r="BM130" s="216" t="s">
        <v>212</v>
      </c>
    </row>
    <row r="131" spans="1:47" s="2" customFormat="1" ht="12">
      <c r="A131" s="39"/>
      <c r="B131" s="40"/>
      <c r="C131" s="41"/>
      <c r="D131" s="218" t="s">
        <v>130</v>
      </c>
      <c r="E131" s="41"/>
      <c r="F131" s="219" t="s">
        <v>211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130</v>
      </c>
      <c r="AU131" s="18" t="s">
        <v>85</v>
      </c>
    </row>
    <row r="132" spans="1:65" s="2" customFormat="1" ht="14.4" customHeight="1">
      <c r="A132" s="39"/>
      <c r="B132" s="40"/>
      <c r="C132" s="205" t="s">
        <v>8</v>
      </c>
      <c r="D132" s="205" t="s">
        <v>123</v>
      </c>
      <c r="E132" s="206" t="s">
        <v>213</v>
      </c>
      <c r="F132" s="207" t="s">
        <v>214</v>
      </c>
      <c r="G132" s="208" t="s">
        <v>177</v>
      </c>
      <c r="H132" s="209">
        <v>97</v>
      </c>
      <c r="I132" s="210"/>
      <c r="J132" s="211">
        <f>ROUND(I132*H132,2)</f>
        <v>0</v>
      </c>
      <c r="K132" s="207" t="s">
        <v>127</v>
      </c>
      <c r="L132" s="45"/>
      <c r="M132" s="212" t="s">
        <v>19</v>
      </c>
      <c r="N132" s="213" t="s">
        <v>46</v>
      </c>
      <c r="O132" s="85"/>
      <c r="P132" s="214">
        <f>O132*H132</f>
        <v>0</v>
      </c>
      <c r="Q132" s="214">
        <v>6E-05</v>
      </c>
      <c r="R132" s="214">
        <f>Q132*H132</f>
        <v>0.0058200000000000005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128</v>
      </c>
      <c r="AT132" s="216" t="s">
        <v>123</v>
      </c>
      <c r="AU132" s="216" t="s">
        <v>85</v>
      </c>
      <c r="AY132" s="18" t="s">
        <v>121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83</v>
      </c>
      <c r="BK132" s="217">
        <f>ROUND(I132*H132,2)</f>
        <v>0</v>
      </c>
      <c r="BL132" s="18" t="s">
        <v>128</v>
      </c>
      <c r="BM132" s="216" t="s">
        <v>215</v>
      </c>
    </row>
    <row r="133" spans="1:47" s="2" customFormat="1" ht="12">
      <c r="A133" s="39"/>
      <c r="B133" s="40"/>
      <c r="C133" s="41"/>
      <c r="D133" s="218" t="s">
        <v>130</v>
      </c>
      <c r="E133" s="41"/>
      <c r="F133" s="219" t="s">
        <v>216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130</v>
      </c>
      <c r="AU133" s="18" t="s">
        <v>85</v>
      </c>
    </row>
    <row r="134" spans="1:51" s="13" customFormat="1" ht="12">
      <c r="A134" s="13"/>
      <c r="B134" s="223"/>
      <c r="C134" s="224"/>
      <c r="D134" s="218" t="s">
        <v>132</v>
      </c>
      <c r="E134" s="225" t="s">
        <v>19</v>
      </c>
      <c r="F134" s="226" t="s">
        <v>217</v>
      </c>
      <c r="G134" s="224"/>
      <c r="H134" s="227">
        <v>97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132</v>
      </c>
      <c r="AU134" s="233" t="s">
        <v>85</v>
      </c>
      <c r="AV134" s="13" t="s">
        <v>85</v>
      </c>
      <c r="AW134" s="13" t="s">
        <v>36</v>
      </c>
      <c r="AX134" s="13" t="s">
        <v>83</v>
      </c>
      <c r="AY134" s="233" t="s">
        <v>121</v>
      </c>
    </row>
    <row r="135" spans="1:65" s="2" customFormat="1" ht="14.4" customHeight="1">
      <c r="A135" s="39"/>
      <c r="B135" s="40"/>
      <c r="C135" s="246" t="s">
        <v>218</v>
      </c>
      <c r="D135" s="246" t="s">
        <v>166</v>
      </c>
      <c r="E135" s="247" t="s">
        <v>219</v>
      </c>
      <c r="F135" s="248" t="s">
        <v>220</v>
      </c>
      <c r="G135" s="249" t="s">
        <v>177</v>
      </c>
      <c r="H135" s="250">
        <v>291</v>
      </c>
      <c r="I135" s="251"/>
      <c r="J135" s="252">
        <f>ROUND(I135*H135,2)</f>
        <v>0</v>
      </c>
      <c r="K135" s="248" t="s">
        <v>127</v>
      </c>
      <c r="L135" s="253"/>
      <c r="M135" s="254" t="s">
        <v>19</v>
      </c>
      <c r="N135" s="255" t="s">
        <v>46</v>
      </c>
      <c r="O135" s="85"/>
      <c r="P135" s="214">
        <f>O135*H135</f>
        <v>0</v>
      </c>
      <c r="Q135" s="214">
        <v>0.0059</v>
      </c>
      <c r="R135" s="214">
        <f>Q135*H135</f>
        <v>1.7168999999999999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170</v>
      </c>
      <c r="AT135" s="216" t="s">
        <v>166</v>
      </c>
      <c r="AU135" s="216" t="s">
        <v>85</v>
      </c>
      <c r="AY135" s="18" t="s">
        <v>121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83</v>
      </c>
      <c r="BK135" s="217">
        <f>ROUND(I135*H135,2)</f>
        <v>0</v>
      </c>
      <c r="BL135" s="18" t="s">
        <v>128</v>
      </c>
      <c r="BM135" s="216" t="s">
        <v>221</v>
      </c>
    </row>
    <row r="136" spans="1:47" s="2" customFormat="1" ht="12">
      <c r="A136" s="39"/>
      <c r="B136" s="40"/>
      <c r="C136" s="41"/>
      <c r="D136" s="218" t="s">
        <v>130</v>
      </c>
      <c r="E136" s="41"/>
      <c r="F136" s="219" t="s">
        <v>220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130</v>
      </c>
      <c r="AU136" s="18" t="s">
        <v>85</v>
      </c>
    </row>
    <row r="137" spans="1:51" s="13" customFormat="1" ht="12">
      <c r="A137" s="13"/>
      <c r="B137" s="223"/>
      <c r="C137" s="224"/>
      <c r="D137" s="218" t="s">
        <v>132</v>
      </c>
      <c r="E137" s="224"/>
      <c r="F137" s="226" t="s">
        <v>222</v>
      </c>
      <c r="G137" s="224"/>
      <c r="H137" s="227">
        <v>291</v>
      </c>
      <c r="I137" s="228"/>
      <c r="J137" s="224"/>
      <c r="K137" s="224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132</v>
      </c>
      <c r="AU137" s="233" t="s">
        <v>85</v>
      </c>
      <c r="AV137" s="13" t="s">
        <v>85</v>
      </c>
      <c r="AW137" s="13" t="s">
        <v>4</v>
      </c>
      <c r="AX137" s="13" t="s">
        <v>83</v>
      </c>
      <c r="AY137" s="233" t="s">
        <v>121</v>
      </c>
    </row>
    <row r="138" spans="1:65" s="2" customFormat="1" ht="24.15" customHeight="1">
      <c r="A138" s="39"/>
      <c r="B138" s="40"/>
      <c r="C138" s="205" t="s">
        <v>223</v>
      </c>
      <c r="D138" s="205" t="s">
        <v>123</v>
      </c>
      <c r="E138" s="206" t="s">
        <v>224</v>
      </c>
      <c r="F138" s="207" t="s">
        <v>225</v>
      </c>
      <c r="G138" s="208" t="s">
        <v>226</v>
      </c>
      <c r="H138" s="209">
        <v>1.85</v>
      </c>
      <c r="I138" s="210"/>
      <c r="J138" s="211">
        <f>ROUND(I138*H138,2)</f>
        <v>0</v>
      </c>
      <c r="K138" s="207" t="s">
        <v>127</v>
      </c>
      <c r="L138" s="45"/>
      <c r="M138" s="212" t="s">
        <v>19</v>
      </c>
      <c r="N138" s="213" t="s">
        <v>46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128</v>
      </c>
      <c r="AT138" s="216" t="s">
        <v>123</v>
      </c>
      <c r="AU138" s="216" t="s">
        <v>85</v>
      </c>
      <c r="AY138" s="18" t="s">
        <v>121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83</v>
      </c>
      <c r="BK138" s="217">
        <f>ROUND(I138*H138,2)</f>
        <v>0</v>
      </c>
      <c r="BL138" s="18" t="s">
        <v>128</v>
      </c>
      <c r="BM138" s="216" t="s">
        <v>227</v>
      </c>
    </row>
    <row r="139" spans="1:47" s="2" customFormat="1" ht="12">
      <c r="A139" s="39"/>
      <c r="B139" s="40"/>
      <c r="C139" s="41"/>
      <c r="D139" s="218" t="s">
        <v>130</v>
      </c>
      <c r="E139" s="41"/>
      <c r="F139" s="219" t="s">
        <v>228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130</v>
      </c>
      <c r="AU139" s="18" t="s">
        <v>85</v>
      </c>
    </row>
    <row r="140" spans="1:51" s="13" customFormat="1" ht="12">
      <c r="A140" s="13"/>
      <c r="B140" s="223"/>
      <c r="C140" s="224"/>
      <c r="D140" s="218" t="s">
        <v>132</v>
      </c>
      <c r="E140" s="225" t="s">
        <v>19</v>
      </c>
      <c r="F140" s="226" t="s">
        <v>229</v>
      </c>
      <c r="G140" s="224"/>
      <c r="H140" s="227">
        <v>97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3" t="s">
        <v>132</v>
      </c>
      <c r="AU140" s="233" t="s">
        <v>85</v>
      </c>
      <c r="AV140" s="13" t="s">
        <v>85</v>
      </c>
      <c r="AW140" s="13" t="s">
        <v>36</v>
      </c>
      <c r="AX140" s="13" t="s">
        <v>75</v>
      </c>
      <c r="AY140" s="233" t="s">
        <v>121</v>
      </c>
    </row>
    <row r="141" spans="1:51" s="13" customFormat="1" ht="12">
      <c r="A141" s="13"/>
      <c r="B141" s="223"/>
      <c r="C141" s="224"/>
      <c r="D141" s="218" t="s">
        <v>132</v>
      </c>
      <c r="E141" s="225" t="s">
        <v>19</v>
      </c>
      <c r="F141" s="226" t="s">
        <v>230</v>
      </c>
      <c r="G141" s="224"/>
      <c r="H141" s="227">
        <v>88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132</v>
      </c>
      <c r="AU141" s="233" t="s">
        <v>85</v>
      </c>
      <c r="AV141" s="13" t="s">
        <v>85</v>
      </c>
      <c r="AW141" s="13" t="s">
        <v>36</v>
      </c>
      <c r="AX141" s="13" t="s">
        <v>75</v>
      </c>
      <c r="AY141" s="233" t="s">
        <v>121</v>
      </c>
    </row>
    <row r="142" spans="1:51" s="15" customFormat="1" ht="12">
      <c r="A142" s="15"/>
      <c r="B142" s="256"/>
      <c r="C142" s="257"/>
      <c r="D142" s="218" t="s">
        <v>132</v>
      </c>
      <c r="E142" s="258" t="s">
        <v>19</v>
      </c>
      <c r="F142" s="259" t="s">
        <v>231</v>
      </c>
      <c r="G142" s="257"/>
      <c r="H142" s="260">
        <v>185</v>
      </c>
      <c r="I142" s="261"/>
      <c r="J142" s="257"/>
      <c r="K142" s="257"/>
      <c r="L142" s="262"/>
      <c r="M142" s="263"/>
      <c r="N142" s="264"/>
      <c r="O142" s="264"/>
      <c r="P142" s="264"/>
      <c r="Q142" s="264"/>
      <c r="R142" s="264"/>
      <c r="S142" s="264"/>
      <c r="T142" s="26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6" t="s">
        <v>132</v>
      </c>
      <c r="AU142" s="266" t="s">
        <v>85</v>
      </c>
      <c r="AV142" s="15" t="s">
        <v>138</v>
      </c>
      <c r="AW142" s="15" t="s">
        <v>36</v>
      </c>
      <c r="AX142" s="15" t="s">
        <v>75</v>
      </c>
      <c r="AY142" s="266" t="s">
        <v>121</v>
      </c>
    </row>
    <row r="143" spans="1:51" s="13" customFormat="1" ht="12">
      <c r="A143" s="13"/>
      <c r="B143" s="223"/>
      <c r="C143" s="224"/>
      <c r="D143" s="218" t="s">
        <v>132</v>
      </c>
      <c r="E143" s="225" t="s">
        <v>19</v>
      </c>
      <c r="F143" s="226" t="s">
        <v>232</v>
      </c>
      <c r="G143" s="224"/>
      <c r="H143" s="227">
        <v>1.85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132</v>
      </c>
      <c r="AU143" s="233" t="s">
        <v>85</v>
      </c>
      <c r="AV143" s="13" t="s">
        <v>85</v>
      </c>
      <c r="AW143" s="13" t="s">
        <v>36</v>
      </c>
      <c r="AX143" s="13" t="s">
        <v>83</v>
      </c>
      <c r="AY143" s="233" t="s">
        <v>121</v>
      </c>
    </row>
    <row r="144" spans="1:65" s="2" customFormat="1" ht="14.4" customHeight="1">
      <c r="A144" s="39"/>
      <c r="B144" s="40"/>
      <c r="C144" s="205" t="s">
        <v>233</v>
      </c>
      <c r="D144" s="205" t="s">
        <v>123</v>
      </c>
      <c r="E144" s="206" t="s">
        <v>234</v>
      </c>
      <c r="F144" s="207" t="s">
        <v>235</v>
      </c>
      <c r="G144" s="208" t="s">
        <v>236</v>
      </c>
      <c r="H144" s="209">
        <v>97</v>
      </c>
      <c r="I144" s="210"/>
      <c r="J144" s="211">
        <f>ROUND(I144*H144,2)</f>
        <v>0</v>
      </c>
      <c r="K144" s="207" t="s">
        <v>19</v>
      </c>
      <c r="L144" s="45"/>
      <c r="M144" s="212" t="s">
        <v>19</v>
      </c>
      <c r="N144" s="213" t="s">
        <v>46</v>
      </c>
      <c r="O144" s="85"/>
      <c r="P144" s="214">
        <f>O144*H144</f>
        <v>0</v>
      </c>
      <c r="Q144" s="214">
        <v>2E-05</v>
      </c>
      <c r="R144" s="214">
        <f>Q144*H144</f>
        <v>0.00194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128</v>
      </c>
      <c r="AT144" s="216" t="s">
        <v>123</v>
      </c>
      <c r="AU144" s="216" t="s">
        <v>85</v>
      </c>
      <c r="AY144" s="18" t="s">
        <v>121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83</v>
      </c>
      <c r="BK144" s="217">
        <f>ROUND(I144*H144,2)</f>
        <v>0</v>
      </c>
      <c r="BL144" s="18" t="s">
        <v>128</v>
      </c>
      <c r="BM144" s="216" t="s">
        <v>237</v>
      </c>
    </row>
    <row r="145" spans="1:47" s="2" customFormat="1" ht="12">
      <c r="A145" s="39"/>
      <c r="B145" s="40"/>
      <c r="C145" s="41"/>
      <c r="D145" s="218" t="s">
        <v>130</v>
      </c>
      <c r="E145" s="41"/>
      <c r="F145" s="219" t="s">
        <v>235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130</v>
      </c>
      <c r="AU145" s="18" t="s">
        <v>85</v>
      </c>
    </row>
    <row r="146" spans="1:51" s="13" customFormat="1" ht="12">
      <c r="A146" s="13"/>
      <c r="B146" s="223"/>
      <c r="C146" s="224"/>
      <c r="D146" s="218" t="s">
        <v>132</v>
      </c>
      <c r="E146" s="225" t="s">
        <v>19</v>
      </c>
      <c r="F146" s="226" t="s">
        <v>238</v>
      </c>
      <c r="G146" s="224"/>
      <c r="H146" s="227">
        <v>97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132</v>
      </c>
      <c r="AU146" s="233" t="s">
        <v>85</v>
      </c>
      <c r="AV146" s="13" t="s">
        <v>85</v>
      </c>
      <c r="AW146" s="13" t="s">
        <v>36</v>
      </c>
      <c r="AX146" s="13" t="s">
        <v>83</v>
      </c>
      <c r="AY146" s="233" t="s">
        <v>121</v>
      </c>
    </row>
    <row r="147" spans="1:65" s="2" customFormat="1" ht="24.15" customHeight="1">
      <c r="A147" s="39"/>
      <c r="B147" s="40"/>
      <c r="C147" s="246" t="s">
        <v>239</v>
      </c>
      <c r="D147" s="246" t="s">
        <v>166</v>
      </c>
      <c r="E147" s="247" t="s">
        <v>240</v>
      </c>
      <c r="F147" s="248" t="s">
        <v>241</v>
      </c>
      <c r="G147" s="249" t="s">
        <v>177</v>
      </c>
      <c r="H147" s="250">
        <v>582</v>
      </c>
      <c r="I147" s="251"/>
      <c r="J147" s="252">
        <f>ROUND(I147*H147,2)</f>
        <v>0</v>
      </c>
      <c r="K147" s="248" t="s">
        <v>19</v>
      </c>
      <c r="L147" s="253"/>
      <c r="M147" s="254" t="s">
        <v>19</v>
      </c>
      <c r="N147" s="255" t="s">
        <v>46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170</v>
      </c>
      <c r="AT147" s="216" t="s">
        <v>166</v>
      </c>
      <c r="AU147" s="216" t="s">
        <v>85</v>
      </c>
      <c r="AY147" s="18" t="s">
        <v>121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83</v>
      </c>
      <c r="BK147" s="217">
        <f>ROUND(I147*H147,2)</f>
        <v>0</v>
      </c>
      <c r="BL147" s="18" t="s">
        <v>128</v>
      </c>
      <c r="BM147" s="216" t="s">
        <v>242</v>
      </c>
    </row>
    <row r="148" spans="1:47" s="2" customFormat="1" ht="12">
      <c r="A148" s="39"/>
      <c r="B148" s="40"/>
      <c r="C148" s="41"/>
      <c r="D148" s="218" t="s">
        <v>130</v>
      </c>
      <c r="E148" s="41"/>
      <c r="F148" s="219" t="s">
        <v>243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130</v>
      </c>
      <c r="AU148" s="18" t="s">
        <v>85</v>
      </c>
    </row>
    <row r="149" spans="1:51" s="13" customFormat="1" ht="12">
      <c r="A149" s="13"/>
      <c r="B149" s="223"/>
      <c r="C149" s="224"/>
      <c r="D149" s="218" t="s">
        <v>132</v>
      </c>
      <c r="E149" s="225" t="s">
        <v>19</v>
      </c>
      <c r="F149" s="226" t="s">
        <v>244</v>
      </c>
      <c r="G149" s="224"/>
      <c r="H149" s="227">
        <v>582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132</v>
      </c>
      <c r="AU149" s="233" t="s">
        <v>85</v>
      </c>
      <c r="AV149" s="13" t="s">
        <v>85</v>
      </c>
      <c r="AW149" s="13" t="s">
        <v>36</v>
      </c>
      <c r="AX149" s="13" t="s">
        <v>83</v>
      </c>
      <c r="AY149" s="233" t="s">
        <v>121</v>
      </c>
    </row>
    <row r="150" spans="1:65" s="2" customFormat="1" ht="14.4" customHeight="1">
      <c r="A150" s="39"/>
      <c r="B150" s="40"/>
      <c r="C150" s="246" t="s">
        <v>245</v>
      </c>
      <c r="D150" s="246" t="s">
        <v>166</v>
      </c>
      <c r="E150" s="247" t="s">
        <v>246</v>
      </c>
      <c r="F150" s="248" t="s">
        <v>247</v>
      </c>
      <c r="G150" s="249" t="s">
        <v>177</v>
      </c>
      <c r="H150" s="250">
        <v>97</v>
      </c>
      <c r="I150" s="251"/>
      <c r="J150" s="252">
        <f>ROUND(I150*H150,2)</f>
        <v>0</v>
      </c>
      <c r="K150" s="248" t="s">
        <v>19</v>
      </c>
      <c r="L150" s="253"/>
      <c r="M150" s="254" t="s">
        <v>19</v>
      </c>
      <c r="N150" s="255" t="s">
        <v>46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170</v>
      </c>
      <c r="AT150" s="216" t="s">
        <v>166</v>
      </c>
      <c r="AU150" s="216" t="s">
        <v>85</v>
      </c>
      <c r="AY150" s="18" t="s">
        <v>121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83</v>
      </c>
      <c r="BK150" s="217">
        <f>ROUND(I150*H150,2)</f>
        <v>0</v>
      </c>
      <c r="BL150" s="18" t="s">
        <v>128</v>
      </c>
      <c r="BM150" s="216" t="s">
        <v>248</v>
      </c>
    </row>
    <row r="151" spans="1:47" s="2" customFormat="1" ht="12">
      <c r="A151" s="39"/>
      <c r="B151" s="40"/>
      <c r="C151" s="41"/>
      <c r="D151" s="218" t="s">
        <v>130</v>
      </c>
      <c r="E151" s="41"/>
      <c r="F151" s="219" t="s">
        <v>249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130</v>
      </c>
      <c r="AU151" s="18" t="s">
        <v>85</v>
      </c>
    </row>
    <row r="152" spans="1:65" s="2" customFormat="1" ht="14.4" customHeight="1">
      <c r="A152" s="39"/>
      <c r="B152" s="40"/>
      <c r="C152" s="246" t="s">
        <v>7</v>
      </c>
      <c r="D152" s="246" t="s">
        <v>166</v>
      </c>
      <c r="E152" s="247" t="s">
        <v>250</v>
      </c>
      <c r="F152" s="248" t="s">
        <v>251</v>
      </c>
      <c r="G152" s="249" t="s">
        <v>177</v>
      </c>
      <c r="H152" s="250">
        <v>97</v>
      </c>
      <c r="I152" s="251"/>
      <c r="J152" s="252">
        <f>ROUND(I152*H152,2)</f>
        <v>0</v>
      </c>
      <c r="K152" s="248" t="s">
        <v>19</v>
      </c>
      <c r="L152" s="253"/>
      <c r="M152" s="254" t="s">
        <v>19</v>
      </c>
      <c r="N152" s="255" t="s">
        <v>46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170</v>
      </c>
      <c r="AT152" s="216" t="s">
        <v>166</v>
      </c>
      <c r="AU152" s="216" t="s">
        <v>85</v>
      </c>
      <c r="AY152" s="18" t="s">
        <v>121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83</v>
      </c>
      <c r="BK152" s="217">
        <f>ROUND(I152*H152,2)</f>
        <v>0</v>
      </c>
      <c r="BL152" s="18" t="s">
        <v>128</v>
      </c>
      <c r="BM152" s="216" t="s">
        <v>252</v>
      </c>
    </row>
    <row r="153" spans="1:47" s="2" customFormat="1" ht="12">
      <c r="A153" s="39"/>
      <c r="B153" s="40"/>
      <c r="C153" s="41"/>
      <c r="D153" s="218" t="s">
        <v>130</v>
      </c>
      <c r="E153" s="41"/>
      <c r="F153" s="219" t="s">
        <v>251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130</v>
      </c>
      <c r="AU153" s="18" t="s">
        <v>85</v>
      </c>
    </row>
    <row r="154" spans="1:65" s="2" customFormat="1" ht="14.4" customHeight="1">
      <c r="A154" s="39"/>
      <c r="B154" s="40"/>
      <c r="C154" s="246" t="s">
        <v>253</v>
      </c>
      <c r="D154" s="246" t="s">
        <v>166</v>
      </c>
      <c r="E154" s="247" t="s">
        <v>254</v>
      </c>
      <c r="F154" s="248" t="s">
        <v>255</v>
      </c>
      <c r="G154" s="249" t="s">
        <v>177</v>
      </c>
      <c r="H154" s="250">
        <v>14</v>
      </c>
      <c r="I154" s="251"/>
      <c r="J154" s="252">
        <f>ROUND(I154*H154,2)</f>
        <v>0</v>
      </c>
      <c r="K154" s="248" t="s">
        <v>19</v>
      </c>
      <c r="L154" s="253"/>
      <c r="M154" s="254" t="s">
        <v>19</v>
      </c>
      <c r="N154" s="255" t="s">
        <v>46</v>
      </c>
      <c r="O154" s="85"/>
      <c r="P154" s="214">
        <f>O154*H154</f>
        <v>0</v>
      </c>
      <c r="Q154" s="214">
        <v>0.002</v>
      </c>
      <c r="R154" s="214">
        <f>Q154*H154</f>
        <v>0.028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170</v>
      </c>
      <c r="AT154" s="216" t="s">
        <v>166</v>
      </c>
      <c r="AU154" s="216" t="s">
        <v>85</v>
      </c>
      <c r="AY154" s="18" t="s">
        <v>121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83</v>
      </c>
      <c r="BK154" s="217">
        <f>ROUND(I154*H154,2)</f>
        <v>0</v>
      </c>
      <c r="BL154" s="18" t="s">
        <v>128</v>
      </c>
      <c r="BM154" s="216" t="s">
        <v>256</v>
      </c>
    </row>
    <row r="155" spans="1:47" s="2" customFormat="1" ht="12">
      <c r="A155" s="39"/>
      <c r="B155" s="40"/>
      <c r="C155" s="41"/>
      <c r="D155" s="218" t="s">
        <v>130</v>
      </c>
      <c r="E155" s="41"/>
      <c r="F155" s="219" t="s">
        <v>255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130</v>
      </c>
      <c r="AU155" s="18" t="s">
        <v>85</v>
      </c>
    </row>
    <row r="156" spans="1:65" s="2" customFormat="1" ht="14.4" customHeight="1">
      <c r="A156" s="39"/>
      <c r="B156" s="40"/>
      <c r="C156" s="246" t="s">
        <v>257</v>
      </c>
      <c r="D156" s="246" t="s">
        <v>166</v>
      </c>
      <c r="E156" s="247" t="s">
        <v>258</v>
      </c>
      <c r="F156" s="248" t="s">
        <v>259</v>
      </c>
      <c r="G156" s="249" t="s">
        <v>177</v>
      </c>
      <c r="H156" s="250">
        <v>17</v>
      </c>
      <c r="I156" s="251"/>
      <c r="J156" s="252">
        <f>ROUND(I156*H156,2)</f>
        <v>0</v>
      </c>
      <c r="K156" s="248" t="s">
        <v>19</v>
      </c>
      <c r="L156" s="253"/>
      <c r="M156" s="254" t="s">
        <v>19</v>
      </c>
      <c r="N156" s="255" t="s">
        <v>46</v>
      </c>
      <c r="O156" s="85"/>
      <c r="P156" s="214">
        <f>O156*H156</f>
        <v>0</v>
      </c>
      <c r="Q156" s="214">
        <v>0.002</v>
      </c>
      <c r="R156" s="214">
        <f>Q156*H156</f>
        <v>0.034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170</v>
      </c>
      <c r="AT156" s="216" t="s">
        <v>166</v>
      </c>
      <c r="AU156" s="216" t="s">
        <v>85</v>
      </c>
      <c r="AY156" s="18" t="s">
        <v>121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83</v>
      </c>
      <c r="BK156" s="217">
        <f>ROUND(I156*H156,2)</f>
        <v>0</v>
      </c>
      <c r="BL156" s="18" t="s">
        <v>128</v>
      </c>
      <c r="BM156" s="216" t="s">
        <v>260</v>
      </c>
    </row>
    <row r="157" spans="1:47" s="2" customFormat="1" ht="12">
      <c r="A157" s="39"/>
      <c r="B157" s="40"/>
      <c r="C157" s="41"/>
      <c r="D157" s="218" t="s">
        <v>130</v>
      </c>
      <c r="E157" s="41"/>
      <c r="F157" s="219" t="s">
        <v>259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130</v>
      </c>
      <c r="AU157" s="18" t="s">
        <v>85</v>
      </c>
    </row>
    <row r="158" spans="1:65" s="2" customFormat="1" ht="14.4" customHeight="1">
      <c r="A158" s="39"/>
      <c r="B158" s="40"/>
      <c r="C158" s="246" t="s">
        <v>261</v>
      </c>
      <c r="D158" s="246" t="s">
        <v>166</v>
      </c>
      <c r="E158" s="247" t="s">
        <v>262</v>
      </c>
      <c r="F158" s="248" t="s">
        <v>263</v>
      </c>
      <c r="G158" s="249" t="s">
        <v>177</v>
      </c>
      <c r="H158" s="250">
        <v>9</v>
      </c>
      <c r="I158" s="251"/>
      <c r="J158" s="252">
        <f>ROUND(I158*H158,2)</f>
        <v>0</v>
      </c>
      <c r="K158" s="248" t="s">
        <v>19</v>
      </c>
      <c r="L158" s="253"/>
      <c r="M158" s="254" t="s">
        <v>19</v>
      </c>
      <c r="N158" s="255" t="s">
        <v>46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170</v>
      </c>
      <c r="AT158" s="216" t="s">
        <v>166</v>
      </c>
      <c r="AU158" s="216" t="s">
        <v>85</v>
      </c>
      <c r="AY158" s="18" t="s">
        <v>121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83</v>
      </c>
      <c r="BK158" s="217">
        <f>ROUND(I158*H158,2)</f>
        <v>0</v>
      </c>
      <c r="BL158" s="18" t="s">
        <v>128</v>
      </c>
      <c r="BM158" s="216" t="s">
        <v>264</v>
      </c>
    </row>
    <row r="159" spans="1:47" s="2" customFormat="1" ht="12">
      <c r="A159" s="39"/>
      <c r="B159" s="40"/>
      <c r="C159" s="41"/>
      <c r="D159" s="218" t="s">
        <v>130</v>
      </c>
      <c r="E159" s="41"/>
      <c r="F159" s="219" t="s">
        <v>265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130</v>
      </c>
      <c r="AU159" s="18" t="s">
        <v>85</v>
      </c>
    </row>
    <row r="160" spans="1:65" s="2" customFormat="1" ht="14.4" customHeight="1">
      <c r="A160" s="39"/>
      <c r="B160" s="40"/>
      <c r="C160" s="246" t="s">
        <v>266</v>
      </c>
      <c r="D160" s="246" t="s">
        <v>166</v>
      </c>
      <c r="E160" s="247" t="s">
        <v>267</v>
      </c>
      <c r="F160" s="248" t="s">
        <v>268</v>
      </c>
      <c r="G160" s="249" t="s">
        <v>177</v>
      </c>
      <c r="H160" s="250">
        <v>14</v>
      </c>
      <c r="I160" s="251"/>
      <c r="J160" s="252">
        <f>ROUND(I160*H160,2)</f>
        <v>0</v>
      </c>
      <c r="K160" s="248" t="s">
        <v>19</v>
      </c>
      <c r="L160" s="253"/>
      <c r="M160" s="254" t="s">
        <v>19</v>
      </c>
      <c r="N160" s="255" t="s">
        <v>46</v>
      </c>
      <c r="O160" s="85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170</v>
      </c>
      <c r="AT160" s="216" t="s">
        <v>166</v>
      </c>
      <c r="AU160" s="216" t="s">
        <v>85</v>
      </c>
      <c r="AY160" s="18" t="s">
        <v>121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83</v>
      </c>
      <c r="BK160" s="217">
        <f>ROUND(I160*H160,2)</f>
        <v>0</v>
      </c>
      <c r="BL160" s="18" t="s">
        <v>128</v>
      </c>
      <c r="BM160" s="216" t="s">
        <v>269</v>
      </c>
    </row>
    <row r="161" spans="1:47" s="2" customFormat="1" ht="12">
      <c r="A161" s="39"/>
      <c r="B161" s="40"/>
      <c r="C161" s="41"/>
      <c r="D161" s="218" t="s">
        <v>130</v>
      </c>
      <c r="E161" s="41"/>
      <c r="F161" s="219" t="s">
        <v>270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130</v>
      </c>
      <c r="AU161" s="18" t="s">
        <v>85</v>
      </c>
    </row>
    <row r="162" spans="1:65" s="2" customFormat="1" ht="14.4" customHeight="1">
      <c r="A162" s="39"/>
      <c r="B162" s="40"/>
      <c r="C162" s="246" t="s">
        <v>271</v>
      </c>
      <c r="D162" s="246" t="s">
        <v>166</v>
      </c>
      <c r="E162" s="247" t="s">
        <v>272</v>
      </c>
      <c r="F162" s="248" t="s">
        <v>273</v>
      </c>
      <c r="G162" s="249" t="s">
        <v>177</v>
      </c>
      <c r="H162" s="250">
        <v>5</v>
      </c>
      <c r="I162" s="251"/>
      <c r="J162" s="252">
        <f>ROUND(I162*H162,2)</f>
        <v>0</v>
      </c>
      <c r="K162" s="248" t="s">
        <v>19</v>
      </c>
      <c r="L162" s="253"/>
      <c r="M162" s="254" t="s">
        <v>19</v>
      </c>
      <c r="N162" s="255" t="s">
        <v>46</v>
      </c>
      <c r="O162" s="85"/>
      <c r="P162" s="214">
        <f>O162*H162</f>
        <v>0</v>
      </c>
      <c r="Q162" s="214">
        <v>4E-05</v>
      </c>
      <c r="R162" s="214">
        <f>Q162*H162</f>
        <v>0.0002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170</v>
      </c>
      <c r="AT162" s="216" t="s">
        <v>166</v>
      </c>
      <c r="AU162" s="216" t="s">
        <v>85</v>
      </c>
      <c r="AY162" s="18" t="s">
        <v>121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83</v>
      </c>
      <c r="BK162" s="217">
        <f>ROUND(I162*H162,2)</f>
        <v>0</v>
      </c>
      <c r="BL162" s="18" t="s">
        <v>128</v>
      </c>
      <c r="BM162" s="216" t="s">
        <v>274</v>
      </c>
    </row>
    <row r="163" spans="1:47" s="2" customFormat="1" ht="12">
      <c r="A163" s="39"/>
      <c r="B163" s="40"/>
      <c r="C163" s="41"/>
      <c r="D163" s="218" t="s">
        <v>130</v>
      </c>
      <c r="E163" s="41"/>
      <c r="F163" s="219" t="s">
        <v>273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130</v>
      </c>
      <c r="AU163" s="18" t="s">
        <v>85</v>
      </c>
    </row>
    <row r="164" spans="1:65" s="2" customFormat="1" ht="14.4" customHeight="1">
      <c r="A164" s="39"/>
      <c r="B164" s="40"/>
      <c r="C164" s="246" t="s">
        <v>275</v>
      </c>
      <c r="D164" s="246" t="s">
        <v>166</v>
      </c>
      <c r="E164" s="247" t="s">
        <v>276</v>
      </c>
      <c r="F164" s="248" t="s">
        <v>277</v>
      </c>
      <c r="G164" s="249" t="s">
        <v>177</v>
      </c>
      <c r="H164" s="250">
        <v>34</v>
      </c>
      <c r="I164" s="251"/>
      <c r="J164" s="252">
        <f>ROUND(I164*H164,2)</f>
        <v>0</v>
      </c>
      <c r="K164" s="248" t="s">
        <v>19</v>
      </c>
      <c r="L164" s="253"/>
      <c r="M164" s="254" t="s">
        <v>19</v>
      </c>
      <c r="N164" s="255" t="s">
        <v>46</v>
      </c>
      <c r="O164" s="85"/>
      <c r="P164" s="214">
        <f>O164*H164</f>
        <v>0</v>
      </c>
      <c r="Q164" s="214">
        <v>0.001</v>
      </c>
      <c r="R164" s="214">
        <f>Q164*H164</f>
        <v>0.034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170</v>
      </c>
      <c r="AT164" s="216" t="s">
        <v>166</v>
      </c>
      <c r="AU164" s="216" t="s">
        <v>85</v>
      </c>
      <c r="AY164" s="18" t="s">
        <v>121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83</v>
      </c>
      <c r="BK164" s="217">
        <f>ROUND(I164*H164,2)</f>
        <v>0</v>
      </c>
      <c r="BL164" s="18" t="s">
        <v>128</v>
      </c>
      <c r="BM164" s="216" t="s">
        <v>278</v>
      </c>
    </row>
    <row r="165" spans="1:47" s="2" customFormat="1" ht="12">
      <c r="A165" s="39"/>
      <c r="B165" s="40"/>
      <c r="C165" s="41"/>
      <c r="D165" s="218" t="s">
        <v>130</v>
      </c>
      <c r="E165" s="41"/>
      <c r="F165" s="219" t="s">
        <v>277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130</v>
      </c>
      <c r="AU165" s="18" t="s">
        <v>85</v>
      </c>
    </row>
    <row r="166" spans="1:51" s="13" customFormat="1" ht="12">
      <c r="A166" s="13"/>
      <c r="B166" s="223"/>
      <c r="C166" s="224"/>
      <c r="D166" s="218" t="s">
        <v>132</v>
      </c>
      <c r="E166" s="225" t="s">
        <v>19</v>
      </c>
      <c r="F166" s="226" t="s">
        <v>279</v>
      </c>
      <c r="G166" s="224"/>
      <c r="H166" s="227">
        <v>6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132</v>
      </c>
      <c r="AU166" s="233" t="s">
        <v>85</v>
      </c>
      <c r="AV166" s="13" t="s">
        <v>85</v>
      </c>
      <c r="AW166" s="13" t="s">
        <v>36</v>
      </c>
      <c r="AX166" s="13" t="s">
        <v>75</v>
      </c>
      <c r="AY166" s="233" t="s">
        <v>121</v>
      </c>
    </row>
    <row r="167" spans="1:51" s="13" customFormat="1" ht="12">
      <c r="A167" s="13"/>
      <c r="B167" s="223"/>
      <c r="C167" s="224"/>
      <c r="D167" s="218" t="s">
        <v>132</v>
      </c>
      <c r="E167" s="225" t="s">
        <v>19</v>
      </c>
      <c r="F167" s="226" t="s">
        <v>280</v>
      </c>
      <c r="G167" s="224"/>
      <c r="H167" s="227">
        <v>4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132</v>
      </c>
      <c r="AU167" s="233" t="s">
        <v>85</v>
      </c>
      <c r="AV167" s="13" t="s">
        <v>85</v>
      </c>
      <c r="AW167" s="13" t="s">
        <v>36</v>
      </c>
      <c r="AX167" s="13" t="s">
        <v>75</v>
      </c>
      <c r="AY167" s="233" t="s">
        <v>121</v>
      </c>
    </row>
    <row r="168" spans="1:51" s="13" customFormat="1" ht="12">
      <c r="A168" s="13"/>
      <c r="B168" s="223"/>
      <c r="C168" s="224"/>
      <c r="D168" s="218" t="s">
        <v>132</v>
      </c>
      <c r="E168" s="225" t="s">
        <v>19</v>
      </c>
      <c r="F168" s="226" t="s">
        <v>281</v>
      </c>
      <c r="G168" s="224"/>
      <c r="H168" s="227">
        <v>6</v>
      </c>
      <c r="I168" s="228"/>
      <c r="J168" s="224"/>
      <c r="K168" s="224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132</v>
      </c>
      <c r="AU168" s="233" t="s">
        <v>85</v>
      </c>
      <c r="AV168" s="13" t="s">
        <v>85</v>
      </c>
      <c r="AW168" s="13" t="s">
        <v>36</v>
      </c>
      <c r="AX168" s="13" t="s">
        <v>75</v>
      </c>
      <c r="AY168" s="233" t="s">
        <v>121</v>
      </c>
    </row>
    <row r="169" spans="1:51" s="13" customFormat="1" ht="12">
      <c r="A169" s="13"/>
      <c r="B169" s="223"/>
      <c r="C169" s="224"/>
      <c r="D169" s="218" t="s">
        <v>132</v>
      </c>
      <c r="E169" s="225" t="s">
        <v>19</v>
      </c>
      <c r="F169" s="226" t="s">
        <v>282</v>
      </c>
      <c r="G169" s="224"/>
      <c r="H169" s="227">
        <v>4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132</v>
      </c>
      <c r="AU169" s="233" t="s">
        <v>85</v>
      </c>
      <c r="AV169" s="13" t="s">
        <v>85</v>
      </c>
      <c r="AW169" s="13" t="s">
        <v>36</v>
      </c>
      <c r="AX169" s="13" t="s">
        <v>75</v>
      </c>
      <c r="AY169" s="233" t="s">
        <v>121</v>
      </c>
    </row>
    <row r="170" spans="1:51" s="13" customFormat="1" ht="12">
      <c r="A170" s="13"/>
      <c r="B170" s="223"/>
      <c r="C170" s="224"/>
      <c r="D170" s="218" t="s">
        <v>132</v>
      </c>
      <c r="E170" s="225" t="s">
        <v>19</v>
      </c>
      <c r="F170" s="226" t="s">
        <v>283</v>
      </c>
      <c r="G170" s="224"/>
      <c r="H170" s="227">
        <v>5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3" t="s">
        <v>132</v>
      </c>
      <c r="AU170" s="233" t="s">
        <v>85</v>
      </c>
      <c r="AV170" s="13" t="s">
        <v>85</v>
      </c>
      <c r="AW170" s="13" t="s">
        <v>36</v>
      </c>
      <c r="AX170" s="13" t="s">
        <v>75</v>
      </c>
      <c r="AY170" s="233" t="s">
        <v>121</v>
      </c>
    </row>
    <row r="171" spans="1:51" s="13" customFormat="1" ht="12">
      <c r="A171" s="13"/>
      <c r="B171" s="223"/>
      <c r="C171" s="224"/>
      <c r="D171" s="218" t="s">
        <v>132</v>
      </c>
      <c r="E171" s="225" t="s">
        <v>19</v>
      </c>
      <c r="F171" s="226" t="s">
        <v>284</v>
      </c>
      <c r="G171" s="224"/>
      <c r="H171" s="227">
        <v>4</v>
      </c>
      <c r="I171" s="228"/>
      <c r="J171" s="224"/>
      <c r="K171" s="224"/>
      <c r="L171" s="229"/>
      <c r="M171" s="230"/>
      <c r="N171" s="231"/>
      <c r="O171" s="231"/>
      <c r="P171" s="231"/>
      <c r="Q171" s="231"/>
      <c r="R171" s="231"/>
      <c r="S171" s="231"/>
      <c r="T171" s="23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132</v>
      </c>
      <c r="AU171" s="233" t="s">
        <v>85</v>
      </c>
      <c r="AV171" s="13" t="s">
        <v>85</v>
      </c>
      <c r="AW171" s="13" t="s">
        <v>36</v>
      </c>
      <c r="AX171" s="13" t="s">
        <v>75</v>
      </c>
      <c r="AY171" s="233" t="s">
        <v>121</v>
      </c>
    </row>
    <row r="172" spans="1:51" s="13" customFormat="1" ht="12">
      <c r="A172" s="13"/>
      <c r="B172" s="223"/>
      <c r="C172" s="224"/>
      <c r="D172" s="218" t="s">
        <v>132</v>
      </c>
      <c r="E172" s="225" t="s">
        <v>19</v>
      </c>
      <c r="F172" s="226" t="s">
        <v>285</v>
      </c>
      <c r="G172" s="224"/>
      <c r="H172" s="227">
        <v>5</v>
      </c>
      <c r="I172" s="228"/>
      <c r="J172" s="224"/>
      <c r="K172" s="224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132</v>
      </c>
      <c r="AU172" s="233" t="s">
        <v>85</v>
      </c>
      <c r="AV172" s="13" t="s">
        <v>85</v>
      </c>
      <c r="AW172" s="13" t="s">
        <v>36</v>
      </c>
      <c r="AX172" s="13" t="s">
        <v>75</v>
      </c>
      <c r="AY172" s="233" t="s">
        <v>121</v>
      </c>
    </row>
    <row r="173" spans="1:51" s="14" customFormat="1" ht="12">
      <c r="A173" s="14"/>
      <c r="B173" s="235"/>
      <c r="C173" s="236"/>
      <c r="D173" s="218" t="s">
        <v>132</v>
      </c>
      <c r="E173" s="237" t="s">
        <v>19</v>
      </c>
      <c r="F173" s="238" t="s">
        <v>147</v>
      </c>
      <c r="G173" s="236"/>
      <c r="H173" s="239">
        <v>34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5" t="s">
        <v>132</v>
      </c>
      <c r="AU173" s="245" t="s">
        <v>85</v>
      </c>
      <c r="AV173" s="14" t="s">
        <v>128</v>
      </c>
      <c r="AW173" s="14" t="s">
        <v>36</v>
      </c>
      <c r="AX173" s="14" t="s">
        <v>83</v>
      </c>
      <c r="AY173" s="245" t="s">
        <v>121</v>
      </c>
    </row>
    <row r="174" spans="1:65" s="2" customFormat="1" ht="14.4" customHeight="1">
      <c r="A174" s="39"/>
      <c r="B174" s="40"/>
      <c r="C174" s="246" t="s">
        <v>286</v>
      </c>
      <c r="D174" s="246" t="s">
        <v>166</v>
      </c>
      <c r="E174" s="247" t="s">
        <v>287</v>
      </c>
      <c r="F174" s="248" t="s">
        <v>288</v>
      </c>
      <c r="G174" s="249" t="s">
        <v>177</v>
      </c>
      <c r="H174" s="250">
        <v>11</v>
      </c>
      <c r="I174" s="251"/>
      <c r="J174" s="252">
        <f>ROUND(I174*H174,2)</f>
        <v>0</v>
      </c>
      <c r="K174" s="248" t="s">
        <v>19</v>
      </c>
      <c r="L174" s="253"/>
      <c r="M174" s="254" t="s">
        <v>19</v>
      </c>
      <c r="N174" s="255" t="s">
        <v>46</v>
      </c>
      <c r="O174" s="85"/>
      <c r="P174" s="214">
        <f>O174*H174</f>
        <v>0</v>
      </c>
      <c r="Q174" s="214">
        <v>0.001</v>
      </c>
      <c r="R174" s="214">
        <f>Q174*H174</f>
        <v>0.011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170</v>
      </c>
      <c r="AT174" s="216" t="s">
        <v>166</v>
      </c>
      <c r="AU174" s="216" t="s">
        <v>85</v>
      </c>
      <c r="AY174" s="18" t="s">
        <v>121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83</v>
      </c>
      <c r="BK174" s="217">
        <f>ROUND(I174*H174,2)</f>
        <v>0</v>
      </c>
      <c r="BL174" s="18" t="s">
        <v>128</v>
      </c>
      <c r="BM174" s="216" t="s">
        <v>289</v>
      </c>
    </row>
    <row r="175" spans="1:47" s="2" customFormat="1" ht="12">
      <c r="A175" s="39"/>
      <c r="B175" s="40"/>
      <c r="C175" s="41"/>
      <c r="D175" s="218" t="s">
        <v>130</v>
      </c>
      <c r="E175" s="41"/>
      <c r="F175" s="219" t="s">
        <v>290</v>
      </c>
      <c r="G175" s="41"/>
      <c r="H175" s="41"/>
      <c r="I175" s="220"/>
      <c r="J175" s="41"/>
      <c r="K175" s="41"/>
      <c r="L175" s="45"/>
      <c r="M175" s="221"/>
      <c r="N175" s="222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130</v>
      </c>
      <c r="AU175" s="18" t="s">
        <v>85</v>
      </c>
    </row>
    <row r="176" spans="1:65" s="2" customFormat="1" ht="14.4" customHeight="1">
      <c r="A176" s="39"/>
      <c r="B176" s="40"/>
      <c r="C176" s="246" t="s">
        <v>291</v>
      </c>
      <c r="D176" s="246" t="s">
        <v>166</v>
      </c>
      <c r="E176" s="247" t="s">
        <v>292</v>
      </c>
      <c r="F176" s="248" t="s">
        <v>293</v>
      </c>
      <c r="G176" s="249" t="s">
        <v>177</v>
      </c>
      <c r="H176" s="250">
        <v>16</v>
      </c>
      <c r="I176" s="251"/>
      <c r="J176" s="252">
        <f>ROUND(I176*H176,2)</f>
        <v>0</v>
      </c>
      <c r="K176" s="248" t="s">
        <v>19</v>
      </c>
      <c r="L176" s="253"/>
      <c r="M176" s="254" t="s">
        <v>19</v>
      </c>
      <c r="N176" s="255" t="s">
        <v>46</v>
      </c>
      <c r="O176" s="85"/>
      <c r="P176" s="214">
        <f>O176*H176</f>
        <v>0</v>
      </c>
      <c r="Q176" s="214">
        <v>0.027</v>
      </c>
      <c r="R176" s="214">
        <f>Q176*H176</f>
        <v>0.432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170</v>
      </c>
      <c r="AT176" s="216" t="s">
        <v>166</v>
      </c>
      <c r="AU176" s="216" t="s">
        <v>85</v>
      </c>
      <c r="AY176" s="18" t="s">
        <v>121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83</v>
      </c>
      <c r="BK176" s="217">
        <f>ROUND(I176*H176,2)</f>
        <v>0</v>
      </c>
      <c r="BL176" s="18" t="s">
        <v>128</v>
      </c>
      <c r="BM176" s="216" t="s">
        <v>294</v>
      </c>
    </row>
    <row r="177" spans="1:47" s="2" customFormat="1" ht="12">
      <c r="A177" s="39"/>
      <c r="B177" s="40"/>
      <c r="C177" s="41"/>
      <c r="D177" s="218" t="s">
        <v>130</v>
      </c>
      <c r="E177" s="41"/>
      <c r="F177" s="219" t="s">
        <v>295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130</v>
      </c>
      <c r="AU177" s="18" t="s">
        <v>85</v>
      </c>
    </row>
    <row r="178" spans="1:65" s="2" customFormat="1" ht="14.4" customHeight="1">
      <c r="A178" s="39"/>
      <c r="B178" s="40"/>
      <c r="C178" s="246" t="s">
        <v>296</v>
      </c>
      <c r="D178" s="246" t="s">
        <v>166</v>
      </c>
      <c r="E178" s="247" t="s">
        <v>297</v>
      </c>
      <c r="F178" s="248" t="s">
        <v>298</v>
      </c>
      <c r="G178" s="249" t="s">
        <v>177</v>
      </c>
      <c r="H178" s="250">
        <v>20</v>
      </c>
      <c r="I178" s="251"/>
      <c r="J178" s="252">
        <f>ROUND(I178*H178,2)</f>
        <v>0</v>
      </c>
      <c r="K178" s="248" t="s">
        <v>19</v>
      </c>
      <c r="L178" s="253"/>
      <c r="M178" s="254" t="s">
        <v>19</v>
      </c>
      <c r="N178" s="255" t="s">
        <v>46</v>
      </c>
      <c r="O178" s="85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170</v>
      </c>
      <c r="AT178" s="216" t="s">
        <v>166</v>
      </c>
      <c r="AU178" s="216" t="s">
        <v>85</v>
      </c>
      <c r="AY178" s="18" t="s">
        <v>121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83</v>
      </c>
      <c r="BK178" s="217">
        <f>ROUND(I178*H178,2)</f>
        <v>0</v>
      </c>
      <c r="BL178" s="18" t="s">
        <v>128</v>
      </c>
      <c r="BM178" s="216" t="s">
        <v>299</v>
      </c>
    </row>
    <row r="179" spans="1:47" s="2" customFormat="1" ht="12">
      <c r="A179" s="39"/>
      <c r="B179" s="40"/>
      <c r="C179" s="41"/>
      <c r="D179" s="218" t="s">
        <v>130</v>
      </c>
      <c r="E179" s="41"/>
      <c r="F179" s="219" t="s">
        <v>300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130</v>
      </c>
      <c r="AU179" s="18" t="s">
        <v>85</v>
      </c>
    </row>
    <row r="180" spans="1:65" s="2" customFormat="1" ht="14.4" customHeight="1">
      <c r="A180" s="39"/>
      <c r="B180" s="40"/>
      <c r="C180" s="246" t="s">
        <v>301</v>
      </c>
      <c r="D180" s="246" t="s">
        <v>166</v>
      </c>
      <c r="E180" s="247" t="s">
        <v>302</v>
      </c>
      <c r="F180" s="248" t="s">
        <v>303</v>
      </c>
      <c r="G180" s="249" t="s">
        <v>177</v>
      </c>
      <c r="H180" s="250">
        <v>17</v>
      </c>
      <c r="I180" s="251"/>
      <c r="J180" s="252">
        <f>ROUND(I180*H180,2)</f>
        <v>0</v>
      </c>
      <c r="K180" s="248" t="s">
        <v>19</v>
      </c>
      <c r="L180" s="253"/>
      <c r="M180" s="254" t="s">
        <v>19</v>
      </c>
      <c r="N180" s="255" t="s">
        <v>46</v>
      </c>
      <c r="O180" s="85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170</v>
      </c>
      <c r="AT180" s="216" t="s">
        <v>166</v>
      </c>
      <c r="AU180" s="216" t="s">
        <v>85</v>
      </c>
      <c r="AY180" s="18" t="s">
        <v>121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83</v>
      </c>
      <c r="BK180" s="217">
        <f>ROUND(I180*H180,2)</f>
        <v>0</v>
      </c>
      <c r="BL180" s="18" t="s">
        <v>128</v>
      </c>
      <c r="BM180" s="216" t="s">
        <v>304</v>
      </c>
    </row>
    <row r="181" spans="1:47" s="2" customFormat="1" ht="12">
      <c r="A181" s="39"/>
      <c r="B181" s="40"/>
      <c r="C181" s="41"/>
      <c r="D181" s="218" t="s">
        <v>130</v>
      </c>
      <c r="E181" s="41"/>
      <c r="F181" s="219" t="s">
        <v>303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130</v>
      </c>
      <c r="AU181" s="18" t="s">
        <v>85</v>
      </c>
    </row>
    <row r="182" spans="1:65" s="2" customFormat="1" ht="14.4" customHeight="1">
      <c r="A182" s="39"/>
      <c r="B182" s="40"/>
      <c r="C182" s="246" t="s">
        <v>305</v>
      </c>
      <c r="D182" s="246" t="s">
        <v>166</v>
      </c>
      <c r="E182" s="247" t="s">
        <v>306</v>
      </c>
      <c r="F182" s="248" t="s">
        <v>307</v>
      </c>
      <c r="G182" s="249" t="s">
        <v>177</v>
      </c>
      <c r="H182" s="250">
        <v>16</v>
      </c>
      <c r="I182" s="251"/>
      <c r="J182" s="252">
        <f>ROUND(I182*H182,2)</f>
        <v>0</v>
      </c>
      <c r="K182" s="248" t="s">
        <v>19</v>
      </c>
      <c r="L182" s="253"/>
      <c r="M182" s="254" t="s">
        <v>19</v>
      </c>
      <c r="N182" s="255" t="s">
        <v>46</v>
      </c>
      <c r="O182" s="85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170</v>
      </c>
      <c r="AT182" s="216" t="s">
        <v>166</v>
      </c>
      <c r="AU182" s="216" t="s">
        <v>85</v>
      </c>
      <c r="AY182" s="18" t="s">
        <v>121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83</v>
      </c>
      <c r="BK182" s="217">
        <f>ROUND(I182*H182,2)</f>
        <v>0</v>
      </c>
      <c r="BL182" s="18" t="s">
        <v>128</v>
      </c>
      <c r="BM182" s="216" t="s">
        <v>308</v>
      </c>
    </row>
    <row r="183" spans="1:47" s="2" customFormat="1" ht="12">
      <c r="A183" s="39"/>
      <c r="B183" s="40"/>
      <c r="C183" s="41"/>
      <c r="D183" s="218" t="s">
        <v>130</v>
      </c>
      <c r="E183" s="41"/>
      <c r="F183" s="219" t="s">
        <v>307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130</v>
      </c>
      <c r="AU183" s="18" t="s">
        <v>85</v>
      </c>
    </row>
    <row r="184" spans="1:65" s="2" customFormat="1" ht="14.4" customHeight="1">
      <c r="A184" s="39"/>
      <c r="B184" s="40"/>
      <c r="C184" s="246" t="s">
        <v>309</v>
      </c>
      <c r="D184" s="246" t="s">
        <v>166</v>
      </c>
      <c r="E184" s="247" t="s">
        <v>310</v>
      </c>
      <c r="F184" s="248" t="s">
        <v>311</v>
      </c>
      <c r="G184" s="249" t="s">
        <v>177</v>
      </c>
      <c r="H184" s="250">
        <v>12</v>
      </c>
      <c r="I184" s="251"/>
      <c r="J184" s="252">
        <f>ROUND(I184*H184,2)</f>
        <v>0</v>
      </c>
      <c r="K184" s="248" t="s">
        <v>19</v>
      </c>
      <c r="L184" s="253"/>
      <c r="M184" s="254" t="s">
        <v>19</v>
      </c>
      <c r="N184" s="255" t="s">
        <v>46</v>
      </c>
      <c r="O184" s="85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170</v>
      </c>
      <c r="AT184" s="216" t="s">
        <v>166</v>
      </c>
      <c r="AU184" s="216" t="s">
        <v>85</v>
      </c>
      <c r="AY184" s="18" t="s">
        <v>121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83</v>
      </c>
      <c r="BK184" s="217">
        <f>ROUND(I184*H184,2)</f>
        <v>0</v>
      </c>
      <c r="BL184" s="18" t="s">
        <v>128</v>
      </c>
      <c r="BM184" s="216" t="s">
        <v>312</v>
      </c>
    </row>
    <row r="185" spans="1:47" s="2" customFormat="1" ht="12">
      <c r="A185" s="39"/>
      <c r="B185" s="40"/>
      <c r="C185" s="41"/>
      <c r="D185" s="218" t="s">
        <v>130</v>
      </c>
      <c r="E185" s="41"/>
      <c r="F185" s="219" t="s">
        <v>311</v>
      </c>
      <c r="G185" s="41"/>
      <c r="H185" s="41"/>
      <c r="I185" s="220"/>
      <c r="J185" s="41"/>
      <c r="K185" s="41"/>
      <c r="L185" s="45"/>
      <c r="M185" s="221"/>
      <c r="N185" s="222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130</v>
      </c>
      <c r="AU185" s="18" t="s">
        <v>85</v>
      </c>
    </row>
    <row r="186" spans="1:65" s="2" customFormat="1" ht="14.4" customHeight="1">
      <c r="A186" s="39"/>
      <c r="B186" s="40"/>
      <c r="C186" s="205" t="s">
        <v>313</v>
      </c>
      <c r="D186" s="205" t="s">
        <v>123</v>
      </c>
      <c r="E186" s="206" t="s">
        <v>314</v>
      </c>
      <c r="F186" s="207" t="s">
        <v>315</v>
      </c>
      <c r="G186" s="208" t="s">
        <v>150</v>
      </c>
      <c r="H186" s="209">
        <v>185</v>
      </c>
      <c r="I186" s="210"/>
      <c r="J186" s="211">
        <f>ROUND(I186*H186,2)</f>
        <v>0</v>
      </c>
      <c r="K186" s="207" t="s">
        <v>127</v>
      </c>
      <c r="L186" s="45"/>
      <c r="M186" s="212" t="s">
        <v>19</v>
      </c>
      <c r="N186" s="213" t="s">
        <v>46</v>
      </c>
      <c r="O186" s="85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128</v>
      </c>
      <c r="AT186" s="216" t="s">
        <v>123</v>
      </c>
      <c r="AU186" s="216" t="s">
        <v>85</v>
      </c>
      <c r="AY186" s="18" t="s">
        <v>121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83</v>
      </c>
      <c r="BK186" s="217">
        <f>ROUND(I186*H186,2)</f>
        <v>0</v>
      </c>
      <c r="BL186" s="18" t="s">
        <v>128</v>
      </c>
      <c r="BM186" s="216" t="s">
        <v>316</v>
      </c>
    </row>
    <row r="187" spans="1:47" s="2" customFormat="1" ht="12">
      <c r="A187" s="39"/>
      <c r="B187" s="40"/>
      <c r="C187" s="41"/>
      <c r="D187" s="218" t="s">
        <v>130</v>
      </c>
      <c r="E187" s="41"/>
      <c r="F187" s="219" t="s">
        <v>317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130</v>
      </c>
      <c r="AU187" s="18" t="s">
        <v>85</v>
      </c>
    </row>
    <row r="188" spans="1:51" s="13" customFormat="1" ht="12">
      <c r="A188" s="13"/>
      <c r="B188" s="223"/>
      <c r="C188" s="224"/>
      <c r="D188" s="218" t="s">
        <v>132</v>
      </c>
      <c r="E188" s="225" t="s">
        <v>19</v>
      </c>
      <c r="F188" s="226" t="s">
        <v>318</v>
      </c>
      <c r="G188" s="224"/>
      <c r="H188" s="227">
        <v>185</v>
      </c>
      <c r="I188" s="228"/>
      <c r="J188" s="224"/>
      <c r="K188" s="224"/>
      <c r="L188" s="229"/>
      <c r="M188" s="230"/>
      <c r="N188" s="231"/>
      <c r="O188" s="231"/>
      <c r="P188" s="231"/>
      <c r="Q188" s="231"/>
      <c r="R188" s="231"/>
      <c r="S188" s="231"/>
      <c r="T188" s="23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3" t="s">
        <v>132</v>
      </c>
      <c r="AU188" s="233" t="s">
        <v>85</v>
      </c>
      <c r="AV188" s="13" t="s">
        <v>85</v>
      </c>
      <c r="AW188" s="13" t="s">
        <v>36</v>
      </c>
      <c r="AX188" s="13" t="s">
        <v>83</v>
      </c>
      <c r="AY188" s="233" t="s">
        <v>121</v>
      </c>
    </row>
    <row r="189" spans="1:65" s="2" customFormat="1" ht="14.4" customHeight="1">
      <c r="A189" s="39"/>
      <c r="B189" s="40"/>
      <c r="C189" s="246" t="s">
        <v>319</v>
      </c>
      <c r="D189" s="246" t="s">
        <v>166</v>
      </c>
      <c r="E189" s="247" t="s">
        <v>320</v>
      </c>
      <c r="F189" s="248" t="s">
        <v>321</v>
      </c>
      <c r="G189" s="249" t="s">
        <v>141</v>
      </c>
      <c r="H189" s="250">
        <v>3.7</v>
      </c>
      <c r="I189" s="251"/>
      <c r="J189" s="252">
        <f>ROUND(I189*H189,2)</f>
        <v>0</v>
      </c>
      <c r="K189" s="248" t="s">
        <v>127</v>
      </c>
      <c r="L189" s="253"/>
      <c r="M189" s="254" t="s">
        <v>19</v>
      </c>
      <c r="N189" s="255" t="s">
        <v>46</v>
      </c>
      <c r="O189" s="85"/>
      <c r="P189" s="214">
        <f>O189*H189</f>
        <v>0</v>
      </c>
      <c r="Q189" s="214">
        <v>0.2</v>
      </c>
      <c r="R189" s="214">
        <f>Q189*H189</f>
        <v>0.7400000000000001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170</v>
      </c>
      <c r="AT189" s="216" t="s">
        <v>166</v>
      </c>
      <c r="AU189" s="216" t="s">
        <v>85</v>
      </c>
      <c r="AY189" s="18" t="s">
        <v>121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83</v>
      </c>
      <c r="BK189" s="217">
        <f>ROUND(I189*H189,2)</f>
        <v>0</v>
      </c>
      <c r="BL189" s="18" t="s">
        <v>128</v>
      </c>
      <c r="BM189" s="216" t="s">
        <v>322</v>
      </c>
    </row>
    <row r="190" spans="1:47" s="2" customFormat="1" ht="12">
      <c r="A190" s="39"/>
      <c r="B190" s="40"/>
      <c r="C190" s="41"/>
      <c r="D190" s="218" t="s">
        <v>130</v>
      </c>
      <c r="E190" s="41"/>
      <c r="F190" s="219" t="s">
        <v>321</v>
      </c>
      <c r="G190" s="41"/>
      <c r="H190" s="41"/>
      <c r="I190" s="220"/>
      <c r="J190" s="41"/>
      <c r="K190" s="41"/>
      <c r="L190" s="45"/>
      <c r="M190" s="221"/>
      <c r="N190" s="222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130</v>
      </c>
      <c r="AU190" s="18" t="s">
        <v>85</v>
      </c>
    </row>
    <row r="191" spans="1:51" s="13" customFormat="1" ht="12">
      <c r="A191" s="13"/>
      <c r="B191" s="223"/>
      <c r="C191" s="224"/>
      <c r="D191" s="218" t="s">
        <v>132</v>
      </c>
      <c r="E191" s="225" t="s">
        <v>19</v>
      </c>
      <c r="F191" s="226" t="s">
        <v>323</v>
      </c>
      <c r="G191" s="224"/>
      <c r="H191" s="227">
        <v>3.7</v>
      </c>
      <c r="I191" s="228"/>
      <c r="J191" s="224"/>
      <c r="K191" s="224"/>
      <c r="L191" s="229"/>
      <c r="M191" s="230"/>
      <c r="N191" s="231"/>
      <c r="O191" s="231"/>
      <c r="P191" s="231"/>
      <c r="Q191" s="231"/>
      <c r="R191" s="231"/>
      <c r="S191" s="231"/>
      <c r="T191" s="23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3" t="s">
        <v>132</v>
      </c>
      <c r="AU191" s="233" t="s">
        <v>85</v>
      </c>
      <c r="AV191" s="13" t="s">
        <v>85</v>
      </c>
      <c r="AW191" s="13" t="s">
        <v>36</v>
      </c>
      <c r="AX191" s="13" t="s">
        <v>83</v>
      </c>
      <c r="AY191" s="233" t="s">
        <v>121</v>
      </c>
    </row>
    <row r="192" spans="1:65" s="2" customFormat="1" ht="14.4" customHeight="1">
      <c r="A192" s="39"/>
      <c r="B192" s="40"/>
      <c r="C192" s="205" t="s">
        <v>324</v>
      </c>
      <c r="D192" s="205" t="s">
        <v>123</v>
      </c>
      <c r="E192" s="206" t="s">
        <v>325</v>
      </c>
      <c r="F192" s="207" t="s">
        <v>326</v>
      </c>
      <c r="G192" s="208" t="s">
        <v>327</v>
      </c>
      <c r="H192" s="209">
        <v>0.06</v>
      </c>
      <c r="I192" s="210"/>
      <c r="J192" s="211">
        <f>ROUND(I192*H192,2)</f>
        <v>0</v>
      </c>
      <c r="K192" s="207" t="s">
        <v>127</v>
      </c>
      <c r="L192" s="45"/>
      <c r="M192" s="212" t="s">
        <v>19</v>
      </c>
      <c r="N192" s="213" t="s">
        <v>46</v>
      </c>
      <c r="O192" s="85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128</v>
      </c>
      <c r="AT192" s="216" t="s">
        <v>123</v>
      </c>
      <c r="AU192" s="216" t="s">
        <v>85</v>
      </c>
      <c r="AY192" s="18" t="s">
        <v>121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83</v>
      </c>
      <c r="BK192" s="217">
        <f>ROUND(I192*H192,2)</f>
        <v>0</v>
      </c>
      <c r="BL192" s="18" t="s">
        <v>128</v>
      </c>
      <c r="BM192" s="216" t="s">
        <v>328</v>
      </c>
    </row>
    <row r="193" spans="1:47" s="2" customFormat="1" ht="12">
      <c r="A193" s="39"/>
      <c r="B193" s="40"/>
      <c r="C193" s="41"/>
      <c r="D193" s="218" t="s">
        <v>130</v>
      </c>
      <c r="E193" s="41"/>
      <c r="F193" s="219" t="s">
        <v>329</v>
      </c>
      <c r="G193" s="41"/>
      <c r="H193" s="41"/>
      <c r="I193" s="220"/>
      <c r="J193" s="41"/>
      <c r="K193" s="41"/>
      <c r="L193" s="45"/>
      <c r="M193" s="221"/>
      <c r="N193" s="222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130</v>
      </c>
      <c r="AU193" s="18" t="s">
        <v>85</v>
      </c>
    </row>
    <row r="194" spans="1:47" s="2" customFormat="1" ht="12">
      <c r="A194" s="39"/>
      <c r="B194" s="40"/>
      <c r="C194" s="41"/>
      <c r="D194" s="218" t="s">
        <v>143</v>
      </c>
      <c r="E194" s="41"/>
      <c r="F194" s="234" t="s">
        <v>330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143</v>
      </c>
      <c r="AU194" s="18" t="s">
        <v>85</v>
      </c>
    </row>
    <row r="195" spans="1:65" s="2" customFormat="1" ht="14.4" customHeight="1">
      <c r="A195" s="39"/>
      <c r="B195" s="40"/>
      <c r="C195" s="246" t="s">
        <v>331</v>
      </c>
      <c r="D195" s="246" t="s">
        <v>166</v>
      </c>
      <c r="E195" s="247" t="s">
        <v>332</v>
      </c>
      <c r="F195" s="248" t="s">
        <v>333</v>
      </c>
      <c r="G195" s="249" t="s">
        <v>169</v>
      </c>
      <c r="H195" s="250">
        <v>233.5</v>
      </c>
      <c r="I195" s="251"/>
      <c r="J195" s="252">
        <f>ROUND(I195*H195,2)</f>
        <v>0</v>
      </c>
      <c r="K195" s="248" t="s">
        <v>19</v>
      </c>
      <c r="L195" s="253"/>
      <c r="M195" s="254" t="s">
        <v>19</v>
      </c>
      <c r="N195" s="255" t="s">
        <v>46</v>
      </c>
      <c r="O195" s="85"/>
      <c r="P195" s="214">
        <f>O195*H195</f>
        <v>0</v>
      </c>
      <c r="Q195" s="214">
        <v>0.002</v>
      </c>
      <c r="R195" s="214">
        <f>Q195*H195</f>
        <v>0.467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170</v>
      </c>
      <c r="AT195" s="216" t="s">
        <v>166</v>
      </c>
      <c r="AU195" s="216" t="s">
        <v>85</v>
      </c>
      <c r="AY195" s="18" t="s">
        <v>121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83</v>
      </c>
      <c r="BK195" s="217">
        <f>ROUND(I195*H195,2)</f>
        <v>0</v>
      </c>
      <c r="BL195" s="18" t="s">
        <v>128</v>
      </c>
      <c r="BM195" s="216" t="s">
        <v>334</v>
      </c>
    </row>
    <row r="196" spans="1:47" s="2" customFormat="1" ht="12">
      <c r="A196" s="39"/>
      <c r="B196" s="40"/>
      <c r="C196" s="41"/>
      <c r="D196" s="218" t="s">
        <v>130</v>
      </c>
      <c r="E196" s="41"/>
      <c r="F196" s="219" t="s">
        <v>333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130</v>
      </c>
      <c r="AU196" s="18" t="s">
        <v>85</v>
      </c>
    </row>
    <row r="197" spans="1:47" s="2" customFormat="1" ht="12">
      <c r="A197" s="39"/>
      <c r="B197" s="40"/>
      <c r="C197" s="41"/>
      <c r="D197" s="218" t="s">
        <v>143</v>
      </c>
      <c r="E197" s="41"/>
      <c r="F197" s="234" t="s">
        <v>330</v>
      </c>
      <c r="G197" s="41"/>
      <c r="H197" s="41"/>
      <c r="I197" s="220"/>
      <c r="J197" s="41"/>
      <c r="K197" s="41"/>
      <c r="L197" s="45"/>
      <c r="M197" s="221"/>
      <c r="N197" s="222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143</v>
      </c>
      <c r="AU197" s="18" t="s">
        <v>85</v>
      </c>
    </row>
    <row r="198" spans="1:51" s="13" customFormat="1" ht="12">
      <c r="A198" s="13"/>
      <c r="B198" s="223"/>
      <c r="C198" s="224"/>
      <c r="D198" s="218" t="s">
        <v>132</v>
      </c>
      <c r="E198" s="225" t="s">
        <v>19</v>
      </c>
      <c r="F198" s="226" t="s">
        <v>335</v>
      </c>
      <c r="G198" s="224"/>
      <c r="H198" s="227">
        <v>145.5</v>
      </c>
      <c r="I198" s="228"/>
      <c r="J198" s="224"/>
      <c r="K198" s="224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132</v>
      </c>
      <c r="AU198" s="233" t="s">
        <v>85</v>
      </c>
      <c r="AV198" s="13" t="s">
        <v>85</v>
      </c>
      <c r="AW198" s="13" t="s">
        <v>36</v>
      </c>
      <c r="AX198" s="13" t="s">
        <v>75</v>
      </c>
      <c r="AY198" s="233" t="s">
        <v>121</v>
      </c>
    </row>
    <row r="199" spans="1:51" s="13" customFormat="1" ht="12">
      <c r="A199" s="13"/>
      <c r="B199" s="223"/>
      <c r="C199" s="224"/>
      <c r="D199" s="218" t="s">
        <v>132</v>
      </c>
      <c r="E199" s="225" t="s">
        <v>19</v>
      </c>
      <c r="F199" s="226" t="s">
        <v>336</v>
      </c>
      <c r="G199" s="224"/>
      <c r="H199" s="227">
        <v>88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132</v>
      </c>
      <c r="AU199" s="233" t="s">
        <v>85</v>
      </c>
      <c r="AV199" s="13" t="s">
        <v>85</v>
      </c>
      <c r="AW199" s="13" t="s">
        <v>36</v>
      </c>
      <c r="AX199" s="13" t="s">
        <v>75</v>
      </c>
      <c r="AY199" s="233" t="s">
        <v>121</v>
      </c>
    </row>
    <row r="200" spans="1:51" s="14" customFormat="1" ht="12">
      <c r="A200" s="14"/>
      <c r="B200" s="235"/>
      <c r="C200" s="236"/>
      <c r="D200" s="218" t="s">
        <v>132</v>
      </c>
      <c r="E200" s="237" t="s">
        <v>19</v>
      </c>
      <c r="F200" s="238" t="s">
        <v>147</v>
      </c>
      <c r="G200" s="236"/>
      <c r="H200" s="239">
        <v>233.5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5" t="s">
        <v>132</v>
      </c>
      <c r="AU200" s="245" t="s">
        <v>85</v>
      </c>
      <c r="AV200" s="14" t="s">
        <v>128</v>
      </c>
      <c r="AW200" s="14" t="s">
        <v>36</v>
      </c>
      <c r="AX200" s="14" t="s">
        <v>83</v>
      </c>
      <c r="AY200" s="245" t="s">
        <v>121</v>
      </c>
    </row>
    <row r="201" spans="1:65" s="2" customFormat="1" ht="14.4" customHeight="1">
      <c r="A201" s="39"/>
      <c r="B201" s="40"/>
      <c r="C201" s="205" t="s">
        <v>337</v>
      </c>
      <c r="D201" s="205" t="s">
        <v>123</v>
      </c>
      <c r="E201" s="206" t="s">
        <v>338</v>
      </c>
      <c r="F201" s="207" t="s">
        <v>339</v>
      </c>
      <c r="G201" s="208" t="s">
        <v>141</v>
      </c>
      <c r="H201" s="209">
        <v>34.38</v>
      </c>
      <c r="I201" s="210"/>
      <c r="J201" s="211">
        <f>ROUND(I201*H201,2)</f>
        <v>0</v>
      </c>
      <c r="K201" s="207" t="s">
        <v>127</v>
      </c>
      <c r="L201" s="45"/>
      <c r="M201" s="212" t="s">
        <v>19</v>
      </c>
      <c r="N201" s="213" t="s">
        <v>46</v>
      </c>
      <c r="O201" s="85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128</v>
      </c>
      <c r="AT201" s="216" t="s">
        <v>123</v>
      </c>
      <c r="AU201" s="216" t="s">
        <v>85</v>
      </c>
      <c r="AY201" s="18" t="s">
        <v>121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83</v>
      </c>
      <c r="BK201" s="217">
        <f>ROUND(I201*H201,2)</f>
        <v>0</v>
      </c>
      <c r="BL201" s="18" t="s">
        <v>128</v>
      </c>
      <c r="BM201" s="216" t="s">
        <v>340</v>
      </c>
    </row>
    <row r="202" spans="1:47" s="2" customFormat="1" ht="12">
      <c r="A202" s="39"/>
      <c r="B202" s="40"/>
      <c r="C202" s="41"/>
      <c r="D202" s="218" t="s">
        <v>130</v>
      </c>
      <c r="E202" s="41"/>
      <c r="F202" s="219" t="s">
        <v>341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130</v>
      </c>
      <c r="AU202" s="18" t="s">
        <v>85</v>
      </c>
    </row>
    <row r="203" spans="1:51" s="13" customFormat="1" ht="12">
      <c r="A203" s="13"/>
      <c r="B203" s="223"/>
      <c r="C203" s="224"/>
      <c r="D203" s="218" t="s">
        <v>132</v>
      </c>
      <c r="E203" s="225" t="s">
        <v>19</v>
      </c>
      <c r="F203" s="226" t="s">
        <v>342</v>
      </c>
      <c r="G203" s="224"/>
      <c r="H203" s="227">
        <v>29.1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3" t="s">
        <v>132</v>
      </c>
      <c r="AU203" s="233" t="s">
        <v>85</v>
      </c>
      <c r="AV203" s="13" t="s">
        <v>85</v>
      </c>
      <c r="AW203" s="13" t="s">
        <v>36</v>
      </c>
      <c r="AX203" s="13" t="s">
        <v>75</v>
      </c>
      <c r="AY203" s="233" t="s">
        <v>121</v>
      </c>
    </row>
    <row r="204" spans="1:51" s="13" customFormat="1" ht="12">
      <c r="A204" s="13"/>
      <c r="B204" s="223"/>
      <c r="C204" s="224"/>
      <c r="D204" s="218" t="s">
        <v>132</v>
      </c>
      <c r="E204" s="225" t="s">
        <v>19</v>
      </c>
      <c r="F204" s="226" t="s">
        <v>343</v>
      </c>
      <c r="G204" s="224"/>
      <c r="H204" s="227">
        <v>5.28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132</v>
      </c>
      <c r="AU204" s="233" t="s">
        <v>85</v>
      </c>
      <c r="AV204" s="13" t="s">
        <v>85</v>
      </c>
      <c r="AW204" s="13" t="s">
        <v>36</v>
      </c>
      <c r="AX204" s="13" t="s">
        <v>75</v>
      </c>
      <c r="AY204" s="233" t="s">
        <v>121</v>
      </c>
    </row>
    <row r="205" spans="1:51" s="14" customFormat="1" ht="12">
      <c r="A205" s="14"/>
      <c r="B205" s="235"/>
      <c r="C205" s="236"/>
      <c r="D205" s="218" t="s">
        <v>132</v>
      </c>
      <c r="E205" s="237" t="s">
        <v>19</v>
      </c>
      <c r="F205" s="238" t="s">
        <v>147</v>
      </c>
      <c r="G205" s="236"/>
      <c r="H205" s="239">
        <v>34.38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5" t="s">
        <v>132</v>
      </c>
      <c r="AU205" s="245" t="s">
        <v>85</v>
      </c>
      <c r="AV205" s="14" t="s">
        <v>128</v>
      </c>
      <c r="AW205" s="14" t="s">
        <v>36</v>
      </c>
      <c r="AX205" s="14" t="s">
        <v>83</v>
      </c>
      <c r="AY205" s="245" t="s">
        <v>121</v>
      </c>
    </row>
    <row r="206" spans="1:65" s="2" customFormat="1" ht="14.4" customHeight="1">
      <c r="A206" s="39"/>
      <c r="B206" s="40"/>
      <c r="C206" s="205" t="s">
        <v>344</v>
      </c>
      <c r="D206" s="205" t="s">
        <v>123</v>
      </c>
      <c r="E206" s="206" t="s">
        <v>345</v>
      </c>
      <c r="F206" s="207" t="s">
        <v>346</v>
      </c>
      <c r="G206" s="208" t="s">
        <v>141</v>
      </c>
      <c r="H206" s="209">
        <v>34.38</v>
      </c>
      <c r="I206" s="210"/>
      <c r="J206" s="211">
        <f>ROUND(I206*H206,2)</f>
        <v>0</v>
      </c>
      <c r="K206" s="207" t="s">
        <v>127</v>
      </c>
      <c r="L206" s="45"/>
      <c r="M206" s="212" t="s">
        <v>19</v>
      </c>
      <c r="N206" s="213" t="s">
        <v>46</v>
      </c>
      <c r="O206" s="85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128</v>
      </c>
      <c r="AT206" s="216" t="s">
        <v>123</v>
      </c>
      <c r="AU206" s="216" t="s">
        <v>85</v>
      </c>
      <c r="AY206" s="18" t="s">
        <v>121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83</v>
      </c>
      <c r="BK206" s="217">
        <f>ROUND(I206*H206,2)</f>
        <v>0</v>
      </c>
      <c r="BL206" s="18" t="s">
        <v>128</v>
      </c>
      <c r="BM206" s="216" t="s">
        <v>347</v>
      </c>
    </row>
    <row r="207" spans="1:47" s="2" customFormat="1" ht="12">
      <c r="A207" s="39"/>
      <c r="B207" s="40"/>
      <c r="C207" s="41"/>
      <c r="D207" s="218" t="s">
        <v>130</v>
      </c>
      <c r="E207" s="41"/>
      <c r="F207" s="219" t="s">
        <v>348</v>
      </c>
      <c r="G207" s="41"/>
      <c r="H207" s="41"/>
      <c r="I207" s="220"/>
      <c r="J207" s="41"/>
      <c r="K207" s="41"/>
      <c r="L207" s="45"/>
      <c r="M207" s="221"/>
      <c r="N207" s="222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130</v>
      </c>
      <c r="AU207" s="18" t="s">
        <v>85</v>
      </c>
    </row>
    <row r="208" spans="1:51" s="13" customFormat="1" ht="12">
      <c r="A208" s="13"/>
      <c r="B208" s="223"/>
      <c r="C208" s="224"/>
      <c r="D208" s="218" t="s">
        <v>132</v>
      </c>
      <c r="E208" s="225" t="s">
        <v>19</v>
      </c>
      <c r="F208" s="226" t="s">
        <v>342</v>
      </c>
      <c r="G208" s="224"/>
      <c r="H208" s="227">
        <v>29.1</v>
      </c>
      <c r="I208" s="228"/>
      <c r="J208" s="224"/>
      <c r="K208" s="224"/>
      <c r="L208" s="229"/>
      <c r="M208" s="230"/>
      <c r="N208" s="231"/>
      <c r="O208" s="231"/>
      <c r="P208" s="231"/>
      <c r="Q208" s="231"/>
      <c r="R208" s="231"/>
      <c r="S208" s="231"/>
      <c r="T208" s="23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3" t="s">
        <v>132</v>
      </c>
      <c r="AU208" s="233" t="s">
        <v>85</v>
      </c>
      <c r="AV208" s="13" t="s">
        <v>85</v>
      </c>
      <c r="AW208" s="13" t="s">
        <v>36</v>
      </c>
      <c r="AX208" s="13" t="s">
        <v>75</v>
      </c>
      <c r="AY208" s="233" t="s">
        <v>121</v>
      </c>
    </row>
    <row r="209" spans="1:51" s="13" customFormat="1" ht="12">
      <c r="A209" s="13"/>
      <c r="B209" s="223"/>
      <c r="C209" s="224"/>
      <c r="D209" s="218" t="s">
        <v>132</v>
      </c>
      <c r="E209" s="225" t="s">
        <v>19</v>
      </c>
      <c r="F209" s="226" t="s">
        <v>343</v>
      </c>
      <c r="G209" s="224"/>
      <c r="H209" s="227">
        <v>5.28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3" t="s">
        <v>132</v>
      </c>
      <c r="AU209" s="233" t="s">
        <v>85</v>
      </c>
      <c r="AV209" s="13" t="s">
        <v>85</v>
      </c>
      <c r="AW209" s="13" t="s">
        <v>36</v>
      </c>
      <c r="AX209" s="13" t="s">
        <v>75</v>
      </c>
      <c r="AY209" s="233" t="s">
        <v>121</v>
      </c>
    </row>
    <row r="210" spans="1:51" s="14" customFormat="1" ht="12">
      <c r="A210" s="14"/>
      <c r="B210" s="235"/>
      <c r="C210" s="236"/>
      <c r="D210" s="218" t="s">
        <v>132</v>
      </c>
      <c r="E210" s="237" t="s">
        <v>19</v>
      </c>
      <c r="F210" s="238" t="s">
        <v>147</v>
      </c>
      <c r="G210" s="236"/>
      <c r="H210" s="239">
        <v>34.38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5" t="s">
        <v>132</v>
      </c>
      <c r="AU210" s="245" t="s">
        <v>85</v>
      </c>
      <c r="AV210" s="14" t="s">
        <v>128</v>
      </c>
      <c r="AW210" s="14" t="s">
        <v>36</v>
      </c>
      <c r="AX210" s="14" t="s">
        <v>83</v>
      </c>
      <c r="AY210" s="245" t="s">
        <v>121</v>
      </c>
    </row>
    <row r="211" spans="1:65" s="2" customFormat="1" ht="14.4" customHeight="1">
      <c r="A211" s="39"/>
      <c r="B211" s="40"/>
      <c r="C211" s="205" t="s">
        <v>349</v>
      </c>
      <c r="D211" s="205" t="s">
        <v>123</v>
      </c>
      <c r="E211" s="206" t="s">
        <v>350</v>
      </c>
      <c r="F211" s="207" t="s">
        <v>351</v>
      </c>
      <c r="G211" s="208" t="s">
        <v>141</v>
      </c>
      <c r="H211" s="209">
        <v>69.68</v>
      </c>
      <c r="I211" s="210"/>
      <c r="J211" s="211">
        <f>ROUND(I211*H211,2)</f>
        <v>0</v>
      </c>
      <c r="K211" s="207" t="s">
        <v>127</v>
      </c>
      <c r="L211" s="45"/>
      <c r="M211" s="212" t="s">
        <v>19</v>
      </c>
      <c r="N211" s="213" t="s">
        <v>46</v>
      </c>
      <c r="O211" s="85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128</v>
      </c>
      <c r="AT211" s="216" t="s">
        <v>123</v>
      </c>
      <c r="AU211" s="216" t="s">
        <v>85</v>
      </c>
      <c r="AY211" s="18" t="s">
        <v>121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83</v>
      </c>
      <c r="BK211" s="217">
        <f>ROUND(I211*H211,2)</f>
        <v>0</v>
      </c>
      <c r="BL211" s="18" t="s">
        <v>128</v>
      </c>
      <c r="BM211" s="216" t="s">
        <v>352</v>
      </c>
    </row>
    <row r="212" spans="1:47" s="2" customFormat="1" ht="12">
      <c r="A212" s="39"/>
      <c r="B212" s="40"/>
      <c r="C212" s="41"/>
      <c r="D212" s="218" t="s">
        <v>130</v>
      </c>
      <c r="E212" s="41"/>
      <c r="F212" s="219" t="s">
        <v>353</v>
      </c>
      <c r="G212" s="41"/>
      <c r="H212" s="41"/>
      <c r="I212" s="220"/>
      <c r="J212" s="41"/>
      <c r="K212" s="41"/>
      <c r="L212" s="45"/>
      <c r="M212" s="221"/>
      <c r="N212" s="222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130</v>
      </c>
      <c r="AU212" s="18" t="s">
        <v>85</v>
      </c>
    </row>
    <row r="213" spans="1:51" s="13" customFormat="1" ht="12">
      <c r="A213" s="13"/>
      <c r="B213" s="223"/>
      <c r="C213" s="224"/>
      <c r="D213" s="218" t="s">
        <v>132</v>
      </c>
      <c r="E213" s="225" t="s">
        <v>19</v>
      </c>
      <c r="F213" s="226" t="s">
        <v>354</v>
      </c>
      <c r="G213" s="224"/>
      <c r="H213" s="227">
        <v>69.68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132</v>
      </c>
      <c r="AU213" s="233" t="s">
        <v>85</v>
      </c>
      <c r="AV213" s="13" t="s">
        <v>85</v>
      </c>
      <c r="AW213" s="13" t="s">
        <v>36</v>
      </c>
      <c r="AX213" s="13" t="s">
        <v>83</v>
      </c>
      <c r="AY213" s="233" t="s">
        <v>121</v>
      </c>
    </row>
    <row r="214" spans="1:63" s="12" customFormat="1" ht="22.8" customHeight="1">
      <c r="A214" s="12"/>
      <c r="B214" s="189"/>
      <c r="C214" s="190"/>
      <c r="D214" s="191" t="s">
        <v>74</v>
      </c>
      <c r="E214" s="203" t="s">
        <v>355</v>
      </c>
      <c r="F214" s="203" t="s">
        <v>356</v>
      </c>
      <c r="G214" s="190"/>
      <c r="H214" s="190"/>
      <c r="I214" s="193"/>
      <c r="J214" s="204">
        <f>BK214</f>
        <v>0</v>
      </c>
      <c r="K214" s="190"/>
      <c r="L214" s="195"/>
      <c r="M214" s="196"/>
      <c r="N214" s="197"/>
      <c r="O214" s="197"/>
      <c r="P214" s="198">
        <f>SUM(P215:P216)</f>
        <v>0</v>
      </c>
      <c r="Q214" s="197"/>
      <c r="R214" s="198">
        <f>SUM(R215:R216)</f>
        <v>0</v>
      </c>
      <c r="S214" s="197"/>
      <c r="T214" s="199">
        <f>SUM(T215:T216)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0" t="s">
        <v>83</v>
      </c>
      <c r="AT214" s="201" t="s">
        <v>74</v>
      </c>
      <c r="AU214" s="201" t="s">
        <v>83</v>
      </c>
      <c r="AY214" s="200" t="s">
        <v>121</v>
      </c>
      <c r="BK214" s="202">
        <f>SUM(BK215:BK216)</f>
        <v>0</v>
      </c>
    </row>
    <row r="215" spans="1:65" s="2" customFormat="1" ht="14.4" customHeight="1">
      <c r="A215" s="39"/>
      <c r="B215" s="40"/>
      <c r="C215" s="205" t="s">
        <v>357</v>
      </c>
      <c r="D215" s="205" t="s">
        <v>123</v>
      </c>
      <c r="E215" s="206" t="s">
        <v>358</v>
      </c>
      <c r="F215" s="207" t="s">
        <v>359</v>
      </c>
      <c r="G215" s="208" t="s">
        <v>327</v>
      </c>
      <c r="H215" s="209">
        <v>5.054</v>
      </c>
      <c r="I215" s="210"/>
      <c r="J215" s="211">
        <f>ROUND(I215*H215,2)</f>
        <v>0</v>
      </c>
      <c r="K215" s="207" t="s">
        <v>127</v>
      </c>
      <c r="L215" s="45"/>
      <c r="M215" s="212" t="s">
        <v>19</v>
      </c>
      <c r="N215" s="213" t="s">
        <v>46</v>
      </c>
      <c r="O215" s="85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128</v>
      </c>
      <c r="AT215" s="216" t="s">
        <v>123</v>
      </c>
      <c r="AU215" s="216" t="s">
        <v>85</v>
      </c>
      <c r="AY215" s="18" t="s">
        <v>121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83</v>
      </c>
      <c r="BK215" s="217">
        <f>ROUND(I215*H215,2)</f>
        <v>0</v>
      </c>
      <c r="BL215" s="18" t="s">
        <v>128</v>
      </c>
      <c r="BM215" s="216" t="s">
        <v>360</v>
      </c>
    </row>
    <row r="216" spans="1:47" s="2" customFormat="1" ht="12">
      <c r="A216" s="39"/>
      <c r="B216" s="40"/>
      <c r="C216" s="41"/>
      <c r="D216" s="218" t="s">
        <v>130</v>
      </c>
      <c r="E216" s="41"/>
      <c r="F216" s="219" t="s">
        <v>361</v>
      </c>
      <c r="G216" s="41"/>
      <c r="H216" s="41"/>
      <c r="I216" s="220"/>
      <c r="J216" s="41"/>
      <c r="K216" s="41"/>
      <c r="L216" s="45"/>
      <c r="M216" s="221"/>
      <c r="N216" s="222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130</v>
      </c>
      <c r="AU216" s="18" t="s">
        <v>85</v>
      </c>
    </row>
    <row r="217" spans="1:63" s="12" customFormat="1" ht="25.9" customHeight="1">
      <c r="A217" s="12"/>
      <c r="B217" s="189"/>
      <c r="C217" s="190"/>
      <c r="D217" s="191" t="s">
        <v>74</v>
      </c>
      <c r="E217" s="192" t="s">
        <v>362</v>
      </c>
      <c r="F217" s="192" t="s">
        <v>363</v>
      </c>
      <c r="G217" s="190"/>
      <c r="H217" s="190"/>
      <c r="I217" s="193"/>
      <c r="J217" s="194">
        <f>BK217</f>
        <v>0</v>
      </c>
      <c r="K217" s="190"/>
      <c r="L217" s="195"/>
      <c r="M217" s="196"/>
      <c r="N217" s="197"/>
      <c r="O217" s="197"/>
      <c r="P217" s="198">
        <f>SUM(P218:P225)</f>
        <v>0</v>
      </c>
      <c r="Q217" s="197"/>
      <c r="R217" s="198">
        <f>SUM(R218:R225)</f>
        <v>0</v>
      </c>
      <c r="S217" s="197"/>
      <c r="T217" s="199">
        <f>SUM(T218:T225)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0" t="s">
        <v>128</v>
      </c>
      <c r="AT217" s="201" t="s">
        <v>74</v>
      </c>
      <c r="AU217" s="201" t="s">
        <v>75</v>
      </c>
      <c r="AY217" s="200" t="s">
        <v>121</v>
      </c>
      <c r="BK217" s="202">
        <f>SUM(BK218:BK225)</f>
        <v>0</v>
      </c>
    </row>
    <row r="218" spans="1:65" s="2" customFormat="1" ht="14.4" customHeight="1">
      <c r="A218" s="39"/>
      <c r="B218" s="40"/>
      <c r="C218" s="205" t="s">
        <v>364</v>
      </c>
      <c r="D218" s="205" t="s">
        <v>123</v>
      </c>
      <c r="E218" s="206" t="s">
        <v>365</v>
      </c>
      <c r="F218" s="207" t="s">
        <v>366</v>
      </c>
      <c r="G218" s="208" t="s">
        <v>169</v>
      </c>
      <c r="H218" s="209">
        <v>1.94</v>
      </c>
      <c r="I218" s="210"/>
      <c r="J218" s="211">
        <f>ROUND(I218*H218,2)</f>
        <v>0</v>
      </c>
      <c r="K218" s="207" t="s">
        <v>19</v>
      </c>
      <c r="L218" s="45"/>
      <c r="M218" s="212" t="s">
        <v>19</v>
      </c>
      <c r="N218" s="213" t="s">
        <v>46</v>
      </c>
      <c r="O218" s="85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128</v>
      </c>
      <c r="AT218" s="216" t="s">
        <v>123</v>
      </c>
      <c r="AU218" s="216" t="s">
        <v>83</v>
      </c>
      <c r="AY218" s="18" t="s">
        <v>121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83</v>
      </c>
      <c r="BK218" s="217">
        <f>ROUND(I218*H218,2)</f>
        <v>0</v>
      </c>
      <c r="BL218" s="18" t="s">
        <v>128</v>
      </c>
      <c r="BM218" s="216" t="s">
        <v>367</v>
      </c>
    </row>
    <row r="219" spans="1:47" s="2" customFormat="1" ht="12">
      <c r="A219" s="39"/>
      <c r="B219" s="40"/>
      <c r="C219" s="41"/>
      <c r="D219" s="218" t="s">
        <v>130</v>
      </c>
      <c r="E219" s="41"/>
      <c r="F219" s="219" t="s">
        <v>368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130</v>
      </c>
      <c r="AU219" s="18" t="s">
        <v>83</v>
      </c>
    </row>
    <row r="220" spans="1:51" s="13" customFormat="1" ht="12">
      <c r="A220" s="13"/>
      <c r="B220" s="223"/>
      <c r="C220" s="224"/>
      <c r="D220" s="218" t="s">
        <v>132</v>
      </c>
      <c r="E220" s="225" t="s">
        <v>19</v>
      </c>
      <c r="F220" s="226" t="s">
        <v>229</v>
      </c>
      <c r="G220" s="224"/>
      <c r="H220" s="227">
        <v>97</v>
      </c>
      <c r="I220" s="228"/>
      <c r="J220" s="224"/>
      <c r="K220" s="224"/>
      <c r="L220" s="229"/>
      <c r="M220" s="230"/>
      <c r="N220" s="231"/>
      <c r="O220" s="231"/>
      <c r="P220" s="231"/>
      <c r="Q220" s="231"/>
      <c r="R220" s="231"/>
      <c r="S220" s="231"/>
      <c r="T220" s="23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3" t="s">
        <v>132</v>
      </c>
      <c r="AU220" s="233" t="s">
        <v>83</v>
      </c>
      <c r="AV220" s="13" t="s">
        <v>85</v>
      </c>
      <c r="AW220" s="13" t="s">
        <v>36</v>
      </c>
      <c r="AX220" s="13" t="s">
        <v>83</v>
      </c>
      <c r="AY220" s="233" t="s">
        <v>121</v>
      </c>
    </row>
    <row r="221" spans="1:51" s="13" customFormat="1" ht="12">
      <c r="A221" s="13"/>
      <c r="B221" s="223"/>
      <c r="C221" s="224"/>
      <c r="D221" s="218" t="s">
        <v>132</v>
      </c>
      <c r="E221" s="224"/>
      <c r="F221" s="226" t="s">
        <v>369</v>
      </c>
      <c r="G221" s="224"/>
      <c r="H221" s="227">
        <v>1.94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3" t="s">
        <v>132</v>
      </c>
      <c r="AU221" s="233" t="s">
        <v>83</v>
      </c>
      <c r="AV221" s="13" t="s">
        <v>85</v>
      </c>
      <c r="AW221" s="13" t="s">
        <v>4</v>
      </c>
      <c r="AX221" s="13" t="s">
        <v>83</v>
      </c>
      <c r="AY221" s="233" t="s">
        <v>121</v>
      </c>
    </row>
    <row r="222" spans="1:65" s="2" customFormat="1" ht="14.4" customHeight="1">
      <c r="A222" s="39"/>
      <c r="B222" s="40"/>
      <c r="C222" s="205" t="s">
        <v>370</v>
      </c>
      <c r="D222" s="205" t="s">
        <v>123</v>
      </c>
      <c r="E222" s="206" t="s">
        <v>371</v>
      </c>
      <c r="F222" s="207" t="s">
        <v>372</v>
      </c>
      <c r="G222" s="208" t="s">
        <v>169</v>
      </c>
      <c r="H222" s="209">
        <v>0.88</v>
      </c>
      <c r="I222" s="210"/>
      <c r="J222" s="211">
        <f>ROUND(I222*H222,2)</f>
        <v>0</v>
      </c>
      <c r="K222" s="207" t="s">
        <v>19</v>
      </c>
      <c r="L222" s="45"/>
      <c r="M222" s="212" t="s">
        <v>19</v>
      </c>
      <c r="N222" s="213" t="s">
        <v>46</v>
      </c>
      <c r="O222" s="85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6" t="s">
        <v>128</v>
      </c>
      <c r="AT222" s="216" t="s">
        <v>123</v>
      </c>
      <c r="AU222" s="216" t="s">
        <v>83</v>
      </c>
      <c r="AY222" s="18" t="s">
        <v>121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83</v>
      </c>
      <c r="BK222" s="217">
        <f>ROUND(I222*H222,2)</f>
        <v>0</v>
      </c>
      <c r="BL222" s="18" t="s">
        <v>128</v>
      </c>
      <c r="BM222" s="216" t="s">
        <v>373</v>
      </c>
    </row>
    <row r="223" spans="1:47" s="2" customFormat="1" ht="12">
      <c r="A223" s="39"/>
      <c r="B223" s="40"/>
      <c r="C223" s="41"/>
      <c r="D223" s="218" t="s">
        <v>130</v>
      </c>
      <c r="E223" s="41"/>
      <c r="F223" s="219" t="s">
        <v>368</v>
      </c>
      <c r="G223" s="41"/>
      <c r="H223" s="41"/>
      <c r="I223" s="220"/>
      <c r="J223" s="41"/>
      <c r="K223" s="41"/>
      <c r="L223" s="45"/>
      <c r="M223" s="221"/>
      <c r="N223" s="222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130</v>
      </c>
      <c r="AU223" s="18" t="s">
        <v>83</v>
      </c>
    </row>
    <row r="224" spans="1:51" s="13" customFormat="1" ht="12">
      <c r="A224" s="13"/>
      <c r="B224" s="223"/>
      <c r="C224" s="224"/>
      <c r="D224" s="218" t="s">
        <v>132</v>
      </c>
      <c r="E224" s="225" t="s">
        <v>19</v>
      </c>
      <c r="F224" s="226" t="s">
        <v>230</v>
      </c>
      <c r="G224" s="224"/>
      <c r="H224" s="227">
        <v>88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132</v>
      </c>
      <c r="AU224" s="233" t="s">
        <v>83</v>
      </c>
      <c r="AV224" s="13" t="s">
        <v>85</v>
      </c>
      <c r="AW224" s="13" t="s">
        <v>36</v>
      </c>
      <c r="AX224" s="13" t="s">
        <v>83</v>
      </c>
      <c r="AY224" s="233" t="s">
        <v>121</v>
      </c>
    </row>
    <row r="225" spans="1:51" s="13" customFormat="1" ht="12">
      <c r="A225" s="13"/>
      <c r="B225" s="223"/>
      <c r="C225" s="224"/>
      <c r="D225" s="218" t="s">
        <v>132</v>
      </c>
      <c r="E225" s="224"/>
      <c r="F225" s="226" t="s">
        <v>374</v>
      </c>
      <c r="G225" s="224"/>
      <c r="H225" s="227">
        <v>0.88</v>
      </c>
      <c r="I225" s="228"/>
      <c r="J225" s="224"/>
      <c r="K225" s="224"/>
      <c r="L225" s="229"/>
      <c r="M225" s="267"/>
      <c r="N225" s="268"/>
      <c r="O225" s="268"/>
      <c r="P225" s="268"/>
      <c r="Q225" s="268"/>
      <c r="R225" s="268"/>
      <c r="S225" s="268"/>
      <c r="T225" s="26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132</v>
      </c>
      <c r="AU225" s="233" t="s">
        <v>83</v>
      </c>
      <c r="AV225" s="13" t="s">
        <v>85</v>
      </c>
      <c r="AW225" s="13" t="s">
        <v>4</v>
      </c>
      <c r="AX225" s="13" t="s">
        <v>83</v>
      </c>
      <c r="AY225" s="233" t="s">
        <v>121</v>
      </c>
    </row>
    <row r="226" spans="1:31" s="2" customFormat="1" ht="6.95" customHeight="1">
      <c r="A226" s="39"/>
      <c r="B226" s="60"/>
      <c r="C226" s="61"/>
      <c r="D226" s="61"/>
      <c r="E226" s="61"/>
      <c r="F226" s="61"/>
      <c r="G226" s="61"/>
      <c r="H226" s="61"/>
      <c r="I226" s="61"/>
      <c r="J226" s="61"/>
      <c r="K226" s="61"/>
      <c r="L226" s="45"/>
      <c r="M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</row>
  </sheetData>
  <sheetProtection password="CC35" sheet="1" objects="1" scenarios="1" formatColumns="0" formatRows="0" autoFilter="0"/>
  <autoFilter ref="C82:K22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85</v>
      </c>
    </row>
    <row r="4" spans="2:46" s="1" customFormat="1" ht="24.95" customHeight="1">
      <c r="B4" s="21"/>
      <c r="D4" s="131" t="s">
        <v>95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Svodné příkopy, ÚSES a polní cesty v k. ú. Pravlov - zeleň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96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375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29. 3. 2021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>01312774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ČR - SPÚ, KPÚ pro JmK, Pobočka Brno</v>
      </c>
      <c r="F15" s="39"/>
      <c r="G15" s="39"/>
      <c r="H15" s="39"/>
      <c r="I15" s="133" t="s">
        <v>29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35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37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39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376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41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43</v>
      </c>
      <c r="G32" s="39"/>
      <c r="H32" s="39"/>
      <c r="I32" s="146" t="s">
        <v>42</v>
      </c>
      <c r="J32" s="146" t="s">
        <v>44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45</v>
      </c>
      <c r="E33" s="133" t="s">
        <v>46</v>
      </c>
      <c r="F33" s="148">
        <f>ROUND((SUM(BE83:BE233)),2)</f>
        <v>0</v>
      </c>
      <c r="G33" s="39"/>
      <c r="H33" s="39"/>
      <c r="I33" s="149">
        <v>0.21</v>
      </c>
      <c r="J33" s="148">
        <f>ROUND(((SUM(BE83:BE233))*I33),2)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47</v>
      </c>
      <c r="F34" s="148">
        <f>ROUND((SUM(BF83:BF233)),2)</f>
        <v>0</v>
      </c>
      <c r="G34" s="39"/>
      <c r="H34" s="39"/>
      <c r="I34" s="149">
        <v>0.15</v>
      </c>
      <c r="J34" s="148">
        <f>ROUND(((SUM(BF83:BF233))*I34),2)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48</v>
      </c>
      <c r="F35" s="148">
        <f>ROUND((SUM(BG83:BG233)),2)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49</v>
      </c>
      <c r="F36" s="148">
        <f>ROUND((SUM(BH83:BH233)),2)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50</v>
      </c>
      <c r="F37" s="148">
        <f>ROUND((SUM(BI83:BI233)),2)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51</v>
      </c>
      <c r="E39" s="152"/>
      <c r="F39" s="152"/>
      <c r="G39" s="153" t="s">
        <v>52</v>
      </c>
      <c r="H39" s="154" t="s">
        <v>53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Svodné příkopy, ÚSES a polní cesty v k. ú. Pravlov - zeleň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96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187052-801-1 - SO801 Lokální biokoridor LBK2 - Následná péče 1. rok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Pravlov</v>
      </c>
      <c r="G52" s="41"/>
      <c r="H52" s="41"/>
      <c r="I52" s="33" t="s">
        <v>23</v>
      </c>
      <c r="J52" s="73" t="str">
        <f>IF(J12="","",J12)</f>
        <v>29. 3. 2021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ČR - SPÚ, KPÚ pro JmK, Pobočka Brno</v>
      </c>
      <c r="G54" s="41"/>
      <c r="H54" s="41"/>
      <c r="I54" s="33" t="s">
        <v>32</v>
      </c>
      <c r="J54" s="37" t="str">
        <f>E21</f>
        <v>GEOtest,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37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99</v>
      </c>
      <c r="D57" s="163"/>
      <c r="E57" s="163"/>
      <c r="F57" s="163"/>
      <c r="G57" s="163"/>
      <c r="H57" s="163"/>
      <c r="I57" s="163"/>
      <c r="J57" s="164" t="s">
        <v>100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73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101</v>
      </c>
    </row>
    <row r="60" spans="1:31" s="9" customFormat="1" ht="24.95" customHeight="1">
      <c r="A60" s="9"/>
      <c r="B60" s="166"/>
      <c r="C60" s="167"/>
      <c r="D60" s="168" t="s">
        <v>102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103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104</v>
      </c>
      <c r="E62" s="175"/>
      <c r="F62" s="175"/>
      <c r="G62" s="175"/>
      <c r="H62" s="175"/>
      <c r="I62" s="175"/>
      <c r="J62" s="176">
        <f>J222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6"/>
      <c r="C63" s="167"/>
      <c r="D63" s="168" t="s">
        <v>105</v>
      </c>
      <c r="E63" s="169"/>
      <c r="F63" s="169"/>
      <c r="G63" s="169"/>
      <c r="H63" s="169"/>
      <c r="I63" s="169"/>
      <c r="J63" s="170">
        <f>J225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106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1" t="str">
        <f>E7</f>
        <v>Svodné příkopy, ÚSES a polní cesty v k. ú. Pravlov - zeleň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96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187052-801-1 - SO801 Lokální biokoridor LBK2 - Následná péče 1. rok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Pravlov</v>
      </c>
      <c r="G77" s="41"/>
      <c r="H77" s="41"/>
      <c r="I77" s="33" t="s">
        <v>23</v>
      </c>
      <c r="J77" s="73" t="str">
        <f>IF(J12="","",J12)</f>
        <v>29. 3. 2021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25</v>
      </c>
      <c r="D79" s="41"/>
      <c r="E79" s="41"/>
      <c r="F79" s="28" t="str">
        <f>E15</f>
        <v>ČR - SPÚ, KPÚ pro JmK, Pobočka Brno</v>
      </c>
      <c r="G79" s="41"/>
      <c r="H79" s="41"/>
      <c r="I79" s="33" t="s">
        <v>32</v>
      </c>
      <c r="J79" s="37" t="str">
        <f>E21</f>
        <v>GEOtest, a.s.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30</v>
      </c>
      <c r="D80" s="41"/>
      <c r="E80" s="41"/>
      <c r="F80" s="28" t="str">
        <f>IF(E18="","",E18)</f>
        <v>Vyplň údaj</v>
      </c>
      <c r="G80" s="41"/>
      <c r="H80" s="41"/>
      <c r="I80" s="33" t="s">
        <v>37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107</v>
      </c>
      <c r="D82" s="181" t="s">
        <v>60</v>
      </c>
      <c r="E82" s="181" t="s">
        <v>56</v>
      </c>
      <c r="F82" s="181" t="s">
        <v>57</v>
      </c>
      <c r="G82" s="181" t="s">
        <v>108</v>
      </c>
      <c r="H82" s="181" t="s">
        <v>109</v>
      </c>
      <c r="I82" s="181" t="s">
        <v>110</v>
      </c>
      <c r="J82" s="181" t="s">
        <v>100</v>
      </c>
      <c r="K82" s="182" t="s">
        <v>111</v>
      </c>
      <c r="L82" s="183"/>
      <c r="M82" s="93" t="s">
        <v>19</v>
      </c>
      <c r="N82" s="94" t="s">
        <v>45</v>
      </c>
      <c r="O82" s="94" t="s">
        <v>112</v>
      </c>
      <c r="P82" s="94" t="s">
        <v>113</v>
      </c>
      <c r="Q82" s="94" t="s">
        <v>114</v>
      </c>
      <c r="R82" s="94" t="s">
        <v>115</v>
      </c>
      <c r="S82" s="94" t="s">
        <v>116</v>
      </c>
      <c r="T82" s="95" t="s">
        <v>117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118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P84+P225</f>
        <v>0</v>
      </c>
      <c r="Q83" s="97"/>
      <c r="R83" s="186">
        <f>R84+R225</f>
        <v>1.146049</v>
      </c>
      <c r="S83" s="97"/>
      <c r="T83" s="187">
        <f>T84+T225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74</v>
      </c>
      <c r="AU83" s="18" t="s">
        <v>101</v>
      </c>
      <c r="BK83" s="188">
        <f>BK84+BK225</f>
        <v>0</v>
      </c>
    </row>
    <row r="84" spans="1:63" s="12" customFormat="1" ht="25.9" customHeight="1">
      <c r="A84" s="12"/>
      <c r="B84" s="189"/>
      <c r="C84" s="190"/>
      <c r="D84" s="191" t="s">
        <v>74</v>
      </c>
      <c r="E84" s="192" t="s">
        <v>119</v>
      </c>
      <c r="F84" s="192" t="s">
        <v>120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P85+P222</f>
        <v>0</v>
      </c>
      <c r="Q84" s="197"/>
      <c r="R84" s="198">
        <f>R85+R222</f>
        <v>1.146049</v>
      </c>
      <c r="S84" s="197"/>
      <c r="T84" s="199">
        <f>T85+T222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83</v>
      </c>
      <c r="AT84" s="201" t="s">
        <v>74</v>
      </c>
      <c r="AU84" s="201" t="s">
        <v>75</v>
      </c>
      <c r="AY84" s="200" t="s">
        <v>121</v>
      </c>
      <c r="BK84" s="202">
        <f>BK85+BK222</f>
        <v>0</v>
      </c>
    </row>
    <row r="85" spans="1:63" s="12" customFormat="1" ht="22.8" customHeight="1">
      <c r="A85" s="12"/>
      <c r="B85" s="189"/>
      <c r="C85" s="190"/>
      <c r="D85" s="191" t="s">
        <v>74</v>
      </c>
      <c r="E85" s="203" t="s">
        <v>83</v>
      </c>
      <c r="F85" s="203" t="s">
        <v>122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SUM(P86:P221)</f>
        <v>0</v>
      </c>
      <c r="Q85" s="197"/>
      <c r="R85" s="198">
        <f>SUM(R86:R221)</f>
        <v>1.146049</v>
      </c>
      <c r="S85" s="197"/>
      <c r="T85" s="199">
        <f>SUM(T86:T221)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83</v>
      </c>
      <c r="AT85" s="201" t="s">
        <v>74</v>
      </c>
      <c r="AU85" s="201" t="s">
        <v>83</v>
      </c>
      <c r="AY85" s="200" t="s">
        <v>121</v>
      </c>
      <c r="BK85" s="202">
        <f>SUM(BK86:BK221)</f>
        <v>0</v>
      </c>
    </row>
    <row r="86" spans="1:65" s="2" customFormat="1" ht="14.4" customHeight="1">
      <c r="A86" s="39"/>
      <c r="B86" s="40"/>
      <c r="C86" s="205" t="s">
        <v>83</v>
      </c>
      <c r="D86" s="205" t="s">
        <v>123</v>
      </c>
      <c r="E86" s="206" t="s">
        <v>124</v>
      </c>
      <c r="F86" s="207" t="s">
        <v>125</v>
      </c>
      <c r="G86" s="208" t="s">
        <v>126</v>
      </c>
      <c r="H86" s="209">
        <v>0.183</v>
      </c>
      <c r="I86" s="210"/>
      <c r="J86" s="211">
        <f>ROUND(I86*H86,2)</f>
        <v>0</v>
      </c>
      <c r="K86" s="207" t="s">
        <v>127</v>
      </c>
      <c r="L86" s="45"/>
      <c r="M86" s="212" t="s">
        <v>19</v>
      </c>
      <c r="N86" s="213" t="s">
        <v>46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128</v>
      </c>
      <c r="AT86" s="216" t="s">
        <v>123</v>
      </c>
      <c r="AU86" s="216" t="s">
        <v>85</v>
      </c>
      <c r="AY86" s="18" t="s">
        <v>121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83</v>
      </c>
      <c r="BK86" s="217">
        <f>ROUND(I86*H86,2)</f>
        <v>0</v>
      </c>
      <c r="BL86" s="18" t="s">
        <v>128</v>
      </c>
      <c r="BM86" s="216" t="s">
        <v>377</v>
      </c>
    </row>
    <row r="87" spans="1:47" s="2" customFormat="1" ht="12">
      <c r="A87" s="39"/>
      <c r="B87" s="40"/>
      <c r="C87" s="41"/>
      <c r="D87" s="218" t="s">
        <v>130</v>
      </c>
      <c r="E87" s="41"/>
      <c r="F87" s="219" t="s">
        <v>131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130</v>
      </c>
      <c r="AU87" s="18" t="s">
        <v>85</v>
      </c>
    </row>
    <row r="88" spans="1:51" s="13" customFormat="1" ht="12">
      <c r="A88" s="13"/>
      <c r="B88" s="223"/>
      <c r="C88" s="224"/>
      <c r="D88" s="218" t="s">
        <v>132</v>
      </c>
      <c r="E88" s="225" t="s">
        <v>19</v>
      </c>
      <c r="F88" s="226" t="s">
        <v>133</v>
      </c>
      <c r="G88" s="224"/>
      <c r="H88" s="227">
        <v>0.183</v>
      </c>
      <c r="I88" s="228"/>
      <c r="J88" s="224"/>
      <c r="K88" s="224"/>
      <c r="L88" s="229"/>
      <c r="M88" s="230"/>
      <c r="N88" s="231"/>
      <c r="O88" s="231"/>
      <c r="P88" s="231"/>
      <c r="Q88" s="231"/>
      <c r="R88" s="231"/>
      <c r="S88" s="231"/>
      <c r="T88" s="232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3" t="s">
        <v>132</v>
      </c>
      <c r="AU88" s="233" t="s">
        <v>85</v>
      </c>
      <c r="AV88" s="13" t="s">
        <v>85</v>
      </c>
      <c r="AW88" s="13" t="s">
        <v>36</v>
      </c>
      <c r="AX88" s="13" t="s">
        <v>83</v>
      </c>
      <c r="AY88" s="233" t="s">
        <v>121</v>
      </c>
    </row>
    <row r="89" spans="1:65" s="2" customFormat="1" ht="14.4" customHeight="1">
      <c r="A89" s="39"/>
      <c r="B89" s="40"/>
      <c r="C89" s="205" t="s">
        <v>85</v>
      </c>
      <c r="D89" s="205" t="s">
        <v>123</v>
      </c>
      <c r="E89" s="206" t="s">
        <v>134</v>
      </c>
      <c r="F89" s="207" t="s">
        <v>378</v>
      </c>
      <c r="G89" s="208" t="s">
        <v>136</v>
      </c>
      <c r="H89" s="209">
        <v>102.9</v>
      </c>
      <c r="I89" s="210"/>
      <c r="J89" s="211">
        <f>ROUND(I89*H89,2)</f>
        <v>0</v>
      </c>
      <c r="K89" s="207" t="s">
        <v>19</v>
      </c>
      <c r="L89" s="45"/>
      <c r="M89" s="212" t="s">
        <v>19</v>
      </c>
      <c r="N89" s="213" t="s">
        <v>46</v>
      </c>
      <c r="O89" s="85"/>
      <c r="P89" s="214">
        <f>O89*H89</f>
        <v>0</v>
      </c>
      <c r="Q89" s="214">
        <v>0.00015</v>
      </c>
      <c r="R89" s="214">
        <f>Q89*H89</f>
        <v>0.015434999999999999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128</v>
      </c>
      <c r="AT89" s="216" t="s">
        <v>123</v>
      </c>
      <c r="AU89" s="216" t="s">
        <v>85</v>
      </c>
      <c r="AY89" s="18" t="s">
        <v>121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83</v>
      </c>
      <c r="BK89" s="217">
        <f>ROUND(I89*H89,2)</f>
        <v>0</v>
      </c>
      <c r="BL89" s="18" t="s">
        <v>128</v>
      </c>
      <c r="BM89" s="216" t="s">
        <v>379</v>
      </c>
    </row>
    <row r="90" spans="1:47" s="2" customFormat="1" ht="12">
      <c r="A90" s="39"/>
      <c r="B90" s="40"/>
      <c r="C90" s="41"/>
      <c r="D90" s="218" t="s">
        <v>130</v>
      </c>
      <c r="E90" s="41"/>
      <c r="F90" s="219" t="s">
        <v>378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130</v>
      </c>
      <c r="AU90" s="18" t="s">
        <v>85</v>
      </c>
    </row>
    <row r="91" spans="1:65" s="2" customFormat="1" ht="24.15" customHeight="1">
      <c r="A91" s="39"/>
      <c r="B91" s="40"/>
      <c r="C91" s="205" t="s">
        <v>138</v>
      </c>
      <c r="D91" s="205" t="s">
        <v>123</v>
      </c>
      <c r="E91" s="206" t="s">
        <v>139</v>
      </c>
      <c r="F91" s="207" t="s">
        <v>140</v>
      </c>
      <c r="G91" s="208" t="s">
        <v>141</v>
      </c>
      <c r="H91" s="209">
        <v>91.6</v>
      </c>
      <c r="I91" s="210"/>
      <c r="J91" s="211">
        <f>ROUND(I91*H91,2)</f>
        <v>0</v>
      </c>
      <c r="K91" s="207" t="s">
        <v>19</v>
      </c>
      <c r="L91" s="45"/>
      <c r="M91" s="212" t="s">
        <v>19</v>
      </c>
      <c r="N91" s="213" t="s">
        <v>46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128</v>
      </c>
      <c r="AT91" s="216" t="s">
        <v>123</v>
      </c>
      <c r="AU91" s="216" t="s">
        <v>85</v>
      </c>
      <c r="AY91" s="18" t="s">
        <v>121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83</v>
      </c>
      <c r="BK91" s="217">
        <f>ROUND(I91*H91,2)</f>
        <v>0</v>
      </c>
      <c r="BL91" s="18" t="s">
        <v>128</v>
      </c>
      <c r="BM91" s="216" t="s">
        <v>380</v>
      </c>
    </row>
    <row r="92" spans="1:47" s="2" customFormat="1" ht="12">
      <c r="A92" s="39"/>
      <c r="B92" s="40"/>
      <c r="C92" s="41"/>
      <c r="D92" s="218" t="s">
        <v>130</v>
      </c>
      <c r="E92" s="41"/>
      <c r="F92" s="219" t="s">
        <v>140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130</v>
      </c>
      <c r="AU92" s="18" t="s">
        <v>85</v>
      </c>
    </row>
    <row r="93" spans="1:47" s="2" customFormat="1" ht="12">
      <c r="A93" s="39"/>
      <c r="B93" s="40"/>
      <c r="C93" s="41"/>
      <c r="D93" s="218" t="s">
        <v>143</v>
      </c>
      <c r="E93" s="41"/>
      <c r="F93" s="234" t="s">
        <v>144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143</v>
      </c>
      <c r="AU93" s="18" t="s">
        <v>85</v>
      </c>
    </row>
    <row r="94" spans="1:51" s="13" customFormat="1" ht="12">
      <c r="A94" s="13"/>
      <c r="B94" s="223"/>
      <c r="C94" s="224"/>
      <c r="D94" s="218" t="s">
        <v>132</v>
      </c>
      <c r="E94" s="225" t="s">
        <v>19</v>
      </c>
      <c r="F94" s="226" t="s">
        <v>146</v>
      </c>
      <c r="G94" s="224"/>
      <c r="H94" s="227">
        <v>91.6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132</v>
      </c>
      <c r="AU94" s="233" t="s">
        <v>85</v>
      </c>
      <c r="AV94" s="13" t="s">
        <v>85</v>
      </c>
      <c r="AW94" s="13" t="s">
        <v>36</v>
      </c>
      <c r="AX94" s="13" t="s">
        <v>83</v>
      </c>
      <c r="AY94" s="233" t="s">
        <v>121</v>
      </c>
    </row>
    <row r="95" spans="1:65" s="2" customFormat="1" ht="14.4" customHeight="1">
      <c r="A95" s="39"/>
      <c r="B95" s="40"/>
      <c r="C95" s="205" t="s">
        <v>128</v>
      </c>
      <c r="D95" s="205" t="s">
        <v>123</v>
      </c>
      <c r="E95" s="206" t="s">
        <v>161</v>
      </c>
      <c r="F95" s="207" t="s">
        <v>162</v>
      </c>
      <c r="G95" s="208" t="s">
        <v>150</v>
      </c>
      <c r="H95" s="209">
        <v>137.4</v>
      </c>
      <c r="I95" s="210"/>
      <c r="J95" s="211">
        <f>ROUND(I95*H95,2)</f>
        <v>0</v>
      </c>
      <c r="K95" s="207" t="s">
        <v>127</v>
      </c>
      <c r="L95" s="45"/>
      <c r="M95" s="212" t="s">
        <v>19</v>
      </c>
      <c r="N95" s="213" t="s">
        <v>46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128</v>
      </c>
      <c r="AT95" s="216" t="s">
        <v>123</v>
      </c>
      <c r="AU95" s="216" t="s">
        <v>85</v>
      </c>
      <c r="AY95" s="18" t="s">
        <v>121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83</v>
      </c>
      <c r="BK95" s="217">
        <f>ROUND(I95*H95,2)</f>
        <v>0</v>
      </c>
      <c r="BL95" s="18" t="s">
        <v>128</v>
      </c>
      <c r="BM95" s="216" t="s">
        <v>381</v>
      </c>
    </row>
    <row r="96" spans="1:47" s="2" customFormat="1" ht="12">
      <c r="A96" s="39"/>
      <c r="B96" s="40"/>
      <c r="C96" s="41"/>
      <c r="D96" s="218" t="s">
        <v>130</v>
      </c>
      <c r="E96" s="41"/>
      <c r="F96" s="219" t="s">
        <v>164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130</v>
      </c>
      <c r="AU96" s="18" t="s">
        <v>85</v>
      </c>
    </row>
    <row r="97" spans="1:51" s="13" customFormat="1" ht="12">
      <c r="A97" s="13"/>
      <c r="B97" s="223"/>
      <c r="C97" s="224"/>
      <c r="D97" s="218" t="s">
        <v>132</v>
      </c>
      <c r="E97" s="225" t="s">
        <v>19</v>
      </c>
      <c r="F97" s="226" t="s">
        <v>382</v>
      </c>
      <c r="G97" s="224"/>
      <c r="H97" s="227">
        <v>137.4</v>
      </c>
      <c r="I97" s="228"/>
      <c r="J97" s="224"/>
      <c r="K97" s="224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132</v>
      </c>
      <c r="AU97" s="233" t="s">
        <v>85</v>
      </c>
      <c r="AV97" s="13" t="s">
        <v>85</v>
      </c>
      <c r="AW97" s="13" t="s">
        <v>36</v>
      </c>
      <c r="AX97" s="13" t="s">
        <v>83</v>
      </c>
      <c r="AY97" s="233" t="s">
        <v>121</v>
      </c>
    </row>
    <row r="98" spans="1:65" s="2" customFormat="1" ht="14.4" customHeight="1">
      <c r="A98" s="39"/>
      <c r="B98" s="40"/>
      <c r="C98" s="246" t="s">
        <v>154</v>
      </c>
      <c r="D98" s="246" t="s">
        <v>166</v>
      </c>
      <c r="E98" s="247" t="s">
        <v>167</v>
      </c>
      <c r="F98" s="248" t="s">
        <v>168</v>
      </c>
      <c r="G98" s="249" t="s">
        <v>169</v>
      </c>
      <c r="H98" s="250">
        <v>2.061</v>
      </c>
      <c r="I98" s="251"/>
      <c r="J98" s="252">
        <f>ROUND(I98*H98,2)</f>
        <v>0</v>
      </c>
      <c r="K98" s="248" t="s">
        <v>19</v>
      </c>
      <c r="L98" s="253"/>
      <c r="M98" s="254" t="s">
        <v>19</v>
      </c>
      <c r="N98" s="255" t="s">
        <v>46</v>
      </c>
      <c r="O98" s="85"/>
      <c r="P98" s="214">
        <f>O98*H98</f>
        <v>0</v>
      </c>
      <c r="Q98" s="214">
        <v>0.001</v>
      </c>
      <c r="R98" s="214">
        <f>Q98*H98</f>
        <v>0.002061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170</v>
      </c>
      <c r="AT98" s="216" t="s">
        <v>166</v>
      </c>
      <c r="AU98" s="216" t="s">
        <v>85</v>
      </c>
      <c r="AY98" s="18" t="s">
        <v>121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83</v>
      </c>
      <c r="BK98" s="217">
        <f>ROUND(I98*H98,2)</f>
        <v>0</v>
      </c>
      <c r="BL98" s="18" t="s">
        <v>128</v>
      </c>
      <c r="BM98" s="216" t="s">
        <v>383</v>
      </c>
    </row>
    <row r="99" spans="1:47" s="2" customFormat="1" ht="12">
      <c r="A99" s="39"/>
      <c r="B99" s="40"/>
      <c r="C99" s="41"/>
      <c r="D99" s="218" t="s">
        <v>130</v>
      </c>
      <c r="E99" s="41"/>
      <c r="F99" s="219" t="s">
        <v>172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130</v>
      </c>
      <c r="AU99" s="18" t="s">
        <v>85</v>
      </c>
    </row>
    <row r="100" spans="1:47" s="2" customFormat="1" ht="12">
      <c r="A100" s="39"/>
      <c r="B100" s="40"/>
      <c r="C100" s="41"/>
      <c r="D100" s="218" t="s">
        <v>143</v>
      </c>
      <c r="E100" s="41"/>
      <c r="F100" s="234" t="s">
        <v>173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143</v>
      </c>
      <c r="AU100" s="18" t="s">
        <v>85</v>
      </c>
    </row>
    <row r="101" spans="1:51" s="13" customFormat="1" ht="12">
      <c r="A101" s="13"/>
      <c r="B101" s="223"/>
      <c r="C101" s="224"/>
      <c r="D101" s="218" t="s">
        <v>132</v>
      </c>
      <c r="E101" s="224"/>
      <c r="F101" s="226" t="s">
        <v>384</v>
      </c>
      <c r="G101" s="224"/>
      <c r="H101" s="227">
        <v>2.061</v>
      </c>
      <c r="I101" s="228"/>
      <c r="J101" s="224"/>
      <c r="K101" s="224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132</v>
      </c>
      <c r="AU101" s="233" t="s">
        <v>85</v>
      </c>
      <c r="AV101" s="13" t="s">
        <v>85</v>
      </c>
      <c r="AW101" s="13" t="s">
        <v>4</v>
      </c>
      <c r="AX101" s="13" t="s">
        <v>83</v>
      </c>
      <c r="AY101" s="233" t="s">
        <v>121</v>
      </c>
    </row>
    <row r="102" spans="1:65" s="2" customFormat="1" ht="14.4" customHeight="1">
      <c r="A102" s="39"/>
      <c r="B102" s="40"/>
      <c r="C102" s="205" t="s">
        <v>160</v>
      </c>
      <c r="D102" s="205" t="s">
        <v>123</v>
      </c>
      <c r="E102" s="206" t="s">
        <v>175</v>
      </c>
      <c r="F102" s="207" t="s">
        <v>176</v>
      </c>
      <c r="G102" s="208" t="s">
        <v>177</v>
      </c>
      <c r="H102" s="209">
        <v>14.55</v>
      </c>
      <c r="I102" s="210"/>
      <c r="J102" s="211">
        <f>ROUND(I102*H102,2)</f>
        <v>0</v>
      </c>
      <c r="K102" s="207" t="s">
        <v>127</v>
      </c>
      <c r="L102" s="45"/>
      <c r="M102" s="212" t="s">
        <v>19</v>
      </c>
      <c r="N102" s="213" t="s">
        <v>46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128</v>
      </c>
      <c r="AT102" s="216" t="s">
        <v>123</v>
      </c>
      <c r="AU102" s="216" t="s">
        <v>85</v>
      </c>
      <c r="AY102" s="18" t="s">
        <v>121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83</v>
      </c>
      <c r="BK102" s="217">
        <f>ROUND(I102*H102,2)</f>
        <v>0</v>
      </c>
      <c r="BL102" s="18" t="s">
        <v>128</v>
      </c>
      <c r="BM102" s="216" t="s">
        <v>385</v>
      </c>
    </row>
    <row r="103" spans="1:47" s="2" customFormat="1" ht="12">
      <c r="A103" s="39"/>
      <c r="B103" s="40"/>
      <c r="C103" s="41"/>
      <c r="D103" s="218" t="s">
        <v>130</v>
      </c>
      <c r="E103" s="41"/>
      <c r="F103" s="219" t="s">
        <v>179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130</v>
      </c>
      <c r="AU103" s="18" t="s">
        <v>85</v>
      </c>
    </row>
    <row r="104" spans="1:51" s="13" customFormat="1" ht="12">
      <c r="A104" s="13"/>
      <c r="B104" s="223"/>
      <c r="C104" s="224"/>
      <c r="D104" s="218" t="s">
        <v>132</v>
      </c>
      <c r="E104" s="225" t="s">
        <v>19</v>
      </c>
      <c r="F104" s="226" t="s">
        <v>386</v>
      </c>
      <c r="G104" s="224"/>
      <c r="H104" s="227">
        <v>14.55</v>
      </c>
      <c r="I104" s="228"/>
      <c r="J104" s="224"/>
      <c r="K104" s="224"/>
      <c r="L104" s="229"/>
      <c r="M104" s="230"/>
      <c r="N104" s="231"/>
      <c r="O104" s="231"/>
      <c r="P104" s="231"/>
      <c r="Q104" s="231"/>
      <c r="R104" s="231"/>
      <c r="S104" s="231"/>
      <c r="T104" s="23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3" t="s">
        <v>132</v>
      </c>
      <c r="AU104" s="233" t="s">
        <v>85</v>
      </c>
      <c r="AV104" s="13" t="s">
        <v>85</v>
      </c>
      <c r="AW104" s="13" t="s">
        <v>36</v>
      </c>
      <c r="AX104" s="13" t="s">
        <v>83</v>
      </c>
      <c r="AY104" s="233" t="s">
        <v>121</v>
      </c>
    </row>
    <row r="105" spans="1:65" s="2" customFormat="1" ht="14.4" customHeight="1">
      <c r="A105" s="39"/>
      <c r="B105" s="40"/>
      <c r="C105" s="205" t="s">
        <v>165</v>
      </c>
      <c r="D105" s="205" t="s">
        <v>123</v>
      </c>
      <c r="E105" s="206" t="s">
        <v>182</v>
      </c>
      <c r="F105" s="207" t="s">
        <v>183</v>
      </c>
      <c r="G105" s="208" t="s">
        <v>177</v>
      </c>
      <c r="H105" s="209">
        <v>13.2</v>
      </c>
      <c r="I105" s="210"/>
      <c r="J105" s="211">
        <f>ROUND(I105*H105,2)</f>
        <v>0</v>
      </c>
      <c r="K105" s="207" t="s">
        <v>127</v>
      </c>
      <c r="L105" s="45"/>
      <c r="M105" s="212" t="s">
        <v>19</v>
      </c>
      <c r="N105" s="213" t="s">
        <v>46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128</v>
      </c>
      <c r="AT105" s="216" t="s">
        <v>123</v>
      </c>
      <c r="AU105" s="216" t="s">
        <v>85</v>
      </c>
      <c r="AY105" s="18" t="s">
        <v>121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83</v>
      </c>
      <c r="BK105" s="217">
        <f>ROUND(I105*H105,2)</f>
        <v>0</v>
      </c>
      <c r="BL105" s="18" t="s">
        <v>128</v>
      </c>
      <c r="BM105" s="216" t="s">
        <v>387</v>
      </c>
    </row>
    <row r="106" spans="1:47" s="2" customFormat="1" ht="12">
      <c r="A106" s="39"/>
      <c r="B106" s="40"/>
      <c r="C106" s="41"/>
      <c r="D106" s="218" t="s">
        <v>130</v>
      </c>
      <c r="E106" s="41"/>
      <c r="F106" s="219" t="s">
        <v>185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130</v>
      </c>
      <c r="AU106" s="18" t="s">
        <v>85</v>
      </c>
    </row>
    <row r="107" spans="1:51" s="13" customFormat="1" ht="12">
      <c r="A107" s="13"/>
      <c r="B107" s="223"/>
      <c r="C107" s="224"/>
      <c r="D107" s="218" t="s">
        <v>132</v>
      </c>
      <c r="E107" s="225" t="s">
        <v>19</v>
      </c>
      <c r="F107" s="226" t="s">
        <v>388</v>
      </c>
      <c r="G107" s="224"/>
      <c r="H107" s="227">
        <v>13.2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132</v>
      </c>
      <c r="AU107" s="233" t="s">
        <v>85</v>
      </c>
      <c r="AV107" s="13" t="s">
        <v>85</v>
      </c>
      <c r="AW107" s="13" t="s">
        <v>36</v>
      </c>
      <c r="AX107" s="13" t="s">
        <v>83</v>
      </c>
      <c r="AY107" s="233" t="s">
        <v>121</v>
      </c>
    </row>
    <row r="108" spans="1:65" s="2" customFormat="1" ht="14.4" customHeight="1">
      <c r="A108" s="39"/>
      <c r="B108" s="40"/>
      <c r="C108" s="246" t="s">
        <v>170</v>
      </c>
      <c r="D108" s="246" t="s">
        <v>166</v>
      </c>
      <c r="E108" s="247" t="s">
        <v>188</v>
      </c>
      <c r="F108" s="248" t="s">
        <v>189</v>
      </c>
      <c r="G108" s="249" t="s">
        <v>141</v>
      </c>
      <c r="H108" s="250">
        <v>0.785</v>
      </c>
      <c r="I108" s="251"/>
      <c r="J108" s="252">
        <f>ROUND(I108*H108,2)</f>
        <v>0</v>
      </c>
      <c r="K108" s="248" t="s">
        <v>127</v>
      </c>
      <c r="L108" s="253"/>
      <c r="M108" s="254" t="s">
        <v>19</v>
      </c>
      <c r="N108" s="255" t="s">
        <v>46</v>
      </c>
      <c r="O108" s="85"/>
      <c r="P108" s="214">
        <f>O108*H108</f>
        <v>0</v>
      </c>
      <c r="Q108" s="214">
        <v>0.22</v>
      </c>
      <c r="R108" s="214">
        <f>Q108*H108</f>
        <v>0.17270000000000002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170</v>
      </c>
      <c r="AT108" s="216" t="s">
        <v>166</v>
      </c>
      <c r="AU108" s="216" t="s">
        <v>85</v>
      </c>
      <c r="AY108" s="18" t="s">
        <v>121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83</v>
      </c>
      <c r="BK108" s="217">
        <f>ROUND(I108*H108,2)</f>
        <v>0</v>
      </c>
      <c r="BL108" s="18" t="s">
        <v>128</v>
      </c>
      <c r="BM108" s="216" t="s">
        <v>389</v>
      </c>
    </row>
    <row r="109" spans="1:47" s="2" customFormat="1" ht="12">
      <c r="A109" s="39"/>
      <c r="B109" s="40"/>
      <c r="C109" s="41"/>
      <c r="D109" s="218" t="s">
        <v>130</v>
      </c>
      <c r="E109" s="41"/>
      <c r="F109" s="219" t="s">
        <v>189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130</v>
      </c>
      <c r="AU109" s="18" t="s">
        <v>85</v>
      </c>
    </row>
    <row r="110" spans="1:51" s="13" customFormat="1" ht="12">
      <c r="A110" s="13"/>
      <c r="B110" s="223"/>
      <c r="C110" s="224"/>
      <c r="D110" s="218" t="s">
        <v>132</v>
      </c>
      <c r="E110" s="225" t="s">
        <v>19</v>
      </c>
      <c r="F110" s="226" t="s">
        <v>390</v>
      </c>
      <c r="G110" s="224"/>
      <c r="H110" s="227">
        <v>0.165</v>
      </c>
      <c r="I110" s="228"/>
      <c r="J110" s="224"/>
      <c r="K110" s="224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132</v>
      </c>
      <c r="AU110" s="233" t="s">
        <v>85</v>
      </c>
      <c r="AV110" s="13" t="s">
        <v>85</v>
      </c>
      <c r="AW110" s="13" t="s">
        <v>36</v>
      </c>
      <c r="AX110" s="13" t="s">
        <v>75</v>
      </c>
      <c r="AY110" s="233" t="s">
        <v>121</v>
      </c>
    </row>
    <row r="111" spans="1:51" s="13" customFormat="1" ht="12">
      <c r="A111" s="13"/>
      <c r="B111" s="223"/>
      <c r="C111" s="224"/>
      <c r="D111" s="218" t="s">
        <v>132</v>
      </c>
      <c r="E111" s="225" t="s">
        <v>19</v>
      </c>
      <c r="F111" s="226" t="s">
        <v>391</v>
      </c>
      <c r="G111" s="224"/>
      <c r="H111" s="227">
        <v>0.62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132</v>
      </c>
      <c r="AU111" s="233" t="s">
        <v>85</v>
      </c>
      <c r="AV111" s="13" t="s">
        <v>85</v>
      </c>
      <c r="AW111" s="13" t="s">
        <v>36</v>
      </c>
      <c r="AX111" s="13" t="s">
        <v>75</v>
      </c>
      <c r="AY111" s="233" t="s">
        <v>121</v>
      </c>
    </row>
    <row r="112" spans="1:51" s="14" customFormat="1" ht="12">
      <c r="A112" s="14"/>
      <c r="B112" s="235"/>
      <c r="C112" s="236"/>
      <c r="D112" s="218" t="s">
        <v>132</v>
      </c>
      <c r="E112" s="237" t="s">
        <v>19</v>
      </c>
      <c r="F112" s="238" t="s">
        <v>147</v>
      </c>
      <c r="G112" s="236"/>
      <c r="H112" s="239">
        <v>0.785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132</v>
      </c>
      <c r="AU112" s="245" t="s">
        <v>85</v>
      </c>
      <c r="AV112" s="14" t="s">
        <v>128</v>
      </c>
      <c r="AW112" s="14" t="s">
        <v>36</v>
      </c>
      <c r="AX112" s="14" t="s">
        <v>83</v>
      </c>
      <c r="AY112" s="245" t="s">
        <v>121</v>
      </c>
    </row>
    <row r="113" spans="1:65" s="2" customFormat="1" ht="14.4" customHeight="1">
      <c r="A113" s="39"/>
      <c r="B113" s="40"/>
      <c r="C113" s="205" t="s">
        <v>181</v>
      </c>
      <c r="D113" s="205" t="s">
        <v>123</v>
      </c>
      <c r="E113" s="206" t="s">
        <v>194</v>
      </c>
      <c r="F113" s="207" t="s">
        <v>195</v>
      </c>
      <c r="G113" s="208" t="s">
        <v>177</v>
      </c>
      <c r="H113" s="209">
        <v>13.2</v>
      </c>
      <c r="I113" s="210"/>
      <c r="J113" s="211">
        <f>ROUND(I113*H113,2)</f>
        <v>0</v>
      </c>
      <c r="K113" s="207" t="s">
        <v>127</v>
      </c>
      <c r="L113" s="45"/>
      <c r="M113" s="212" t="s">
        <v>19</v>
      </c>
      <c r="N113" s="213" t="s">
        <v>46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128</v>
      </c>
      <c r="AT113" s="216" t="s">
        <v>123</v>
      </c>
      <c r="AU113" s="216" t="s">
        <v>85</v>
      </c>
      <c r="AY113" s="18" t="s">
        <v>121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83</v>
      </c>
      <c r="BK113" s="217">
        <f>ROUND(I113*H113,2)</f>
        <v>0</v>
      </c>
      <c r="BL113" s="18" t="s">
        <v>128</v>
      </c>
      <c r="BM113" s="216" t="s">
        <v>392</v>
      </c>
    </row>
    <row r="114" spans="1:47" s="2" customFormat="1" ht="12">
      <c r="A114" s="39"/>
      <c r="B114" s="40"/>
      <c r="C114" s="41"/>
      <c r="D114" s="218" t="s">
        <v>130</v>
      </c>
      <c r="E114" s="41"/>
      <c r="F114" s="219" t="s">
        <v>197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130</v>
      </c>
      <c r="AU114" s="18" t="s">
        <v>85</v>
      </c>
    </row>
    <row r="115" spans="1:51" s="13" customFormat="1" ht="12">
      <c r="A115" s="13"/>
      <c r="B115" s="223"/>
      <c r="C115" s="224"/>
      <c r="D115" s="218" t="s">
        <v>132</v>
      </c>
      <c r="E115" s="225" t="s">
        <v>19</v>
      </c>
      <c r="F115" s="226" t="s">
        <v>388</v>
      </c>
      <c r="G115" s="224"/>
      <c r="H115" s="227">
        <v>13.2</v>
      </c>
      <c r="I115" s="228"/>
      <c r="J115" s="224"/>
      <c r="K115" s="224"/>
      <c r="L115" s="229"/>
      <c r="M115" s="230"/>
      <c r="N115" s="231"/>
      <c r="O115" s="231"/>
      <c r="P115" s="231"/>
      <c r="Q115" s="231"/>
      <c r="R115" s="231"/>
      <c r="S115" s="231"/>
      <c r="T115" s="23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3" t="s">
        <v>132</v>
      </c>
      <c r="AU115" s="233" t="s">
        <v>85</v>
      </c>
      <c r="AV115" s="13" t="s">
        <v>85</v>
      </c>
      <c r="AW115" s="13" t="s">
        <v>36</v>
      </c>
      <c r="AX115" s="13" t="s">
        <v>83</v>
      </c>
      <c r="AY115" s="233" t="s">
        <v>121</v>
      </c>
    </row>
    <row r="116" spans="1:65" s="2" customFormat="1" ht="14.4" customHeight="1">
      <c r="A116" s="39"/>
      <c r="B116" s="40"/>
      <c r="C116" s="205" t="s">
        <v>187</v>
      </c>
      <c r="D116" s="205" t="s">
        <v>123</v>
      </c>
      <c r="E116" s="206" t="s">
        <v>199</v>
      </c>
      <c r="F116" s="207" t="s">
        <v>200</v>
      </c>
      <c r="G116" s="208" t="s">
        <v>177</v>
      </c>
      <c r="H116" s="209">
        <v>14.55</v>
      </c>
      <c r="I116" s="210"/>
      <c r="J116" s="211">
        <f>ROUND(I116*H116,2)</f>
        <v>0</v>
      </c>
      <c r="K116" s="207" t="s">
        <v>127</v>
      </c>
      <c r="L116" s="45"/>
      <c r="M116" s="212" t="s">
        <v>19</v>
      </c>
      <c r="N116" s="213" t="s">
        <v>46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128</v>
      </c>
      <c r="AT116" s="216" t="s">
        <v>123</v>
      </c>
      <c r="AU116" s="216" t="s">
        <v>85</v>
      </c>
      <c r="AY116" s="18" t="s">
        <v>121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83</v>
      </c>
      <c r="BK116" s="217">
        <f>ROUND(I116*H116,2)</f>
        <v>0</v>
      </c>
      <c r="BL116" s="18" t="s">
        <v>128</v>
      </c>
      <c r="BM116" s="216" t="s">
        <v>393</v>
      </c>
    </row>
    <row r="117" spans="1:47" s="2" customFormat="1" ht="12">
      <c r="A117" s="39"/>
      <c r="B117" s="40"/>
      <c r="C117" s="41"/>
      <c r="D117" s="218" t="s">
        <v>130</v>
      </c>
      <c r="E117" s="41"/>
      <c r="F117" s="219" t="s">
        <v>202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130</v>
      </c>
      <c r="AU117" s="18" t="s">
        <v>85</v>
      </c>
    </row>
    <row r="118" spans="1:51" s="13" customFormat="1" ht="12">
      <c r="A118" s="13"/>
      <c r="B118" s="223"/>
      <c r="C118" s="224"/>
      <c r="D118" s="218" t="s">
        <v>132</v>
      </c>
      <c r="E118" s="225" t="s">
        <v>19</v>
      </c>
      <c r="F118" s="226" t="s">
        <v>386</v>
      </c>
      <c r="G118" s="224"/>
      <c r="H118" s="227">
        <v>14.55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132</v>
      </c>
      <c r="AU118" s="233" t="s">
        <v>85</v>
      </c>
      <c r="AV118" s="13" t="s">
        <v>85</v>
      </c>
      <c r="AW118" s="13" t="s">
        <v>36</v>
      </c>
      <c r="AX118" s="13" t="s">
        <v>83</v>
      </c>
      <c r="AY118" s="233" t="s">
        <v>121</v>
      </c>
    </row>
    <row r="119" spans="1:65" s="2" customFormat="1" ht="14.4" customHeight="1">
      <c r="A119" s="39"/>
      <c r="B119" s="40"/>
      <c r="C119" s="205" t="s">
        <v>193</v>
      </c>
      <c r="D119" s="205" t="s">
        <v>123</v>
      </c>
      <c r="E119" s="206" t="s">
        <v>204</v>
      </c>
      <c r="F119" s="207" t="s">
        <v>205</v>
      </c>
      <c r="G119" s="208" t="s">
        <v>177</v>
      </c>
      <c r="H119" s="209">
        <v>13.2</v>
      </c>
      <c r="I119" s="210"/>
      <c r="J119" s="211">
        <f>ROUND(I119*H119,2)</f>
        <v>0</v>
      </c>
      <c r="K119" s="207" t="s">
        <v>127</v>
      </c>
      <c r="L119" s="45"/>
      <c r="M119" s="212" t="s">
        <v>19</v>
      </c>
      <c r="N119" s="213" t="s">
        <v>46</v>
      </c>
      <c r="O119" s="85"/>
      <c r="P119" s="214">
        <f>O119*H119</f>
        <v>0</v>
      </c>
      <c r="Q119" s="214">
        <v>5E-05</v>
      </c>
      <c r="R119" s="214">
        <f>Q119*H119</f>
        <v>0.00066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128</v>
      </c>
      <c r="AT119" s="216" t="s">
        <v>123</v>
      </c>
      <c r="AU119" s="216" t="s">
        <v>85</v>
      </c>
      <c r="AY119" s="18" t="s">
        <v>121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83</v>
      </c>
      <c r="BK119" s="217">
        <f>ROUND(I119*H119,2)</f>
        <v>0</v>
      </c>
      <c r="BL119" s="18" t="s">
        <v>128</v>
      </c>
      <c r="BM119" s="216" t="s">
        <v>394</v>
      </c>
    </row>
    <row r="120" spans="1:47" s="2" customFormat="1" ht="12">
      <c r="A120" s="39"/>
      <c r="B120" s="40"/>
      <c r="C120" s="41"/>
      <c r="D120" s="218" t="s">
        <v>130</v>
      </c>
      <c r="E120" s="41"/>
      <c r="F120" s="219" t="s">
        <v>207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130</v>
      </c>
      <c r="AU120" s="18" t="s">
        <v>85</v>
      </c>
    </row>
    <row r="121" spans="1:51" s="13" customFormat="1" ht="12">
      <c r="A121" s="13"/>
      <c r="B121" s="223"/>
      <c r="C121" s="224"/>
      <c r="D121" s="218" t="s">
        <v>132</v>
      </c>
      <c r="E121" s="225" t="s">
        <v>19</v>
      </c>
      <c r="F121" s="226" t="s">
        <v>395</v>
      </c>
      <c r="G121" s="224"/>
      <c r="H121" s="227">
        <v>13.2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132</v>
      </c>
      <c r="AU121" s="233" t="s">
        <v>85</v>
      </c>
      <c r="AV121" s="13" t="s">
        <v>85</v>
      </c>
      <c r="AW121" s="13" t="s">
        <v>36</v>
      </c>
      <c r="AX121" s="13" t="s">
        <v>83</v>
      </c>
      <c r="AY121" s="233" t="s">
        <v>121</v>
      </c>
    </row>
    <row r="122" spans="1:65" s="2" customFormat="1" ht="14.4" customHeight="1">
      <c r="A122" s="39"/>
      <c r="B122" s="40"/>
      <c r="C122" s="246" t="s">
        <v>198</v>
      </c>
      <c r="D122" s="246" t="s">
        <v>166</v>
      </c>
      <c r="E122" s="247" t="s">
        <v>210</v>
      </c>
      <c r="F122" s="248" t="s">
        <v>211</v>
      </c>
      <c r="G122" s="249" t="s">
        <v>177</v>
      </c>
      <c r="H122" s="250">
        <v>13.2</v>
      </c>
      <c r="I122" s="251"/>
      <c r="J122" s="252">
        <f>ROUND(I122*H122,2)</f>
        <v>0</v>
      </c>
      <c r="K122" s="248" t="s">
        <v>19</v>
      </c>
      <c r="L122" s="253"/>
      <c r="M122" s="254" t="s">
        <v>19</v>
      </c>
      <c r="N122" s="255" t="s">
        <v>46</v>
      </c>
      <c r="O122" s="85"/>
      <c r="P122" s="214">
        <f>O122*H122</f>
        <v>0</v>
      </c>
      <c r="Q122" s="214">
        <v>0.00354</v>
      </c>
      <c r="R122" s="214">
        <f>Q122*H122</f>
        <v>0.046728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170</v>
      </c>
      <c r="AT122" s="216" t="s">
        <v>166</v>
      </c>
      <c r="AU122" s="216" t="s">
        <v>85</v>
      </c>
      <c r="AY122" s="18" t="s">
        <v>121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83</v>
      </c>
      <c r="BK122" s="217">
        <f>ROUND(I122*H122,2)</f>
        <v>0</v>
      </c>
      <c r="BL122" s="18" t="s">
        <v>128</v>
      </c>
      <c r="BM122" s="216" t="s">
        <v>396</v>
      </c>
    </row>
    <row r="123" spans="1:47" s="2" customFormat="1" ht="12">
      <c r="A123" s="39"/>
      <c r="B123" s="40"/>
      <c r="C123" s="41"/>
      <c r="D123" s="218" t="s">
        <v>130</v>
      </c>
      <c r="E123" s="41"/>
      <c r="F123" s="219" t="s">
        <v>211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130</v>
      </c>
      <c r="AU123" s="18" t="s">
        <v>85</v>
      </c>
    </row>
    <row r="124" spans="1:65" s="2" customFormat="1" ht="14.4" customHeight="1">
      <c r="A124" s="39"/>
      <c r="B124" s="40"/>
      <c r="C124" s="205" t="s">
        <v>203</v>
      </c>
      <c r="D124" s="205" t="s">
        <v>123</v>
      </c>
      <c r="E124" s="206" t="s">
        <v>213</v>
      </c>
      <c r="F124" s="207" t="s">
        <v>214</v>
      </c>
      <c r="G124" s="208" t="s">
        <v>177</v>
      </c>
      <c r="H124" s="209">
        <v>14.55</v>
      </c>
      <c r="I124" s="210"/>
      <c r="J124" s="211">
        <f>ROUND(I124*H124,2)</f>
        <v>0</v>
      </c>
      <c r="K124" s="207" t="s">
        <v>127</v>
      </c>
      <c r="L124" s="45"/>
      <c r="M124" s="212" t="s">
        <v>19</v>
      </c>
      <c r="N124" s="213" t="s">
        <v>46</v>
      </c>
      <c r="O124" s="85"/>
      <c r="P124" s="214">
        <f>O124*H124</f>
        <v>0</v>
      </c>
      <c r="Q124" s="214">
        <v>6E-05</v>
      </c>
      <c r="R124" s="214">
        <f>Q124*H124</f>
        <v>0.0008730000000000001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128</v>
      </c>
      <c r="AT124" s="216" t="s">
        <v>123</v>
      </c>
      <c r="AU124" s="216" t="s">
        <v>85</v>
      </c>
      <c r="AY124" s="18" t="s">
        <v>121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83</v>
      </c>
      <c r="BK124" s="217">
        <f>ROUND(I124*H124,2)</f>
        <v>0</v>
      </c>
      <c r="BL124" s="18" t="s">
        <v>128</v>
      </c>
      <c r="BM124" s="216" t="s">
        <v>397</v>
      </c>
    </row>
    <row r="125" spans="1:47" s="2" customFormat="1" ht="12">
      <c r="A125" s="39"/>
      <c r="B125" s="40"/>
      <c r="C125" s="41"/>
      <c r="D125" s="218" t="s">
        <v>130</v>
      </c>
      <c r="E125" s="41"/>
      <c r="F125" s="219" t="s">
        <v>216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130</v>
      </c>
      <c r="AU125" s="18" t="s">
        <v>85</v>
      </c>
    </row>
    <row r="126" spans="1:51" s="13" customFormat="1" ht="12">
      <c r="A126" s="13"/>
      <c r="B126" s="223"/>
      <c r="C126" s="224"/>
      <c r="D126" s="218" t="s">
        <v>132</v>
      </c>
      <c r="E126" s="225" t="s">
        <v>19</v>
      </c>
      <c r="F126" s="226" t="s">
        <v>398</v>
      </c>
      <c r="G126" s="224"/>
      <c r="H126" s="227">
        <v>14.55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132</v>
      </c>
      <c r="AU126" s="233" t="s">
        <v>85</v>
      </c>
      <c r="AV126" s="13" t="s">
        <v>85</v>
      </c>
      <c r="AW126" s="13" t="s">
        <v>36</v>
      </c>
      <c r="AX126" s="13" t="s">
        <v>83</v>
      </c>
      <c r="AY126" s="233" t="s">
        <v>121</v>
      </c>
    </row>
    <row r="127" spans="1:65" s="2" customFormat="1" ht="14.4" customHeight="1">
      <c r="A127" s="39"/>
      <c r="B127" s="40"/>
      <c r="C127" s="246" t="s">
        <v>209</v>
      </c>
      <c r="D127" s="246" t="s">
        <v>166</v>
      </c>
      <c r="E127" s="247" t="s">
        <v>219</v>
      </c>
      <c r="F127" s="248" t="s">
        <v>220</v>
      </c>
      <c r="G127" s="249" t="s">
        <v>177</v>
      </c>
      <c r="H127" s="250">
        <v>43.65</v>
      </c>
      <c r="I127" s="251"/>
      <c r="J127" s="252">
        <f>ROUND(I127*H127,2)</f>
        <v>0</v>
      </c>
      <c r="K127" s="248" t="s">
        <v>127</v>
      </c>
      <c r="L127" s="253"/>
      <c r="M127" s="254" t="s">
        <v>19</v>
      </c>
      <c r="N127" s="255" t="s">
        <v>46</v>
      </c>
      <c r="O127" s="85"/>
      <c r="P127" s="214">
        <f>O127*H127</f>
        <v>0</v>
      </c>
      <c r="Q127" s="214">
        <v>0.0059</v>
      </c>
      <c r="R127" s="214">
        <f>Q127*H127</f>
        <v>0.25753499999999996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170</v>
      </c>
      <c r="AT127" s="216" t="s">
        <v>166</v>
      </c>
      <c r="AU127" s="216" t="s">
        <v>85</v>
      </c>
      <c r="AY127" s="18" t="s">
        <v>121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83</v>
      </c>
      <c r="BK127" s="217">
        <f>ROUND(I127*H127,2)</f>
        <v>0</v>
      </c>
      <c r="BL127" s="18" t="s">
        <v>128</v>
      </c>
      <c r="BM127" s="216" t="s">
        <v>399</v>
      </c>
    </row>
    <row r="128" spans="1:47" s="2" customFormat="1" ht="12">
      <c r="A128" s="39"/>
      <c r="B128" s="40"/>
      <c r="C128" s="41"/>
      <c r="D128" s="218" t="s">
        <v>130</v>
      </c>
      <c r="E128" s="41"/>
      <c r="F128" s="219" t="s">
        <v>220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130</v>
      </c>
      <c r="AU128" s="18" t="s">
        <v>85</v>
      </c>
    </row>
    <row r="129" spans="1:51" s="13" customFormat="1" ht="12">
      <c r="A129" s="13"/>
      <c r="B129" s="223"/>
      <c r="C129" s="224"/>
      <c r="D129" s="218" t="s">
        <v>132</v>
      </c>
      <c r="E129" s="224"/>
      <c r="F129" s="226" t="s">
        <v>400</v>
      </c>
      <c r="G129" s="224"/>
      <c r="H129" s="227">
        <v>43.65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132</v>
      </c>
      <c r="AU129" s="233" t="s">
        <v>85</v>
      </c>
      <c r="AV129" s="13" t="s">
        <v>85</v>
      </c>
      <c r="AW129" s="13" t="s">
        <v>4</v>
      </c>
      <c r="AX129" s="13" t="s">
        <v>83</v>
      </c>
      <c r="AY129" s="233" t="s">
        <v>121</v>
      </c>
    </row>
    <row r="130" spans="1:65" s="2" customFormat="1" ht="24.15" customHeight="1">
      <c r="A130" s="39"/>
      <c r="B130" s="40"/>
      <c r="C130" s="205" t="s">
        <v>8</v>
      </c>
      <c r="D130" s="205" t="s">
        <v>123</v>
      </c>
      <c r="E130" s="206" t="s">
        <v>224</v>
      </c>
      <c r="F130" s="207" t="s">
        <v>225</v>
      </c>
      <c r="G130" s="208" t="s">
        <v>226</v>
      </c>
      <c r="H130" s="209">
        <v>1.85</v>
      </c>
      <c r="I130" s="210"/>
      <c r="J130" s="211">
        <f>ROUND(I130*H130,2)</f>
        <v>0</v>
      </c>
      <c r="K130" s="207" t="s">
        <v>127</v>
      </c>
      <c r="L130" s="45"/>
      <c r="M130" s="212" t="s">
        <v>19</v>
      </c>
      <c r="N130" s="213" t="s">
        <v>46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128</v>
      </c>
      <c r="AT130" s="216" t="s">
        <v>123</v>
      </c>
      <c r="AU130" s="216" t="s">
        <v>85</v>
      </c>
      <c r="AY130" s="18" t="s">
        <v>121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83</v>
      </c>
      <c r="BK130" s="217">
        <f>ROUND(I130*H130,2)</f>
        <v>0</v>
      </c>
      <c r="BL130" s="18" t="s">
        <v>128</v>
      </c>
      <c r="BM130" s="216" t="s">
        <v>401</v>
      </c>
    </row>
    <row r="131" spans="1:47" s="2" customFormat="1" ht="12">
      <c r="A131" s="39"/>
      <c r="B131" s="40"/>
      <c r="C131" s="41"/>
      <c r="D131" s="218" t="s">
        <v>130</v>
      </c>
      <c r="E131" s="41"/>
      <c r="F131" s="219" t="s">
        <v>228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130</v>
      </c>
      <c r="AU131" s="18" t="s">
        <v>85</v>
      </c>
    </row>
    <row r="132" spans="1:51" s="13" customFormat="1" ht="12">
      <c r="A132" s="13"/>
      <c r="B132" s="223"/>
      <c r="C132" s="224"/>
      <c r="D132" s="218" t="s">
        <v>132</v>
      </c>
      <c r="E132" s="225" t="s">
        <v>19</v>
      </c>
      <c r="F132" s="226" t="s">
        <v>229</v>
      </c>
      <c r="G132" s="224"/>
      <c r="H132" s="227">
        <v>97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132</v>
      </c>
      <c r="AU132" s="233" t="s">
        <v>85</v>
      </c>
      <c r="AV132" s="13" t="s">
        <v>85</v>
      </c>
      <c r="AW132" s="13" t="s">
        <v>36</v>
      </c>
      <c r="AX132" s="13" t="s">
        <v>75</v>
      </c>
      <c r="AY132" s="233" t="s">
        <v>121</v>
      </c>
    </row>
    <row r="133" spans="1:51" s="13" customFormat="1" ht="12">
      <c r="A133" s="13"/>
      <c r="B133" s="223"/>
      <c r="C133" s="224"/>
      <c r="D133" s="218" t="s">
        <v>132</v>
      </c>
      <c r="E133" s="225" t="s">
        <v>19</v>
      </c>
      <c r="F133" s="226" t="s">
        <v>230</v>
      </c>
      <c r="G133" s="224"/>
      <c r="H133" s="227">
        <v>88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3" t="s">
        <v>132</v>
      </c>
      <c r="AU133" s="233" t="s">
        <v>85</v>
      </c>
      <c r="AV133" s="13" t="s">
        <v>85</v>
      </c>
      <c r="AW133" s="13" t="s">
        <v>36</v>
      </c>
      <c r="AX133" s="13" t="s">
        <v>75</v>
      </c>
      <c r="AY133" s="233" t="s">
        <v>121</v>
      </c>
    </row>
    <row r="134" spans="1:51" s="15" customFormat="1" ht="12">
      <c r="A134" s="15"/>
      <c r="B134" s="256"/>
      <c r="C134" s="257"/>
      <c r="D134" s="218" t="s">
        <v>132</v>
      </c>
      <c r="E134" s="258" t="s">
        <v>19</v>
      </c>
      <c r="F134" s="259" t="s">
        <v>231</v>
      </c>
      <c r="G134" s="257"/>
      <c r="H134" s="260">
        <v>185</v>
      </c>
      <c r="I134" s="261"/>
      <c r="J134" s="257"/>
      <c r="K134" s="257"/>
      <c r="L134" s="262"/>
      <c r="M134" s="263"/>
      <c r="N134" s="264"/>
      <c r="O134" s="264"/>
      <c r="P134" s="264"/>
      <c r="Q134" s="264"/>
      <c r="R134" s="264"/>
      <c r="S134" s="264"/>
      <c r="T134" s="26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6" t="s">
        <v>132</v>
      </c>
      <c r="AU134" s="266" t="s">
        <v>85</v>
      </c>
      <c r="AV134" s="15" t="s">
        <v>138</v>
      </c>
      <c r="AW134" s="15" t="s">
        <v>36</v>
      </c>
      <c r="AX134" s="15" t="s">
        <v>75</v>
      </c>
      <c r="AY134" s="266" t="s">
        <v>121</v>
      </c>
    </row>
    <row r="135" spans="1:51" s="13" customFormat="1" ht="12">
      <c r="A135" s="13"/>
      <c r="B135" s="223"/>
      <c r="C135" s="224"/>
      <c r="D135" s="218" t="s">
        <v>132</v>
      </c>
      <c r="E135" s="225" t="s">
        <v>19</v>
      </c>
      <c r="F135" s="226" t="s">
        <v>232</v>
      </c>
      <c r="G135" s="224"/>
      <c r="H135" s="227">
        <v>1.85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132</v>
      </c>
      <c r="AU135" s="233" t="s">
        <v>85</v>
      </c>
      <c r="AV135" s="13" t="s">
        <v>85</v>
      </c>
      <c r="AW135" s="13" t="s">
        <v>36</v>
      </c>
      <c r="AX135" s="13" t="s">
        <v>83</v>
      </c>
      <c r="AY135" s="233" t="s">
        <v>121</v>
      </c>
    </row>
    <row r="136" spans="1:65" s="2" customFormat="1" ht="14.4" customHeight="1">
      <c r="A136" s="39"/>
      <c r="B136" s="40"/>
      <c r="C136" s="205" t="s">
        <v>218</v>
      </c>
      <c r="D136" s="205" t="s">
        <v>123</v>
      </c>
      <c r="E136" s="206" t="s">
        <v>234</v>
      </c>
      <c r="F136" s="207" t="s">
        <v>235</v>
      </c>
      <c r="G136" s="208" t="s">
        <v>236</v>
      </c>
      <c r="H136" s="209">
        <v>14.55</v>
      </c>
      <c r="I136" s="210"/>
      <c r="J136" s="211">
        <f>ROUND(I136*H136,2)</f>
        <v>0</v>
      </c>
      <c r="K136" s="207" t="s">
        <v>19</v>
      </c>
      <c r="L136" s="45"/>
      <c r="M136" s="212" t="s">
        <v>19</v>
      </c>
      <c r="N136" s="213" t="s">
        <v>46</v>
      </c>
      <c r="O136" s="85"/>
      <c r="P136" s="214">
        <f>O136*H136</f>
        <v>0</v>
      </c>
      <c r="Q136" s="214">
        <v>2E-05</v>
      </c>
      <c r="R136" s="214">
        <f>Q136*H136</f>
        <v>0.000291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128</v>
      </c>
      <c r="AT136" s="216" t="s">
        <v>123</v>
      </c>
      <c r="AU136" s="216" t="s">
        <v>85</v>
      </c>
      <c r="AY136" s="18" t="s">
        <v>121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83</v>
      </c>
      <c r="BK136" s="217">
        <f>ROUND(I136*H136,2)</f>
        <v>0</v>
      </c>
      <c r="BL136" s="18" t="s">
        <v>128</v>
      </c>
      <c r="BM136" s="216" t="s">
        <v>402</v>
      </c>
    </row>
    <row r="137" spans="1:47" s="2" customFormat="1" ht="12">
      <c r="A137" s="39"/>
      <c r="B137" s="40"/>
      <c r="C137" s="41"/>
      <c r="D137" s="218" t="s">
        <v>130</v>
      </c>
      <c r="E137" s="41"/>
      <c r="F137" s="219" t="s">
        <v>235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130</v>
      </c>
      <c r="AU137" s="18" t="s">
        <v>85</v>
      </c>
    </row>
    <row r="138" spans="1:51" s="13" customFormat="1" ht="12">
      <c r="A138" s="13"/>
      <c r="B138" s="223"/>
      <c r="C138" s="224"/>
      <c r="D138" s="218" t="s">
        <v>132</v>
      </c>
      <c r="E138" s="225" t="s">
        <v>19</v>
      </c>
      <c r="F138" s="226" t="s">
        <v>403</v>
      </c>
      <c r="G138" s="224"/>
      <c r="H138" s="227">
        <v>14.55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132</v>
      </c>
      <c r="AU138" s="233" t="s">
        <v>85</v>
      </c>
      <c r="AV138" s="13" t="s">
        <v>85</v>
      </c>
      <c r="AW138" s="13" t="s">
        <v>36</v>
      </c>
      <c r="AX138" s="13" t="s">
        <v>83</v>
      </c>
      <c r="AY138" s="233" t="s">
        <v>121</v>
      </c>
    </row>
    <row r="139" spans="1:65" s="2" customFormat="1" ht="24.15" customHeight="1">
      <c r="A139" s="39"/>
      <c r="B139" s="40"/>
      <c r="C139" s="246" t="s">
        <v>223</v>
      </c>
      <c r="D139" s="246" t="s">
        <v>166</v>
      </c>
      <c r="E139" s="247" t="s">
        <v>240</v>
      </c>
      <c r="F139" s="248" t="s">
        <v>241</v>
      </c>
      <c r="G139" s="249" t="s">
        <v>177</v>
      </c>
      <c r="H139" s="250">
        <v>87.3</v>
      </c>
      <c r="I139" s="251"/>
      <c r="J139" s="252">
        <f>ROUND(I139*H139,2)</f>
        <v>0</v>
      </c>
      <c r="K139" s="248" t="s">
        <v>19</v>
      </c>
      <c r="L139" s="253"/>
      <c r="M139" s="254" t="s">
        <v>19</v>
      </c>
      <c r="N139" s="255" t="s">
        <v>46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170</v>
      </c>
      <c r="AT139" s="216" t="s">
        <v>166</v>
      </c>
      <c r="AU139" s="216" t="s">
        <v>85</v>
      </c>
      <c r="AY139" s="18" t="s">
        <v>121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83</v>
      </c>
      <c r="BK139" s="217">
        <f>ROUND(I139*H139,2)</f>
        <v>0</v>
      </c>
      <c r="BL139" s="18" t="s">
        <v>128</v>
      </c>
      <c r="BM139" s="216" t="s">
        <v>404</v>
      </c>
    </row>
    <row r="140" spans="1:47" s="2" customFormat="1" ht="12">
      <c r="A140" s="39"/>
      <c r="B140" s="40"/>
      <c r="C140" s="41"/>
      <c r="D140" s="218" t="s">
        <v>130</v>
      </c>
      <c r="E140" s="41"/>
      <c r="F140" s="219" t="s">
        <v>243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130</v>
      </c>
      <c r="AU140" s="18" t="s">
        <v>85</v>
      </c>
    </row>
    <row r="141" spans="1:51" s="13" customFormat="1" ht="12">
      <c r="A141" s="13"/>
      <c r="B141" s="223"/>
      <c r="C141" s="224"/>
      <c r="D141" s="218" t="s">
        <v>132</v>
      </c>
      <c r="E141" s="225" t="s">
        <v>19</v>
      </c>
      <c r="F141" s="226" t="s">
        <v>405</v>
      </c>
      <c r="G141" s="224"/>
      <c r="H141" s="227">
        <v>87.3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132</v>
      </c>
      <c r="AU141" s="233" t="s">
        <v>85</v>
      </c>
      <c r="AV141" s="13" t="s">
        <v>85</v>
      </c>
      <c r="AW141" s="13" t="s">
        <v>36</v>
      </c>
      <c r="AX141" s="13" t="s">
        <v>83</v>
      </c>
      <c r="AY141" s="233" t="s">
        <v>121</v>
      </c>
    </row>
    <row r="142" spans="1:65" s="2" customFormat="1" ht="14.4" customHeight="1">
      <c r="A142" s="39"/>
      <c r="B142" s="40"/>
      <c r="C142" s="246" t="s">
        <v>233</v>
      </c>
      <c r="D142" s="246" t="s">
        <v>166</v>
      </c>
      <c r="E142" s="247" t="s">
        <v>246</v>
      </c>
      <c r="F142" s="248" t="s">
        <v>247</v>
      </c>
      <c r="G142" s="249" t="s">
        <v>177</v>
      </c>
      <c r="H142" s="250">
        <v>14.55</v>
      </c>
      <c r="I142" s="251"/>
      <c r="J142" s="252">
        <f>ROUND(I142*H142,2)</f>
        <v>0</v>
      </c>
      <c r="K142" s="248" t="s">
        <v>19</v>
      </c>
      <c r="L142" s="253"/>
      <c r="M142" s="254" t="s">
        <v>19</v>
      </c>
      <c r="N142" s="255" t="s">
        <v>46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170</v>
      </c>
      <c r="AT142" s="216" t="s">
        <v>166</v>
      </c>
      <c r="AU142" s="216" t="s">
        <v>85</v>
      </c>
      <c r="AY142" s="18" t="s">
        <v>121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83</v>
      </c>
      <c r="BK142" s="217">
        <f>ROUND(I142*H142,2)</f>
        <v>0</v>
      </c>
      <c r="BL142" s="18" t="s">
        <v>128</v>
      </c>
      <c r="BM142" s="216" t="s">
        <v>406</v>
      </c>
    </row>
    <row r="143" spans="1:47" s="2" customFormat="1" ht="12">
      <c r="A143" s="39"/>
      <c r="B143" s="40"/>
      <c r="C143" s="41"/>
      <c r="D143" s="218" t="s">
        <v>130</v>
      </c>
      <c r="E143" s="41"/>
      <c r="F143" s="219" t="s">
        <v>249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130</v>
      </c>
      <c r="AU143" s="18" t="s">
        <v>85</v>
      </c>
    </row>
    <row r="144" spans="1:65" s="2" customFormat="1" ht="14.4" customHeight="1">
      <c r="A144" s="39"/>
      <c r="B144" s="40"/>
      <c r="C144" s="246" t="s">
        <v>239</v>
      </c>
      <c r="D144" s="246" t="s">
        <v>166</v>
      </c>
      <c r="E144" s="247" t="s">
        <v>250</v>
      </c>
      <c r="F144" s="248" t="s">
        <v>251</v>
      </c>
      <c r="G144" s="249" t="s">
        <v>177</v>
      </c>
      <c r="H144" s="250">
        <v>14.55</v>
      </c>
      <c r="I144" s="251"/>
      <c r="J144" s="252">
        <f>ROUND(I144*H144,2)</f>
        <v>0</v>
      </c>
      <c r="K144" s="248" t="s">
        <v>19</v>
      </c>
      <c r="L144" s="253"/>
      <c r="M144" s="254" t="s">
        <v>19</v>
      </c>
      <c r="N144" s="255" t="s">
        <v>46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170</v>
      </c>
      <c r="AT144" s="216" t="s">
        <v>166</v>
      </c>
      <c r="AU144" s="216" t="s">
        <v>85</v>
      </c>
      <c r="AY144" s="18" t="s">
        <v>121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83</v>
      </c>
      <c r="BK144" s="217">
        <f>ROUND(I144*H144,2)</f>
        <v>0</v>
      </c>
      <c r="BL144" s="18" t="s">
        <v>128</v>
      </c>
      <c r="BM144" s="216" t="s">
        <v>407</v>
      </c>
    </row>
    <row r="145" spans="1:47" s="2" customFormat="1" ht="12">
      <c r="A145" s="39"/>
      <c r="B145" s="40"/>
      <c r="C145" s="41"/>
      <c r="D145" s="218" t="s">
        <v>130</v>
      </c>
      <c r="E145" s="41"/>
      <c r="F145" s="219" t="s">
        <v>251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130</v>
      </c>
      <c r="AU145" s="18" t="s">
        <v>85</v>
      </c>
    </row>
    <row r="146" spans="1:51" s="13" customFormat="1" ht="12">
      <c r="A146" s="13"/>
      <c r="B146" s="223"/>
      <c r="C146" s="224"/>
      <c r="D146" s="218" t="s">
        <v>132</v>
      </c>
      <c r="E146" s="225" t="s">
        <v>19</v>
      </c>
      <c r="F146" s="226" t="s">
        <v>403</v>
      </c>
      <c r="G146" s="224"/>
      <c r="H146" s="227">
        <v>14.55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132</v>
      </c>
      <c r="AU146" s="233" t="s">
        <v>85</v>
      </c>
      <c r="AV146" s="13" t="s">
        <v>85</v>
      </c>
      <c r="AW146" s="13" t="s">
        <v>36</v>
      </c>
      <c r="AX146" s="13" t="s">
        <v>83</v>
      </c>
      <c r="AY146" s="233" t="s">
        <v>121</v>
      </c>
    </row>
    <row r="147" spans="1:65" s="2" customFormat="1" ht="14.4" customHeight="1">
      <c r="A147" s="39"/>
      <c r="B147" s="40"/>
      <c r="C147" s="246" t="s">
        <v>245</v>
      </c>
      <c r="D147" s="246" t="s">
        <v>166</v>
      </c>
      <c r="E147" s="247" t="s">
        <v>254</v>
      </c>
      <c r="F147" s="248" t="s">
        <v>255</v>
      </c>
      <c r="G147" s="249" t="s">
        <v>177</v>
      </c>
      <c r="H147" s="250">
        <v>2.1</v>
      </c>
      <c r="I147" s="251"/>
      <c r="J147" s="252">
        <f>ROUND(I147*H147,2)</f>
        <v>0</v>
      </c>
      <c r="K147" s="248" t="s">
        <v>19</v>
      </c>
      <c r="L147" s="253"/>
      <c r="M147" s="254" t="s">
        <v>19</v>
      </c>
      <c r="N147" s="255" t="s">
        <v>46</v>
      </c>
      <c r="O147" s="85"/>
      <c r="P147" s="214">
        <f>O147*H147</f>
        <v>0</v>
      </c>
      <c r="Q147" s="214">
        <v>4E-05</v>
      </c>
      <c r="R147" s="214">
        <f>Q147*H147</f>
        <v>8.400000000000001E-05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170</v>
      </c>
      <c r="AT147" s="216" t="s">
        <v>166</v>
      </c>
      <c r="AU147" s="216" t="s">
        <v>85</v>
      </c>
      <c r="AY147" s="18" t="s">
        <v>121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83</v>
      </c>
      <c r="BK147" s="217">
        <f>ROUND(I147*H147,2)</f>
        <v>0</v>
      </c>
      <c r="BL147" s="18" t="s">
        <v>128</v>
      </c>
      <c r="BM147" s="216" t="s">
        <v>408</v>
      </c>
    </row>
    <row r="148" spans="1:47" s="2" customFormat="1" ht="12">
      <c r="A148" s="39"/>
      <c r="B148" s="40"/>
      <c r="C148" s="41"/>
      <c r="D148" s="218" t="s">
        <v>130</v>
      </c>
      <c r="E148" s="41"/>
      <c r="F148" s="219" t="s">
        <v>255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130</v>
      </c>
      <c r="AU148" s="18" t="s">
        <v>85</v>
      </c>
    </row>
    <row r="149" spans="1:51" s="13" customFormat="1" ht="12">
      <c r="A149" s="13"/>
      <c r="B149" s="223"/>
      <c r="C149" s="224"/>
      <c r="D149" s="218" t="s">
        <v>132</v>
      </c>
      <c r="E149" s="225" t="s">
        <v>19</v>
      </c>
      <c r="F149" s="226" t="s">
        <v>409</v>
      </c>
      <c r="G149" s="224"/>
      <c r="H149" s="227">
        <v>2.1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132</v>
      </c>
      <c r="AU149" s="233" t="s">
        <v>85</v>
      </c>
      <c r="AV149" s="13" t="s">
        <v>85</v>
      </c>
      <c r="AW149" s="13" t="s">
        <v>36</v>
      </c>
      <c r="AX149" s="13" t="s">
        <v>83</v>
      </c>
      <c r="AY149" s="233" t="s">
        <v>121</v>
      </c>
    </row>
    <row r="150" spans="1:65" s="2" customFormat="1" ht="14.4" customHeight="1">
      <c r="A150" s="39"/>
      <c r="B150" s="40"/>
      <c r="C150" s="246" t="s">
        <v>7</v>
      </c>
      <c r="D150" s="246" t="s">
        <v>166</v>
      </c>
      <c r="E150" s="247" t="s">
        <v>258</v>
      </c>
      <c r="F150" s="248" t="s">
        <v>259</v>
      </c>
      <c r="G150" s="249" t="s">
        <v>177</v>
      </c>
      <c r="H150" s="250">
        <v>2.55</v>
      </c>
      <c r="I150" s="251"/>
      <c r="J150" s="252">
        <f>ROUND(I150*H150,2)</f>
        <v>0</v>
      </c>
      <c r="K150" s="248" t="s">
        <v>19</v>
      </c>
      <c r="L150" s="253"/>
      <c r="M150" s="254" t="s">
        <v>19</v>
      </c>
      <c r="N150" s="255" t="s">
        <v>46</v>
      </c>
      <c r="O150" s="85"/>
      <c r="P150" s="214">
        <f>O150*H150</f>
        <v>0</v>
      </c>
      <c r="Q150" s="214">
        <v>4E-05</v>
      </c>
      <c r="R150" s="214">
        <f>Q150*H150</f>
        <v>0.000102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170</v>
      </c>
      <c r="AT150" s="216" t="s">
        <v>166</v>
      </c>
      <c r="AU150" s="216" t="s">
        <v>85</v>
      </c>
      <c r="AY150" s="18" t="s">
        <v>121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83</v>
      </c>
      <c r="BK150" s="217">
        <f>ROUND(I150*H150,2)</f>
        <v>0</v>
      </c>
      <c r="BL150" s="18" t="s">
        <v>128</v>
      </c>
      <c r="BM150" s="216" t="s">
        <v>410</v>
      </c>
    </row>
    <row r="151" spans="1:47" s="2" customFormat="1" ht="12">
      <c r="A151" s="39"/>
      <c r="B151" s="40"/>
      <c r="C151" s="41"/>
      <c r="D151" s="218" t="s">
        <v>130</v>
      </c>
      <c r="E151" s="41"/>
      <c r="F151" s="219" t="s">
        <v>259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130</v>
      </c>
      <c r="AU151" s="18" t="s">
        <v>85</v>
      </c>
    </row>
    <row r="152" spans="1:51" s="13" customFormat="1" ht="12">
      <c r="A152" s="13"/>
      <c r="B152" s="223"/>
      <c r="C152" s="224"/>
      <c r="D152" s="218" t="s">
        <v>132</v>
      </c>
      <c r="E152" s="225" t="s">
        <v>19</v>
      </c>
      <c r="F152" s="226" t="s">
        <v>411</v>
      </c>
      <c r="G152" s="224"/>
      <c r="H152" s="227">
        <v>2.55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3" t="s">
        <v>132</v>
      </c>
      <c r="AU152" s="233" t="s">
        <v>85</v>
      </c>
      <c r="AV152" s="13" t="s">
        <v>85</v>
      </c>
      <c r="AW152" s="13" t="s">
        <v>36</v>
      </c>
      <c r="AX152" s="13" t="s">
        <v>83</v>
      </c>
      <c r="AY152" s="233" t="s">
        <v>121</v>
      </c>
    </row>
    <row r="153" spans="1:65" s="2" customFormat="1" ht="14.4" customHeight="1">
      <c r="A153" s="39"/>
      <c r="B153" s="40"/>
      <c r="C153" s="246" t="s">
        <v>253</v>
      </c>
      <c r="D153" s="246" t="s">
        <v>166</v>
      </c>
      <c r="E153" s="247" t="s">
        <v>262</v>
      </c>
      <c r="F153" s="248" t="s">
        <v>263</v>
      </c>
      <c r="G153" s="249" t="s">
        <v>177</v>
      </c>
      <c r="H153" s="250">
        <v>1.35</v>
      </c>
      <c r="I153" s="251"/>
      <c r="J153" s="252">
        <f>ROUND(I153*H153,2)</f>
        <v>0</v>
      </c>
      <c r="K153" s="248" t="s">
        <v>19</v>
      </c>
      <c r="L153" s="253"/>
      <c r="M153" s="254" t="s">
        <v>19</v>
      </c>
      <c r="N153" s="255" t="s">
        <v>46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170</v>
      </c>
      <c r="AT153" s="216" t="s">
        <v>166</v>
      </c>
      <c r="AU153" s="216" t="s">
        <v>85</v>
      </c>
      <c r="AY153" s="18" t="s">
        <v>121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83</v>
      </c>
      <c r="BK153" s="217">
        <f>ROUND(I153*H153,2)</f>
        <v>0</v>
      </c>
      <c r="BL153" s="18" t="s">
        <v>128</v>
      </c>
      <c r="BM153" s="216" t="s">
        <v>412</v>
      </c>
    </row>
    <row r="154" spans="1:47" s="2" customFormat="1" ht="12">
      <c r="A154" s="39"/>
      <c r="B154" s="40"/>
      <c r="C154" s="41"/>
      <c r="D154" s="218" t="s">
        <v>130</v>
      </c>
      <c r="E154" s="41"/>
      <c r="F154" s="219" t="s">
        <v>265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130</v>
      </c>
      <c r="AU154" s="18" t="s">
        <v>85</v>
      </c>
    </row>
    <row r="155" spans="1:51" s="13" customFormat="1" ht="12">
      <c r="A155" s="13"/>
      <c r="B155" s="223"/>
      <c r="C155" s="224"/>
      <c r="D155" s="218" t="s">
        <v>132</v>
      </c>
      <c r="E155" s="225" t="s">
        <v>19</v>
      </c>
      <c r="F155" s="226" t="s">
        <v>413</v>
      </c>
      <c r="G155" s="224"/>
      <c r="H155" s="227">
        <v>1.35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132</v>
      </c>
      <c r="AU155" s="233" t="s">
        <v>85</v>
      </c>
      <c r="AV155" s="13" t="s">
        <v>85</v>
      </c>
      <c r="AW155" s="13" t="s">
        <v>36</v>
      </c>
      <c r="AX155" s="13" t="s">
        <v>83</v>
      </c>
      <c r="AY155" s="233" t="s">
        <v>121</v>
      </c>
    </row>
    <row r="156" spans="1:65" s="2" customFormat="1" ht="14.4" customHeight="1">
      <c r="A156" s="39"/>
      <c r="B156" s="40"/>
      <c r="C156" s="246" t="s">
        <v>257</v>
      </c>
      <c r="D156" s="246" t="s">
        <v>166</v>
      </c>
      <c r="E156" s="247" t="s">
        <v>267</v>
      </c>
      <c r="F156" s="248" t="s">
        <v>268</v>
      </c>
      <c r="G156" s="249" t="s">
        <v>177</v>
      </c>
      <c r="H156" s="250">
        <v>2.1</v>
      </c>
      <c r="I156" s="251"/>
      <c r="J156" s="252">
        <f>ROUND(I156*H156,2)</f>
        <v>0</v>
      </c>
      <c r="K156" s="248" t="s">
        <v>19</v>
      </c>
      <c r="L156" s="253"/>
      <c r="M156" s="254" t="s">
        <v>19</v>
      </c>
      <c r="N156" s="255" t="s">
        <v>46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170</v>
      </c>
      <c r="AT156" s="216" t="s">
        <v>166</v>
      </c>
      <c r="AU156" s="216" t="s">
        <v>85</v>
      </c>
      <c r="AY156" s="18" t="s">
        <v>121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83</v>
      </c>
      <c r="BK156" s="217">
        <f>ROUND(I156*H156,2)</f>
        <v>0</v>
      </c>
      <c r="BL156" s="18" t="s">
        <v>128</v>
      </c>
      <c r="BM156" s="216" t="s">
        <v>414</v>
      </c>
    </row>
    <row r="157" spans="1:47" s="2" customFormat="1" ht="12">
      <c r="A157" s="39"/>
      <c r="B157" s="40"/>
      <c r="C157" s="41"/>
      <c r="D157" s="218" t="s">
        <v>130</v>
      </c>
      <c r="E157" s="41"/>
      <c r="F157" s="219" t="s">
        <v>270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130</v>
      </c>
      <c r="AU157" s="18" t="s">
        <v>85</v>
      </c>
    </row>
    <row r="158" spans="1:51" s="13" customFormat="1" ht="12">
      <c r="A158" s="13"/>
      <c r="B158" s="223"/>
      <c r="C158" s="224"/>
      <c r="D158" s="218" t="s">
        <v>132</v>
      </c>
      <c r="E158" s="225" t="s">
        <v>19</v>
      </c>
      <c r="F158" s="226" t="s">
        <v>409</v>
      </c>
      <c r="G158" s="224"/>
      <c r="H158" s="227">
        <v>2.1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132</v>
      </c>
      <c r="AU158" s="233" t="s">
        <v>85</v>
      </c>
      <c r="AV158" s="13" t="s">
        <v>85</v>
      </c>
      <c r="AW158" s="13" t="s">
        <v>36</v>
      </c>
      <c r="AX158" s="13" t="s">
        <v>83</v>
      </c>
      <c r="AY158" s="233" t="s">
        <v>121</v>
      </c>
    </row>
    <row r="159" spans="1:65" s="2" customFormat="1" ht="14.4" customHeight="1">
      <c r="A159" s="39"/>
      <c r="B159" s="40"/>
      <c r="C159" s="246" t="s">
        <v>261</v>
      </c>
      <c r="D159" s="246" t="s">
        <v>166</v>
      </c>
      <c r="E159" s="247" t="s">
        <v>272</v>
      </c>
      <c r="F159" s="248" t="s">
        <v>273</v>
      </c>
      <c r="G159" s="249" t="s">
        <v>177</v>
      </c>
      <c r="H159" s="250">
        <v>0.75</v>
      </c>
      <c r="I159" s="251"/>
      <c r="J159" s="252">
        <f>ROUND(I159*H159,2)</f>
        <v>0</v>
      </c>
      <c r="K159" s="248" t="s">
        <v>19</v>
      </c>
      <c r="L159" s="253"/>
      <c r="M159" s="254" t="s">
        <v>19</v>
      </c>
      <c r="N159" s="255" t="s">
        <v>46</v>
      </c>
      <c r="O159" s="85"/>
      <c r="P159" s="214">
        <f>O159*H159</f>
        <v>0</v>
      </c>
      <c r="Q159" s="214">
        <v>4E-05</v>
      </c>
      <c r="R159" s="214">
        <f>Q159*H159</f>
        <v>3.0000000000000004E-05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170</v>
      </c>
      <c r="AT159" s="216" t="s">
        <v>166</v>
      </c>
      <c r="AU159" s="216" t="s">
        <v>85</v>
      </c>
      <c r="AY159" s="18" t="s">
        <v>121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83</v>
      </c>
      <c r="BK159" s="217">
        <f>ROUND(I159*H159,2)</f>
        <v>0</v>
      </c>
      <c r="BL159" s="18" t="s">
        <v>128</v>
      </c>
      <c r="BM159" s="216" t="s">
        <v>415</v>
      </c>
    </row>
    <row r="160" spans="1:47" s="2" customFormat="1" ht="12">
      <c r="A160" s="39"/>
      <c r="B160" s="40"/>
      <c r="C160" s="41"/>
      <c r="D160" s="218" t="s">
        <v>130</v>
      </c>
      <c r="E160" s="41"/>
      <c r="F160" s="219" t="s">
        <v>273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130</v>
      </c>
      <c r="AU160" s="18" t="s">
        <v>85</v>
      </c>
    </row>
    <row r="161" spans="1:51" s="13" customFormat="1" ht="12">
      <c r="A161" s="13"/>
      <c r="B161" s="223"/>
      <c r="C161" s="224"/>
      <c r="D161" s="218" t="s">
        <v>132</v>
      </c>
      <c r="E161" s="225" t="s">
        <v>19</v>
      </c>
      <c r="F161" s="226" t="s">
        <v>416</v>
      </c>
      <c r="G161" s="224"/>
      <c r="H161" s="227">
        <v>0.75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132</v>
      </c>
      <c r="AU161" s="233" t="s">
        <v>85</v>
      </c>
      <c r="AV161" s="13" t="s">
        <v>85</v>
      </c>
      <c r="AW161" s="13" t="s">
        <v>36</v>
      </c>
      <c r="AX161" s="13" t="s">
        <v>83</v>
      </c>
      <c r="AY161" s="233" t="s">
        <v>121</v>
      </c>
    </row>
    <row r="162" spans="1:65" s="2" customFormat="1" ht="14.4" customHeight="1">
      <c r="A162" s="39"/>
      <c r="B162" s="40"/>
      <c r="C162" s="246" t="s">
        <v>266</v>
      </c>
      <c r="D162" s="246" t="s">
        <v>166</v>
      </c>
      <c r="E162" s="247" t="s">
        <v>276</v>
      </c>
      <c r="F162" s="248" t="s">
        <v>277</v>
      </c>
      <c r="G162" s="249" t="s">
        <v>177</v>
      </c>
      <c r="H162" s="250">
        <v>5.1</v>
      </c>
      <c r="I162" s="251"/>
      <c r="J162" s="252">
        <f>ROUND(I162*H162,2)</f>
        <v>0</v>
      </c>
      <c r="K162" s="248" t="s">
        <v>19</v>
      </c>
      <c r="L162" s="253"/>
      <c r="M162" s="254" t="s">
        <v>19</v>
      </c>
      <c r="N162" s="255" t="s">
        <v>46</v>
      </c>
      <c r="O162" s="85"/>
      <c r="P162" s="214">
        <f>O162*H162</f>
        <v>0</v>
      </c>
      <c r="Q162" s="214">
        <v>0.001</v>
      </c>
      <c r="R162" s="214">
        <f>Q162*H162</f>
        <v>0.0050999999999999995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170</v>
      </c>
      <c r="AT162" s="216" t="s">
        <v>166</v>
      </c>
      <c r="AU162" s="216" t="s">
        <v>85</v>
      </c>
      <c r="AY162" s="18" t="s">
        <v>121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83</v>
      </c>
      <c r="BK162" s="217">
        <f>ROUND(I162*H162,2)</f>
        <v>0</v>
      </c>
      <c r="BL162" s="18" t="s">
        <v>128</v>
      </c>
      <c r="BM162" s="216" t="s">
        <v>417</v>
      </c>
    </row>
    <row r="163" spans="1:47" s="2" customFormat="1" ht="12">
      <c r="A163" s="39"/>
      <c r="B163" s="40"/>
      <c r="C163" s="41"/>
      <c r="D163" s="218" t="s">
        <v>130</v>
      </c>
      <c r="E163" s="41"/>
      <c r="F163" s="219" t="s">
        <v>277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130</v>
      </c>
      <c r="AU163" s="18" t="s">
        <v>85</v>
      </c>
    </row>
    <row r="164" spans="1:51" s="13" customFormat="1" ht="12">
      <c r="A164" s="13"/>
      <c r="B164" s="223"/>
      <c r="C164" s="224"/>
      <c r="D164" s="218" t="s">
        <v>132</v>
      </c>
      <c r="E164" s="225" t="s">
        <v>19</v>
      </c>
      <c r="F164" s="226" t="s">
        <v>279</v>
      </c>
      <c r="G164" s="224"/>
      <c r="H164" s="227">
        <v>6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132</v>
      </c>
      <c r="AU164" s="233" t="s">
        <v>85</v>
      </c>
      <c r="AV164" s="13" t="s">
        <v>85</v>
      </c>
      <c r="AW164" s="13" t="s">
        <v>36</v>
      </c>
      <c r="AX164" s="13" t="s">
        <v>75</v>
      </c>
      <c r="AY164" s="233" t="s">
        <v>121</v>
      </c>
    </row>
    <row r="165" spans="1:51" s="13" customFormat="1" ht="12">
      <c r="A165" s="13"/>
      <c r="B165" s="223"/>
      <c r="C165" s="224"/>
      <c r="D165" s="218" t="s">
        <v>132</v>
      </c>
      <c r="E165" s="225" t="s">
        <v>19</v>
      </c>
      <c r="F165" s="226" t="s">
        <v>280</v>
      </c>
      <c r="G165" s="224"/>
      <c r="H165" s="227">
        <v>4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132</v>
      </c>
      <c r="AU165" s="233" t="s">
        <v>85</v>
      </c>
      <c r="AV165" s="13" t="s">
        <v>85</v>
      </c>
      <c r="AW165" s="13" t="s">
        <v>36</v>
      </c>
      <c r="AX165" s="13" t="s">
        <v>75</v>
      </c>
      <c r="AY165" s="233" t="s">
        <v>121</v>
      </c>
    </row>
    <row r="166" spans="1:51" s="13" customFormat="1" ht="12">
      <c r="A166" s="13"/>
      <c r="B166" s="223"/>
      <c r="C166" s="224"/>
      <c r="D166" s="218" t="s">
        <v>132</v>
      </c>
      <c r="E166" s="225" t="s">
        <v>19</v>
      </c>
      <c r="F166" s="226" t="s">
        <v>281</v>
      </c>
      <c r="G166" s="224"/>
      <c r="H166" s="227">
        <v>6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132</v>
      </c>
      <c r="AU166" s="233" t="s">
        <v>85</v>
      </c>
      <c r="AV166" s="13" t="s">
        <v>85</v>
      </c>
      <c r="AW166" s="13" t="s">
        <v>36</v>
      </c>
      <c r="AX166" s="13" t="s">
        <v>75</v>
      </c>
      <c r="AY166" s="233" t="s">
        <v>121</v>
      </c>
    </row>
    <row r="167" spans="1:51" s="13" customFormat="1" ht="12">
      <c r="A167" s="13"/>
      <c r="B167" s="223"/>
      <c r="C167" s="224"/>
      <c r="D167" s="218" t="s">
        <v>132</v>
      </c>
      <c r="E167" s="225" t="s">
        <v>19</v>
      </c>
      <c r="F167" s="226" t="s">
        <v>282</v>
      </c>
      <c r="G167" s="224"/>
      <c r="H167" s="227">
        <v>4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132</v>
      </c>
      <c r="AU167" s="233" t="s">
        <v>85</v>
      </c>
      <c r="AV167" s="13" t="s">
        <v>85</v>
      </c>
      <c r="AW167" s="13" t="s">
        <v>36</v>
      </c>
      <c r="AX167" s="13" t="s">
        <v>75</v>
      </c>
      <c r="AY167" s="233" t="s">
        <v>121</v>
      </c>
    </row>
    <row r="168" spans="1:51" s="13" customFormat="1" ht="12">
      <c r="A168" s="13"/>
      <c r="B168" s="223"/>
      <c r="C168" s="224"/>
      <c r="D168" s="218" t="s">
        <v>132</v>
      </c>
      <c r="E168" s="225" t="s">
        <v>19</v>
      </c>
      <c r="F168" s="226" t="s">
        <v>283</v>
      </c>
      <c r="G168" s="224"/>
      <c r="H168" s="227">
        <v>5</v>
      </c>
      <c r="I168" s="228"/>
      <c r="J168" s="224"/>
      <c r="K168" s="224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132</v>
      </c>
      <c r="AU168" s="233" t="s">
        <v>85</v>
      </c>
      <c r="AV168" s="13" t="s">
        <v>85</v>
      </c>
      <c r="AW168" s="13" t="s">
        <v>36</v>
      </c>
      <c r="AX168" s="13" t="s">
        <v>75</v>
      </c>
      <c r="AY168" s="233" t="s">
        <v>121</v>
      </c>
    </row>
    <row r="169" spans="1:51" s="13" customFormat="1" ht="12">
      <c r="A169" s="13"/>
      <c r="B169" s="223"/>
      <c r="C169" s="224"/>
      <c r="D169" s="218" t="s">
        <v>132</v>
      </c>
      <c r="E169" s="225" t="s">
        <v>19</v>
      </c>
      <c r="F169" s="226" t="s">
        <v>284</v>
      </c>
      <c r="G169" s="224"/>
      <c r="H169" s="227">
        <v>4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132</v>
      </c>
      <c r="AU169" s="233" t="s">
        <v>85</v>
      </c>
      <c r="AV169" s="13" t="s">
        <v>85</v>
      </c>
      <c r="AW169" s="13" t="s">
        <v>36</v>
      </c>
      <c r="AX169" s="13" t="s">
        <v>75</v>
      </c>
      <c r="AY169" s="233" t="s">
        <v>121</v>
      </c>
    </row>
    <row r="170" spans="1:51" s="13" customFormat="1" ht="12">
      <c r="A170" s="13"/>
      <c r="B170" s="223"/>
      <c r="C170" s="224"/>
      <c r="D170" s="218" t="s">
        <v>132</v>
      </c>
      <c r="E170" s="225" t="s">
        <v>19</v>
      </c>
      <c r="F170" s="226" t="s">
        <v>285</v>
      </c>
      <c r="G170" s="224"/>
      <c r="H170" s="227">
        <v>5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3" t="s">
        <v>132</v>
      </c>
      <c r="AU170" s="233" t="s">
        <v>85</v>
      </c>
      <c r="AV170" s="13" t="s">
        <v>85</v>
      </c>
      <c r="AW170" s="13" t="s">
        <v>36</v>
      </c>
      <c r="AX170" s="13" t="s">
        <v>75</v>
      </c>
      <c r="AY170" s="233" t="s">
        <v>121</v>
      </c>
    </row>
    <row r="171" spans="1:51" s="15" customFormat="1" ht="12">
      <c r="A171" s="15"/>
      <c r="B171" s="256"/>
      <c r="C171" s="257"/>
      <c r="D171" s="218" t="s">
        <v>132</v>
      </c>
      <c r="E171" s="258" t="s">
        <v>19</v>
      </c>
      <c r="F171" s="259" t="s">
        <v>231</v>
      </c>
      <c r="G171" s="257"/>
      <c r="H171" s="260">
        <v>34</v>
      </c>
      <c r="I171" s="261"/>
      <c r="J171" s="257"/>
      <c r="K171" s="257"/>
      <c r="L171" s="262"/>
      <c r="M171" s="263"/>
      <c r="N171" s="264"/>
      <c r="O171" s="264"/>
      <c r="P171" s="264"/>
      <c r="Q171" s="264"/>
      <c r="R171" s="264"/>
      <c r="S171" s="264"/>
      <c r="T171" s="26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6" t="s">
        <v>132</v>
      </c>
      <c r="AU171" s="266" t="s">
        <v>85</v>
      </c>
      <c r="AV171" s="15" t="s">
        <v>138</v>
      </c>
      <c r="AW171" s="15" t="s">
        <v>36</v>
      </c>
      <c r="AX171" s="15" t="s">
        <v>75</v>
      </c>
      <c r="AY171" s="266" t="s">
        <v>121</v>
      </c>
    </row>
    <row r="172" spans="1:51" s="13" customFormat="1" ht="12">
      <c r="A172" s="13"/>
      <c r="B172" s="223"/>
      <c r="C172" s="224"/>
      <c r="D172" s="218" t="s">
        <v>132</v>
      </c>
      <c r="E172" s="225" t="s">
        <v>19</v>
      </c>
      <c r="F172" s="226" t="s">
        <v>418</v>
      </c>
      <c r="G172" s="224"/>
      <c r="H172" s="227">
        <v>5.1</v>
      </c>
      <c r="I172" s="228"/>
      <c r="J172" s="224"/>
      <c r="K172" s="224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132</v>
      </c>
      <c r="AU172" s="233" t="s">
        <v>85</v>
      </c>
      <c r="AV172" s="13" t="s">
        <v>85</v>
      </c>
      <c r="AW172" s="13" t="s">
        <v>36</v>
      </c>
      <c r="AX172" s="13" t="s">
        <v>83</v>
      </c>
      <c r="AY172" s="233" t="s">
        <v>121</v>
      </c>
    </row>
    <row r="173" spans="1:65" s="2" customFormat="1" ht="14.4" customHeight="1">
      <c r="A173" s="39"/>
      <c r="B173" s="40"/>
      <c r="C173" s="246" t="s">
        <v>271</v>
      </c>
      <c r="D173" s="246" t="s">
        <v>166</v>
      </c>
      <c r="E173" s="247" t="s">
        <v>287</v>
      </c>
      <c r="F173" s="248" t="s">
        <v>288</v>
      </c>
      <c r="G173" s="249" t="s">
        <v>177</v>
      </c>
      <c r="H173" s="250">
        <v>1.65</v>
      </c>
      <c r="I173" s="251"/>
      <c r="J173" s="252">
        <f>ROUND(I173*H173,2)</f>
        <v>0</v>
      </c>
      <c r="K173" s="248" t="s">
        <v>19</v>
      </c>
      <c r="L173" s="253"/>
      <c r="M173" s="254" t="s">
        <v>19</v>
      </c>
      <c r="N173" s="255" t="s">
        <v>46</v>
      </c>
      <c r="O173" s="85"/>
      <c r="P173" s="214">
        <f>O173*H173</f>
        <v>0</v>
      </c>
      <c r="Q173" s="214">
        <v>0.001</v>
      </c>
      <c r="R173" s="214">
        <f>Q173*H173</f>
        <v>0.00165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170</v>
      </c>
      <c r="AT173" s="216" t="s">
        <v>166</v>
      </c>
      <c r="AU173" s="216" t="s">
        <v>85</v>
      </c>
      <c r="AY173" s="18" t="s">
        <v>121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83</v>
      </c>
      <c r="BK173" s="217">
        <f>ROUND(I173*H173,2)</f>
        <v>0</v>
      </c>
      <c r="BL173" s="18" t="s">
        <v>128</v>
      </c>
      <c r="BM173" s="216" t="s">
        <v>419</v>
      </c>
    </row>
    <row r="174" spans="1:47" s="2" customFormat="1" ht="12">
      <c r="A174" s="39"/>
      <c r="B174" s="40"/>
      <c r="C174" s="41"/>
      <c r="D174" s="218" t="s">
        <v>130</v>
      </c>
      <c r="E174" s="41"/>
      <c r="F174" s="219" t="s">
        <v>290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130</v>
      </c>
      <c r="AU174" s="18" t="s">
        <v>85</v>
      </c>
    </row>
    <row r="175" spans="1:51" s="13" customFormat="1" ht="12">
      <c r="A175" s="13"/>
      <c r="B175" s="223"/>
      <c r="C175" s="224"/>
      <c r="D175" s="218" t="s">
        <v>132</v>
      </c>
      <c r="E175" s="225" t="s">
        <v>19</v>
      </c>
      <c r="F175" s="226" t="s">
        <v>420</v>
      </c>
      <c r="G175" s="224"/>
      <c r="H175" s="227">
        <v>1.65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132</v>
      </c>
      <c r="AU175" s="233" t="s">
        <v>85</v>
      </c>
      <c r="AV175" s="13" t="s">
        <v>85</v>
      </c>
      <c r="AW175" s="13" t="s">
        <v>36</v>
      </c>
      <c r="AX175" s="13" t="s">
        <v>83</v>
      </c>
      <c r="AY175" s="233" t="s">
        <v>121</v>
      </c>
    </row>
    <row r="176" spans="1:65" s="2" customFormat="1" ht="14.4" customHeight="1">
      <c r="A176" s="39"/>
      <c r="B176" s="40"/>
      <c r="C176" s="246" t="s">
        <v>275</v>
      </c>
      <c r="D176" s="246" t="s">
        <v>166</v>
      </c>
      <c r="E176" s="247" t="s">
        <v>292</v>
      </c>
      <c r="F176" s="248" t="s">
        <v>293</v>
      </c>
      <c r="G176" s="249" t="s">
        <v>177</v>
      </c>
      <c r="H176" s="250">
        <v>2.4</v>
      </c>
      <c r="I176" s="251"/>
      <c r="J176" s="252">
        <f>ROUND(I176*H176,2)</f>
        <v>0</v>
      </c>
      <c r="K176" s="248" t="s">
        <v>19</v>
      </c>
      <c r="L176" s="253"/>
      <c r="M176" s="254" t="s">
        <v>19</v>
      </c>
      <c r="N176" s="255" t="s">
        <v>46</v>
      </c>
      <c r="O176" s="85"/>
      <c r="P176" s="214">
        <f>O176*H176</f>
        <v>0</v>
      </c>
      <c r="Q176" s="214">
        <v>0.027</v>
      </c>
      <c r="R176" s="214">
        <f>Q176*H176</f>
        <v>0.0648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170</v>
      </c>
      <c r="AT176" s="216" t="s">
        <v>166</v>
      </c>
      <c r="AU176" s="216" t="s">
        <v>85</v>
      </c>
      <c r="AY176" s="18" t="s">
        <v>121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83</v>
      </c>
      <c r="BK176" s="217">
        <f>ROUND(I176*H176,2)</f>
        <v>0</v>
      </c>
      <c r="BL176" s="18" t="s">
        <v>128</v>
      </c>
      <c r="BM176" s="216" t="s">
        <v>421</v>
      </c>
    </row>
    <row r="177" spans="1:47" s="2" customFormat="1" ht="12">
      <c r="A177" s="39"/>
      <c r="B177" s="40"/>
      <c r="C177" s="41"/>
      <c r="D177" s="218" t="s">
        <v>130</v>
      </c>
      <c r="E177" s="41"/>
      <c r="F177" s="219" t="s">
        <v>295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130</v>
      </c>
      <c r="AU177" s="18" t="s">
        <v>85</v>
      </c>
    </row>
    <row r="178" spans="1:51" s="13" customFormat="1" ht="12">
      <c r="A178" s="13"/>
      <c r="B178" s="223"/>
      <c r="C178" s="224"/>
      <c r="D178" s="218" t="s">
        <v>132</v>
      </c>
      <c r="E178" s="225" t="s">
        <v>19</v>
      </c>
      <c r="F178" s="226" t="s">
        <v>422</v>
      </c>
      <c r="G178" s="224"/>
      <c r="H178" s="227">
        <v>2.4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3" t="s">
        <v>132</v>
      </c>
      <c r="AU178" s="233" t="s">
        <v>85</v>
      </c>
      <c r="AV178" s="13" t="s">
        <v>85</v>
      </c>
      <c r="AW178" s="13" t="s">
        <v>36</v>
      </c>
      <c r="AX178" s="13" t="s">
        <v>83</v>
      </c>
      <c r="AY178" s="233" t="s">
        <v>121</v>
      </c>
    </row>
    <row r="179" spans="1:65" s="2" customFormat="1" ht="14.4" customHeight="1">
      <c r="A179" s="39"/>
      <c r="B179" s="40"/>
      <c r="C179" s="246" t="s">
        <v>286</v>
      </c>
      <c r="D179" s="246" t="s">
        <v>166</v>
      </c>
      <c r="E179" s="247" t="s">
        <v>297</v>
      </c>
      <c r="F179" s="248" t="s">
        <v>298</v>
      </c>
      <c r="G179" s="249" t="s">
        <v>177</v>
      </c>
      <c r="H179" s="250">
        <v>3</v>
      </c>
      <c r="I179" s="251"/>
      <c r="J179" s="252">
        <f>ROUND(I179*H179,2)</f>
        <v>0</v>
      </c>
      <c r="K179" s="248" t="s">
        <v>19</v>
      </c>
      <c r="L179" s="253"/>
      <c r="M179" s="254" t="s">
        <v>19</v>
      </c>
      <c r="N179" s="255" t="s">
        <v>46</v>
      </c>
      <c r="O179" s="85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170</v>
      </c>
      <c r="AT179" s="216" t="s">
        <v>166</v>
      </c>
      <c r="AU179" s="216" t="s">
        <v>85</v>
      </c>
      <c r="AY179" s="18" t="s">
        <v>121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83</v>
      </c>
      <c r="BK179" s="217">
        <f>ROUND(I179*H179,2)</f>
        <v>0</v>
      </c>
      <c r="BL179" s="18" t="s">
        <v>128</v>
      </c>
      <c r="BM179" s="216" t="s">
        <v>423</v>
      </c>
    </row>
    <row r="180" spans="1:47" s="2" customFormat="1" ht="12">
      <c r="A180" s="39"/>
      <c r="B180" s="40"/>
      <c r="C180" s="41"/>
      <c r="D180" s="218" t="s">
        <v>130</v>
      </c>
      <c r="E180" s="41"/>
      <c r="F180" s="219" t="s">
        <v>300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130</v>
      </c>
      <c r="AU180" s="18" t="s">
        <v>85</v>
      </c>
    </row>
    <row r="181" spans="1:51" s="13" customFormat="1" ht="12">
      <c r="A181" s="13"/>
      <c r="B181" s="223"/>
      <c r="C181" s="224"/>
      <c r="D181" s="218" t="s">
        <v>132</v>
      </c>
      <c r="E181" s="225" t="s">
        <v>19</v>
      </c>
      <c r="F181" s="226" t="s">
        <v>424</v>
      </c>
      <c r="G181" s="224"/>
      <c r="H181" s="227">
        <v>3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132</v>
      </c>
      <c r="AU181" s="233" t="s">
        <v>85</v>
      </c>
      <c r="AV181" s="13" t="s">
        <v>85</v>
      </c>
      <c r="AW181" s="13" t="s">
        <v>36</v>
      </c>
      <c r="AX181" s="13" t="s">
        <v>83</v>
      </c>
      <c r="AY181" s="233" t="s">
        <v>121</v>
      </c>
    </row>
    <row r="182" spans="1:65" s="2" customFormat="1" ht="14.4" customHeight="1">
      <c r="A182" s="39"/>
      <c r="B182" s="40"/>
      <c r="C182" s="246" t="s">
        <v>291</v>
      </c>
      <c r="D182" s="246" t="s">
        <v>166</v>
      </c>
      <c r="E182" s="247" t="s">
        <v>302</v>
      </c>
      <c r="F182" s="248" t="s">
        <v>303</v>
      </c>
      <c r="G182" s="249" t="s">
        <v>177</v>
      </c>
      <c r="H182" s="250">
        <v>2.55</v>
      </c>
      <c r="I182" s="251"/>
      <c r="J182" s="252">
        <f>ROUND(I182*H182,2)</f>
        <v>0</v>
      </c>
      <c r="K182" s="248" t="s">
        <v>19</v>
      </c>
      <c r="L182" s="253"/>
      <c r="M182" s="254" t="s">
        <v>19</v>
      </c>
      <c r="N182" s="255" t="s">
        <v>46</v>
      </c>
      <c r="O182" s="85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170</v>
      </c>
      <c r="AT182" s="216" t="s">
        <v>166</v>
      </c>
      <c r="AU182" s="216" t="s">
        <v>85</v>
      </c>
      <c r="AY182" s="18" t="s">
        <v>121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83</v>
      </c>
      <c r="BK182" s="217">
        <f>ROUND(I182*H182,2)</f>
        <v>0</v>
      </c>
      <c r="BL182" s="18" t="s">
        <v>128</v>
      </c>
      <c r="BM182" s="216" t="s">
        <v>425</v>
      </c>
    </row>
    <row r="183" spans="1:47" s="2" customFormat="1" ht="12">
      <c r="A183" s="39"/>
      <c r="B183" s="40"/>
      <c r="C183" s="41"/>
      <c r="D183" s="218" t="s">
        <v>130</v>
      </c>
      <c r="E183" s="41"/>
      <c r="F183" s="219" t="s">
        <v>303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130</v>
      </c>
      <c r="AU183" s="18" t="s">
        <v>85</v>
      </c>
    </row>
    <row r="184" spans="1:51" s="13" customFormat="1" ht="12">
      <c r="A184" s="13"/>
      <c r="B184" s="223"/>
      <c r="C184" s="224"/>
      <c r="D184" s="218" t="s">
        <v>132</v>
      </c>
      <c r="E184" s="225" t="s">
        <v>19</v>
      </c>
      <c r="F184" s="226" t="s">
        <v>411</v>
      </c>
      <c r="G184" s="224"/>
      <c r="H184" s="227">
        <v>2.55</v>
      </c>
      <c r="I184" s="228"/>
      <c r="J184" s="224"/>
      <c r="K184" s="224"/>
      <c r="L184" s="229"/>
      <c r="M184" s="230"/>
      <c r="N184" s="231"/>
      <c r="O184" s="231"/>
      <c r="P184" s="231"/>
      <c r="Q184" s="231"/>
      <c r="R184" s="231"/>
      <c r="S184" s="231"/>
      <c r="T184" s="23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3" t="s">
        <v>132</v>
      </c>
      <c r="AU184" s="233" t="s">
        <v>85</v>
      </c>
      <c r="AV184" s="13" t="s">
        <v>85</v>
      </c>
      <c r="AW184" s="13" t="s">
        <v>36</v>
      </c>
      <c r="AX184" s="13" t="s">
        <v>83</v>
      </c>
      <c r="AY184" s="233" t="s">
        <v>121</v>
      </c>
    </row>
    <row r="185" spans="1:65" s="2" customFormat="1" ht="14.4" customHeight="1">
      <c r="A185" s="39"/>
      <c r="B185" s="40"/>
      <c r="C185" s="246" t="s">
        <v>296</v>
      </c>
      <c r="D185" s="246" t="s">
        <v>166</v>
      </c>
      <c r="E185" s="247" t="s">
        <v>306</v>
      </c>
      <c r="F185" s="248" t="s">
        <v>307</v>
      </c>
      <c r="G185" s="249" t="s">
        <v>177</v>
      </c>
      <c r="H185" s="250">
        <v>2.4</v>
      </c>
      <c r="I185" s="251"/>
      <c r="J185" s="252">
        <f>ROUND(I185*H185,2)</f>
        <v>0</v>
      </c>
      <c r="K185" s="248" t="s">
        <v>19</v>
      </c>
      <c r="L185" s="253"/>
      <c r="M185" s="254" t="s">
        <v>19</v>
      </c>
      <c r="N185" s="255" t="s">
        <v>46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170</v>
      </c>
      <c r="AT185" s="216" t="s">
        <v>166</v>
      </c>
      <c r="AU185" s="216" t="s">
        <v>85</v>
      </c>
      <c r="AY185" s="18" t="s">
        <v>121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83</v>
      </c>
      <c r="BK185" s="217">
        <f>ROUND(I185*H185,2)</f>
        <v>0</v>
      </c>
      <c r="BL185" s="18" t="s">
        <v>128</v>
      </c>
      <c r="BM185" s="216" t="s">
        <v>426</v>
      </c>
    </row>
    <row r="186" spans="1:47" s="2" customFormat="1" ht="12">
      <c r="A186" s="39"/>
      <c r="B186" s="40"/>
      <c r="C186" s="41"/>
      <c r="D186" s="218" t="s">
        <v>130</v>
      </c>
      <c r="E186" s="41"/>
      <c r="F186" s="219" t="s">
        <v>307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130</v>
      </c>
      <c r="AU186" s="18" t="s">
        <v>85</v>
      </c>
    </row>
    <row r="187" spans="1:51" s="13" customFormat="1" ht="12">
      <c r="A187" s="13"/>
      <c r="B187" s="223"/>
      <c r="C187" s="224"/>
      <c r="D187" s="218" t="s">
        <v>132</v>
      </c>
      <c r="E187" s="225" t="s">
        <v>19</v>
      </c>
      <c r="F187" s="226" t="s">
        <v>422</v>
      </c>
      <c r="G187" s="224"/>
      <c r="H187" s="227">
        <v>2.4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132</v>
      </c>
      <c r="AU187" s="233" t="s">
        <v>85</v>
      </c>
      <c r="AV187" s="13" t="s">
        <v>85</v>
      </c>
      <c r="AW187" s="13" t="s">
        <v>36</v>
      </c>
      <c r="AX187" s="13" t="s">
        <v>83</v>
      </c>
      <c r="AY187" s="233" t="s">
        <v>121</v>
      </c>
    </row>
    <row r="188" spans="1:65" s="2" customFormat="1" ht="14.4" customHeight="1">
      <c r="A188" s="39"/>
      <c r="B188" s="40"/>
      <c r="C188" s="246" t="s">
        <v>301</v>
      </c>
      <c r="D188" s="246" t="s">
        <v>166</v>
      </c>
      <c r="E188" s="247" t="s">
        <v>310</v>
      </c>
      <c r="F188" s="248" t="s">
        <v>311</v>
      </c>
      <c r="G188" s="249" t="s">
        <v>177</v>
      </c>
      <c r="H188" s="250">
        <v>1.8</v>
      </c>
      <c r="I188" s="251"/>
      <c r="J188" s="252">
        <f>ROUND(I188*H188,2)</f>
        <v>0</v>
      </c>
      <c r="K188" s="248" t="s">
        <v>19</v>
      </c>
      <c r="L188" s="253"/>
      <c r="M188" s="254" t="s">
        <v>19</v>
      </c>
      <c r="N188" s="255" t="s">
        <v>46</v>
      </c>
      <c r="O188" s="85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170</v>
      </c>
      <c r="AT188" s="216" t="s">
        <v>166</v>
      </c>
      <c r="AU188" s="216" t="s">
        <v>85</v>
      </c>
      <c r="AY188" s="18" t="s">
        <v>121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83</v>
      </c>
      <c r="BK188" s="217">
        <f>ROUND(I188*H188,2)</f>
        <v>0</v>
      </c>
      <c r="BL188" s="18" t="s">
        <v>128</v>
      </c>
      <c r="BM188" s="216" t="s">
        <v>427</v>
      </c>
    </row>
    <row r="189" spans="1:47" s="2" customFormat="1" ht="12">
      <c r="A189" s="39"/>
      <c r="B189" s="40"/>
      <c r="C189" s="41"/>
      <c r="D189" s="218" t="s">
        <v>130</v>
      </c>
      <c r="E189" s="41"/>
      <c r="F189" s="219" t="s">
        <v>311</v>
      </c>
      <c r="G189" s="41"/>
      <c r="H189" s="41"/>
      <c r="I189" s="220"/>
      <c r="J189" s="41"/>
      <c r="K189" s="41"/>
      <c r="L189" s="45"/>
      <c r="M189" s="221"/>
      <c r="N189" s="222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130</v>
      </c>
      <c r="AU189" s="18" t="s">
        <v>85</v>
      </c>
    </row>
    <row r="190" spans="1:51" s="13" customFormat="1" ht="12">
      <c r="A190" s="13"/>
      <c r="B190" s="223"/>
      <c r="C190" s="224"/>
      <c r="D190" s="218" t="s">
        <v>132</v>
      </c>
      <c r="E190" s="225" t="s">
        <v>19</v>
      </c>
      <c r="F190" s="226" t="s">
        <v>428</v>
      </c>
      <c r="G190" s="224"/>
      <c r="H190" s="227">
        <v>1.8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132</v>
      </c>
      <c r="AU190" s="233" t="s">
        <v>85</v>
      </c>
      <c r="AV190" s="13" t="s">
        <v>85</v>
      </c>
      <c r="AW190" s="13" t="s">
        <v>36</v>
      </c>
      <c r="AX190" s="13" t="s">
        <v>83</v>
      </c>
      <c r="AY190" s="233" t="s">
        <v>121</v>
      </c>
    </row>
    <row r="191" spans="1:65" s="2" customFormat="1" ht="14.4" customHeight="1">
      <c r="A191" s="39"/>
      <c r="B191" s="40"/>
      <c r="C191" s="205" t="s">
        <v>305</v>
      </c>
      <c r="D191" s="205" t="s">
        <v>123</v>
      </c>
      <c r="E191" s="206" t="s">
        <v>314</v>
      </c>
      <c r="F191" s="207" t="s">
        <v>315</v>
      </c>
      <c r="G191" s="208" t="s">
        <v>150</v>
      </c>
      <c r="H191" s="209">
        <v>27.75</v>
      </c>
      <c r="I191" s="210"/>
      <c r="J191" s="211">
        <f>ROUND(I191*H191,2)</f>
        <v>0</v>
      </c>
      <c r="K191" s="207" t="s">
        <v>127</v>
      </c>
      <c r="L191" s="45"/>
      <c r="M191" s="212" t="s">
        <v>19</v>
      </c>
      <c r="N191" s="213" t="s">
        <v>46</v>
      </c>
      <c r="O191" s="85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128</v>
      </c>
      <c r="AT191" s="216" t="s">
        <v>123</v>
      </c>
      <c r="AU191" s="216" t="s">
        <v>85</v>
      </c>
      <c r="AY191" s="18" t="s">
        <v>121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83</v>
      </c>
      <c r="BK191" s="217">
        <f>ROUND(I191*H191,2)</f>
        <v>0</v>
      </c>
      <c r="BL191" s="18" t="s">
        <v>128</v>
      </c>
      <c r="BM191" s="216" t="s">
        <v>429</v>
      </c>
    </row>
    <row r="192" spans="1:47" s="2" customFormat="1" ht="12">
      <c r="A192" s="39"/>
      <c r="B192" s="40"/>
      <c r="C192" s="41"/>
      <c r="D192" s="218" t="s">
        <v>130</v>
      </c>
      <c r="E192" s="41"/>
      <c r="F192" s="219" t="s">
        <v>317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130</v>
      </c>
      <c r="AU192" s="18" t="s">
        <v>85</v>
      </c>
    </row>
    <row r="193" spans="1:51" s="13" customFormat="1" ht="12">
      <c r="A193" s="13"/>
      <c r="B193" s="223"/>
      <c r="C193" s="224"/>
      <c r="D193" s="218" t="s">
        <v>132</v>
      </c>
      <c r="E193" s="225" t="s">
        <v>19</v>
      </c>
      <c r="F193" s="226" t="s">
        <v>430</v>
      </c>
      <c r="G193" s="224"/>
      <c r="H193" s="227">
        <v>27.75</v>
      </c>
      <c r="I193" s="228"/>
      <c r="J193" s="224"/>
      <c r="K193" s="224"/>
      <c r="L193" s="229"/>
      <c r="M193" s="230"/>
      <c r="N193" s="231"/>
      <c r="O193" s="231"/>
      <c r="P193" s="231"/>
      <c r="Q193" s="231"/>
      <c r="R193" s="231"/>
      <c r="S193" s="231"/>
      <c r="T193" s="23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3" t="s">
        <v>132</v>
      </c>
      <c r="AU193" s="233" t="s">
        <v>85</v>
      </c>
      <c r="AV193" s="13" t="s">
        <v>85</v>
      </c>
      <c r="AW193" s="13" t="s">
        <v>36</v>
      </c>
      <c r="AX193" s="13" t="s">
        <v>83</v>
      </c>
      <c r="AY193" s="233" t="s">
        <v>121</v>
      </c>
    </row>
    <row r="194" spans="1:65" s="2" customFormat="1" ht="14.4" customHeight="1">
      <c r="A194" s="39"/>
      <c r="B194" s="40"/>
      <c r="C194" s="246" t="s">
        <v>309</v>
      </c>
      <c r="D194" s="246" t="s">
        <v>166</v>
      </c>
      <c r="E194" s="247" t="s">
        <v>320</v>
      </c>
      <c r="F194" s="248" t="s">
        <v>321</v>
      </c>
      <c r="G194" s="249" t="s">
        <v>141</v>
      </c>
      <c r="H194" s="250">
        <v>0.555</v>
      </c>
      <c r="I194" s="251"/>
      <c r="J194" s="252">
        <f>ROUND(I194*H194,2)</f>
        <v>0</v>
      </c>
      <c r="K194" s="248" t="s">
        <v>127</v>
      </c>
      <c r="L194" s="253"/>
      <c r="M194" s="254" t="s">
        <v>19</v>
      </c>
      <c r="N194" s="255" t="s">
        <v>46</v>
      </c>
      <c r="O194" s="85"/>
      <c r="P194" s="214">
        <f>O194*H194</f>
        <v>0</v>
      </c>
      <c r="Q194" s="214">
        <v>0.2</v>
      </c>
      <c r="R194" s="214">
        <f>Q194*H194</f>
        <v>0.11100000000000002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170</v>
      </c>
      <c r="AT194" s="216" t="s">
        <v>166</v>
      </c>
      <c r="AU194" s="216" t="s">
        <v>85</v>
      </c>
      <c r="AY194" s="18" t="s">
        <v>121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83</v>
      </c>
      <c r="BK194" s="217">
        <f>ROUND(I194*H194,2)</f>
        <v>0</v>
      </c>
      <c r="BL194" s="18" t="s">
        <v>128</v>
      </c>
      <c r="BM194" s="216" t="s">
        <v>431</v>
      </c>
    </row>
    <row r="195" spans="1:47" s="2" customFormat="1" ht="12">
      <c r="A195" s="39"/>
      <c r="B195" s="40"/>
      <c r="C195" s="41"/>
      <c r="D195" s="218" t="s">
        <v>130</v>
      </c>
      <c r="E195" s="41"/>
      <c r="F195" s="219" t="s">
        <v>321</v>
      </c>
      <c r="G195" s="41"/>
      <c r="H195" s="41"/>
      <c r="I195" s="220"/>
      <c r="J195" s="41"/>
      <c r="K195" s="41"/>
      <c r="L195" s="45"/>
      <c r="M195" s="221"/>
      <c r="N195" s="22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130</v>
      </c>
      <c r="AU195" s="18" t="s">
        <v>85</v>
      </c>
    </row>
    <row r="196" spans="1:51" s="13" customFormat="1" ht="12">
      <c r="A196" s="13"/>
      <c r="B196" s="223"/>
      <c r="C196" s="224"/>
      <c r="D196" s="218" t="s">
        <v>132</v>
      </c>
      <c r="E196" s="225" t="s">
        <v>19</v>
      </c>
      <c r="F196" s="226" t="s">
        <v>432</v>
      </c>
      <c r="G196" s="224"/>
      <c r="H196" s="227">
        <v>0.555</v>
      </c>
      <c r="I196" s="228"/>
      <c r="J196" s="224"/>
      <c r="K196" s="224"/>
      <c r="L196" s="229"/>
      <c r="M196" s="230"/>
      <c r="N196" s="231"/>
      <c r="O196" s="231"/>
      <c r="P196" s="231"/>
      <c r="Q196" s="231"/>
      <c r="R196" s="231"/>
      <c r="S196" s="231"/>
      <c r="T196" s="23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3" t="s">
        <v>132</v>
      </c>
      <c r="AU196" s="233" t="s">
        <v>85</v>
      </c>
      <c r="AV196" s="13" t="s">
        <v>85</v>
      </c>
      <c r="AW196" s="13" t="s">
        <v>36</v>
      </c>
      <c r="AX196" s="13" t="s">
        <v>83</v>
      </c>
      <c r="AY196" s="233" t="s">
        <v>121</v>
      </c>
    </row>
    <row r="197" spans="1:65" s="2" customFormat="1" ht="14.4" customHeight="1">
      <c r="A197" s="39"/>
      <c r="B197" s="40"/>
      <c r="C197" s="205" t="s">
        <v>313</v>
      </c>
      <c r="D197" s="205" t="s">
        <v>123</v>
      </c>
      <c r="E197" s="206" t="s">
        <v>325</v>
      </c>
      <c r="F197" s="207" t="s">
        <v>326</v>
      </c>
      <c r="G197" s="208" t="s">
        <v>327</v>
      </c>
      <c r="H197" s="209">
        <v>0.234</v>
      </c>
      <c r="I197" s="210"/>
      <c r="J197" s="211">
        <f>ROUND(I197*H197,2)</f>
        <v>0</v>
      </c>
      <c r="K197" s="207" t="s">
        <v>127</v>
      </c>
      <c r="L197" s="45"/>
      <c r="M197" s="212" t="s">
        <v>19</v>
      </c>
      <c r="N197" s="213" t="s">
        <v>46</v>
      </c>
      <c r="O197" s="85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128</v>
      </c>
      <c r="AT197" s="216" t="s">
        <v>123</v>
      </c>
      <c r="AU197" s="216" t="s">
        <v>85</v>
      </c>
      <c r="AY197" s="18" t="s">
        <v>121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83</v>
      </c>
      <c r="BK197" s="217">
        <f>ROUND(I197*H197,2)</f>
        <v>0</v>
      </c>
      <c r="BL197" s="18" t="s">
        <v>128</v>
      </c>
      <c r="BM197" s="216" t="s">
        <v>433</v>
      </c>
    </row>
    <row r="198" spans="1:47" s="2" customFormat="1" ht="12">
      <c r="A198" s="39"/>
      <c r="B198" s="40"/>
      <c r="C198" s="41"/>
      <c r="D198" s="218" t="s">
        <v>130</v>
      </c>
      <c r="E198" s="41"/>
      <c r="F198" s="219" t="s">
        <v>329</v>
      </c>
      <c r="G198" s="41"/>
      <c r="H198" s="41"/>
      <c r="I198" s="220"/>
      <c r="J198" s="41"/>
      <c r="K198" s="41"/>
      <c r="L198" s="45"/>
      <c r="M198" s="221"/>
      <c r="N198" s="222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130</v>
      </c>
      <c r="AU198" s="18" t="s">
        <v>85</v>
      </c>
    </row>
    <row r="199" spans="1:47" s="2" customFormat="1" ht="12">
      <c r="A199" s="39"/>
      <c r="B199" s="40"/>
      <c r="C199" s="41"/>
      <c r="D199" s="218" t="s">
        <v>143</v>
      </c>
      <c r="E199" s="41"/>
      <c r="F199" s="234" t="s">
        <v>330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143</v>
      </c>
      <c r="AU199" s="18" t="s">
        <v>85</v>
      </c>
    </row>
    <row r="200" spans="1:51" s="13" customFormat="1" ht="12">
      <c r="A200" s="13"/>
      <c r="B200" s="223"/>
      <c r="C200" s="224"/>
      <c r="D200" s="218" t="s">
        <v>132</v>
      </c>
      <c r="E200" s="225" t="s">
        <v>19</v>
      </c>
      <c r="F200" s="226" t="s">
        <v>434</v>
      </c>
      <c r="G200" s="224"/>
      <c r="H200" s="227">
        <v>0.146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3" t="s">
        <v>132</v>
      </c>
      <c r="AU200" s="233" t="s">
        <v>85</v>
      </c>
      <c r="AV200" s="13" t="s">
        <v>85</v>
      </c>
      <c r="AW200" s="13" t="s">
        <v>36</v>
      </c>
      <c r="AX200" s="13" t="s">
        <v>75</v>
      </c>
      <c r="AY200" s="233" t="s">
        <v>121</v>
      </c>
    </row>
    <row r="201" spans="1:51" s="13" customFormat="1" ht="12">
      <c r="A201" s="13"/>
      <c r="B201" s="223"/>
      <c r="C201" s="224"/>
      <c r="D201" s="218" t="s">
        <v>132</v>
      </c>
      <c r="E201" s="225" t="s">
        <v>19</v>
      </c>
      <c r="F201" s="226" t="s">
        <v>435</v>
      </c>
      <c r="G201" s="224"/>
      <c r="H201" s="227">
        <v>0.088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132</v>
      </c>
      <c r="AU201" s="233" t="s">
        <v>85</v>
      </c>
      <c r="AV201" s="13" t="s">
        <v>85</v>
      </c>
      <c r="AW201" s="13" t="s">
        <v>36</v>
      </c>
      <c r="AX201" s="13" t="s">
        <v>75</v>
      </c>
      <c r="AY201" s="233" t="s">
        <v>121</v>
      </c>
    </row>
    <row r="202" spans="1:51" s="14" customFormat="1" ht="12">
      <c r="A202" s="14"/>
      <c r="B202" s="235"/>
      <c r="C202" s="236"/>
      <c r="D202" s="218" t="s">
        <v>132</v>
      </c>
      <c r="E202" s="237" t="s">
        <v>19</v>
      </c>
      <c r="F202" s="238" t="s">
        <v>147</v>
      </c>
      <c r="G202" s="236"/>
      <c r="H202" s="239">
        <v>0.234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5" t="s">
        <v>132</v>
      </c>
      <c r="AU202" s="245" t="s">
        <v>85</v>
      </c>
      <c r="AV202" s="14" t="s">
        <v>128</v>
      </c>
      <c r="AW202" s="14" t="s">
        <v>36</v>
      </c>
      <c r="AX202" s="14" t="s">
        <v>83</v>
      </c>
      <c r="AY202" s="245" t="s">
        <v>121</v>
      </c>
    </row>
    <row r="203" spans="1:65" s="2" customFormat="1" ht="14.4" customHeight="1">
      <c r="A203" s="39"/>
      <c r="B203" s="40"/>
      <c r="C203" s="246" t="s">
        <v>319</v>
      </c>
      <c r="D203" s="246" t="s">
        <v>166</v>
      </c>
      <c r="E203" s="247" t="s">
        <v>332</v>
      </c>
      <c r="F203" s="248" t="s">
        <v>333</v>
      </c>
      <c r="G203" s="249" t="s">
        <v>169</v>
      </c>
      <c r="H203" s="250">
        <v>233.5</v>
      </c>
      <c r="I203" s="251"/>
      <c r="J203" s="252">
        <f>ROUND(I203*H203,2)</f>
        <v>0</v>
      </c>
      <c r="K203" s="248" t="s">
        <v>19</v>
      </c>
      <c r="L203" s="253"/>
      <c r="M203" s="254" t="s">
        <v>19</v>
      </c>
      <c r="N203" s="255" t="s">
        <v>46</v>
      </c>
      <c r="O203" s="85"/>
      <c r="P203" s="214">
        <f>O203*H203</f>
        <v>0</v>
      </c>
      <c r="Q203" s="214">
        <v>0.002</v>
      </c>
      <c r="R203" s="214">
        <f>Q203*H203</f>
        <v>0.467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170</v>
      </c>
      <c r="AT203" s="216" t="s">
        <v>166</v>
      </c>
      <c r="AU203" s="216" t="s">
        <v>85</v>
      </c>
      <c r="AY203" s="18" t="s">
        <v>121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83</v>
      </c>
      <c r="BK203" s="217">
        <f>ROUND(I203*H203,2)</f>
        <v>0</v>
      </c>
      <c r="BL203" s="18" t="s">
        <v>128</v>
      </c>
      <c r="BM203" s="216" t="s">
        <v>436</v>
      </c>
    </row>
    <row r="204" spans="1:47" s="2" customFormat="1" ht="12">
      <c r="A204" s="39"/>
      <c r="B204" s="40"/>
      <c r="C204" s="41"/>
      <c r="D204" s="218" t="s">
        <v>130</v>
      </c>
      <c r="E204" s="41"/>
      <c r="F204" s="219" t="s">
        <v>333</v>
      </c>
      <c r="G204" s="41"/>
      <c r="H204" s="41"/>
      <c r="I204" s="220"/>
      <c r="J204" s="41"/>
      <c r="K204" s="41"/>
      <c r="L204" s="45"/>
      <c r="M204" s="221"/>
      <c r="N204" s="222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130</v>
      </c>
      <c r="AU204" s="18" t="s">
        <v>85</v>
      </c>
    </row>
    <row r="205" spans="1:47" s="2" customFormat="1" ht="12">
      <c r="A205" s="39"/>
      <c r="B205" s="40"/>
      <c r="C205" s="41"/>
      <c r="D205" s="218" t="s">
        <v>143</v>
      </c>
      <c r="E205" s="41"/>
      <c r="F205" s="234" t="s">
        <v>330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143</v>
      </c>
      <c r="AU205" s="18" t="s">
        <v>85</v>
      </c>
    </row>
    <row r="206" spans="1:51" s="13" customFormat="1" ht="12">
      <c r="A206" s="13"/>
      <c r="B206" s="223"/>
      <c r="C206" s="224"/>
      <c r="D206" s="218" t="s">
        <v>132</v>
      </c>
      <c r="E206" s="225" t="s">
        <v>19</v>
      </c>
      <c r="F206" s="226" t="s">
        <v>437</v>
      </c>
      <c r="G206" s="224"/>
      <c r="H206" s="227">
        <v>145.5</v>
      </c>
      <c r="I206" s="228"/>
      <c r="J206" s="224"/>
      <c r="K206" s="224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132</v>
      </c>
      <c r="AU206" s="233" t="s">
        <v>85</v>
      </c>
      <c r="AV206" s="13" t="s">
        <v>85</v>
      </c>
      <c r="AW206" s="13" t="s">
        <v>36</v>
      </c>
      <c r="AX206" s="13" t="s">
        <v>75</v>
      </c>
      <c r="AY206" s="233" t="s">
        <v>121</v>
      </c>
    </row>
    <row r="207" spans="1:51" s="13" customFormat="1" ht="12">
      <c r="A207" s="13"/>
      <c r="B207" s="223"/>
      <c r="C207" s="224"/>
      <c r="D207" s="218" t="s">
        <v>132</v>
      </c>
      <c r="E207" s="225" t="s">
        <v>19</v>
      </c>
      <c r="F207" s="226" t="s">
        <v>438</v>
      </c>
      <c r="G207" s="224"/>
      <c r="H207" s="227">
        <v>88</v>
      </c>
      <c r="I207" s="228"/>
      <c r="J207" s="224"/>
      <c r="K207" s="224"/>
      <c r="L207" s="229"/>
      <c r="M207" s="230"/>
      <c r="N207" s="231"/>
      <c r="O207" s="231"/>
      <c r="P207" s="231"/>
      <c r="Q207" s="231"/>
      <c r="R207" s="231"/>
      <c r="S207" s="231"/>
      <c r="T207" s="23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3" t="s">
        <v>132</v>
      </c>
      <c r="AU207" s="233" t="s">
        <v>85</v>
      </c>
      <c r="AV207" s="13" t="s">
        <v>85</v>
      </c>
      <c r="AW207" s="13" t="s">
        <v>36</v>
      </c>
      <c r="AX207" s="13" t="s">
        <v>75</v>
      </c>
      <c r="AY207" s="233" t="s">
        <v>121</v>
      </c>
    </row>
    <row r="208" spans="1:51" s="14" customFormat="1" ht="12">
      <c r="A208" s="14"/>
      <c r="B208" s="235"/>
      <c r="C208" s="236"/>
      <c r="D208" s="218" t="s">
        <v>132</v>
      </c>
      <c r="E208" s="237" t="s">
        <v>19</v>
      </c>
      <c r="F208" s="238" t="s">
        <v>147</v>
      </c>
      <c r="G208" s="236"/>
      <c r="H208" s="239">
        <v>233.5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5" t="s">
        <v>132</v>
      </c>
      <c r="AU208" s="245" t="s">
        <v>85</v>
      </c>
      <c r="AV208" s="14" t="s">
        <v>128</v>
      </c>
      <c r="AW208" s="14" t="s">
        <v>36</v>
      </c>
      <c r="AX208" s="14" t="s">
        <v>83</v>
      </c>
      <c r="AY208" s="245" t="s">
        <v>121</v>
      </c>
    </row>
    <row r="209" spans="1:65" s="2" customFormat="1" ht="14.4" customHeight="1">
      <c r="A209" s="39"/>
      <c r="B209" s="40"/>
      <c r="C209" s="205" t="s">
        <v>324</v>
      </c>
      <c r="D209" s="205" t="s">
        <v>123</v>
      </c>
      <c r="E209" s="206" t="s">
        <v>338</v>
      </c>
      <c r="F209" s="207" t="s">
        <v>339</v>
      </c>
      <c r="G209" s="208" t="s">
        <v>141</v>
      </c>
      <c r="H209" s="209">
        <v>34.38</v>
      </c>
      <c r="I209" s="210"/>
      <c r="J209" s="211">
        <f>ROUND(I209*H209,2)</f>
        <v>0</v>
      </c>
      <c r="K209" s="207" t="s">
        <v>127</v>
      </c>
      <c r="L209" s="45"/>
      <c r="M209" s="212" t="s">
        <v>19</v>
      </c>
      <c r="N209" s="213" t="s">
        <v>46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128</v>
      </c>
      <c r="AT209" s="216" t="s">
        <v>123</v>
      </c>
      <c r="AU209" s="216" t="s">
        <v>85</v>
      </c>
      <c r="AY209" s="18" t="s">
        <v>121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83</v>
      </c>
      <c r="BK209" s="217">
        <f>ROUND(I209*H209,2)</f>
        <v>0</v>
      </c>
      <c r="BL209" s="18" t="s">
        <v>128</v>
      </c>
      <c r="BM209" s="216" t="s">
        <v>439</v>
      </c>
    </row>
    <row r="210" spans="1:47" s="2" customFormat="1" ht="12">
      <c r="A210" s="39"/>
      <c r="B210" s="40"/>
      <c r="C210" s="41"/>
      <c r="D210" s="218" t="s">
        <v>130</v>
      </c>
      <c r="E210" s="41"/>
      <c r="F210" s="219" t="s">
        <v>341</v>
      </c>
      <c r="G210" s="41"/>
      <c r="H210" s="41"/>
      <c r="I210" s="220"/>
      <c r="J210" s="41"/>
      <c r="K210" s="41"/>
      <c r="L210" s="45"/>
      <c r="M210" s="221"/>
      <c r="N210" s="222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130</v>
      </c>
      <c r="AU210" s="18" t="s">
        <v>85</v>
      </c>
    </row>
    <row r="211" spans="1:51" s="13" customFormat="1" ht="12">
      <c r="A211" s="13"/>
      <c r="B211" s="223"/>
      <c r="C211" s="224"/>
      <c r="D211" s="218" t="s">
        <v>132</v>
      </c>
      <c r="E211" s="225" t="s">
        <v>19</v>
      </c>
      <c r="F211" s="226" t="s">
        <v>342</v>
      </c>
      <c r="G211" s="224"/>
      <c r="H211" s="227">
        <v>29.1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3" t="s">
        <v>132</v>
      </c>
      <c r="AU211" s="233" t="s">
        <v>85</v>
      </c>
      <c r="AV211" s="13" t="s">
        <v>85</v>
      </c>
      <c r="AW211" s="13" t="s">
        <v>36</v>
      </c>
      <c r="AX211" s="13" t="s">
        <v>75</v>
      </c>
      <c r="AY211" s="233" t="s">
        <v>121</v>
      </c>
    </row>
    <row r="212" spans="1:51" s="13" customFormat="1" ht="12">
      <c r="A212" s="13"/>
      <c r="B212" s="223"/>
      <c r="C212" s="224"/>
      <c r="D212" s="218" t="s">
        <v>132</v>
      </c>
      <c r="E212" s="225" t="s">
        <v>19</v>
      </c>
      <c r="F212" s="226" t="s">
        <v>343</v>
      </c>
      <c r="G212" s="224"/>
      <c r="H212" s="227">
        <v>5.28</v>
      </c>
      <c r="I212" s="228"/>
      <c r="J212" s="224"/>
      <c r="K212" s="224"/>
      <c r="L212" s="229"/>
      <c r="M212" s="230"/>
      <c r="N212" s="231"/>
      <c r="O212" s="231"/>
      <c r="P212" s="231"/>
      <c r="Q212" s="231"/>
      <c r="R212" s="231"/>
      <c r="S212" s="231"/>
      <c r="T212" s="23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3" t="s">
        <v>132</v>
      </c>
      <c r="AU212" s="233" t="s">
        <v>85</v>
      </c>
      <c r="AV212" s="13" t="s">
        <v>85</v>
      </c>
      <c r="AW212" s="13" t="s">
        <v>36</v>
      </c>
      <c r="AX212" s="13" t="s">
        <v>75</v>
      </c>
      <c r="AY212" s="233" t="s">
        <v>121</v>
      </c>
    </row>
    <row r="213" spans="1:51" s="14" customFormat="1" ht="12">
      <c r="A213" s="14"/>
      <c r="B213" s="235"/>
      <c r="C213" s="236"/>
      <c r="D213" s="218" t="s">
        <v>132</v>
      </c>
      <c r="E213" s="237" t="s">
        <v>19</v>
      </c>
      <c r="F213" s="238" t="s">
        <v>147</v>
      </c>
      <c r="G213" s="236"/>
      <c r="H213" s="239">
        <v>34.38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5" t="s">
        <v>132</v>
      </c>
      <c r="AU213" s="245" t="s">
        <v>85</v>
      </c>
      <c r="AV213" s="14" t="s">
        <v>128</v>
      </c>
      <c r="AW213" s="14" t="s">
        <v>36</v>
      </c>
      <c r="AX213" s="14" t="s">
        <v>83</v>
      </c>
      <c r="AY213" s="245" t="s">
        <v>121</v>
      </c>
    </row>
    <row r="214" spans="1:65" s="2" customFormat="1" ht="14.4" customHeight="1">
      <c r="A214" s="39"/>
      <c r="B214" s="40"/>
      <c r="C214" s="205" t="s">
        <v>331</v>
      </c>
      <c r="D214" s="205" t="s">
        <v>123</v>
      </c>
      <c r="E214" s="206" t="s">
        <v>345</v>
      </c>
      <c r="F214" s="207" t="s">
        <v>346</v>
      </c>
      <c r="G214" s="208" t="s">
        <v>141</v>
      </c>
      <c r="H214" s="209">
        <v>34.38</v>
      </c>
      <c r="I214" s="210"/>
      <c r="J214" s="211">
        <f>ROUND(I214*H214,2)</f>
        <v>0</v>
      </c>
      <c r="K214" s="207" t="s">
        <v>127</v>
      </c>
      <c r="L214" s="45"/>
      <c r="M214" s="212" t="s">
        <v>19</v>
      </c>
      <c r="N214" s="213" t="s">
        <v>46</v>
      </c>
      <c r="O214" s="85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128</v>
      </c>
      <c r="AT214" s="216" t="s">
        <v>123</v>
      </c>
      <c r="AU214" s="216" t="s">
        <v>85</v>
      </c>
      <c r="AY214" s="18" t="s">
        <v>121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83</v>
      </c>
      <c r="BK214" s="217">
        <f>ROUND(I214*H214,2)</f>
        <v>0</v>
      </c>
      <c r="BL214" s="18" t="s">
        <v>128</v>
      </c>
      <c r="BM214" s="216" t="s">
        <v>440</v>
      </c>
    </row>
    <row r="215" spans="1:47" s="2" customFormat="1" ht="12">
      <c r="A215" s="39"/>
      <c r="B215" s="40"/>
      <c r="C215" s="41"/>
      <c r="D215" s="218" t="s">
        <v>130</v>
      </c>
      <c r="E215" s="41"/>
      <c r="F215" s="219" t="s">
        <v>348</v>
      </c>
      <c r="G215" s="41"/>
      <c r="H215" s="41"/>
      <c r="I215" s="220"/>
      <c r="J215" s="41"/>
      <c r="K215" s="41"/>
      <c r="L215" s="45"/>
      <c r="M215" s="221"/>
      <c r="N215" s="222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130</v>
      </c>
      <c r="AU215" s="18" t="s">
        <v>85</v>
      </c>
    </row>
    <row r="216" spans="1:51" s="13" customFormat="1" ht="12">
      <c r="A216" s="13"/>
      <c r="B216" s="223"/>
      <c r="C216" s="224"/>
      <c r="D216" s="218" t="s">
        <v>132</v>
      </c>
      <c r="E216" s="225" t="s">
        <v>19</v>
      </c>
      <c r="F216" s="226" t="s">
        <v>342</v>
      </c>
      <c r="G216" s="224"/>
      <c r="H216" s="227">
        <v>29.1</v>
      </c>
      <c r="I216" s="228"/>
      <c r="J216" s="224"/>
      <c r="K216" s="224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132</v>
      </c>
      <c r="AU216" s="233" t="s">
        <v>85</v>
      </c>
      <c r="AV216" s="13" t="s">
        <v>85</v>
      </c>
      <c r="AW216" s="13" t="s">
        <v>36</v>
      </c>
      <c r="AX216" s="13" t="s">
        <v>75</v>
      </c>
      <c r="AY216" s="233" t="s">
        <v>121</v>
      </c>
    </row>
    <row r="217" spans="1:51" s="13" customFormat="1" ht="12">
      <c r="A217" s="13"/>
      <c r="B217" s="223"/>
      <c r="C217" s="224"/>
      <c r="D217" s="218" t="s">
        <v>132</v>
      </c>
      <c r="E217" s="225" t="s">
        <v>19</v>
      </c>
      <c r="F217" s="226" t="s">
        <v>343</v>
      </c>
      <c r="G217" s="224"/>
      <c r="H217" s="227">
        <v>5.28</v>
      </c>
      <c r="I217" s="228"/>
      <c r="J217" s="224"/>
      <c r="K217" s="224"/>
      <c r="L217" s="229"/>
      <c r="M217" s="230"/>
      <c r="N217" s="231"/>
      <c r="O217" s="231"/>
      <c r="P217" s="231"/>
      <c r="Q217" s="231"/>
      <c r="R217" s="231"/>
      <c r="S217" s="231"/>
      <c r="T217" s="23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3" t="s">
        <v>132</v>
      </c>
      <c r="AU217" s="233" t="s">
        <v>85</v>
      </c>
      <c r="AV217" s="13" t="s">
        <v>85</v>
      </c>
      <c r="AW217" s="13" t="s">
        <v>36</v>
      </c>
      <c r="AX217" s="13" t="s">
        <v>75</v>
      </c>
      <c r="AY217" s="233" t="s">
        <v>121</v>
      </c>
    </row>
    <row r="218" spans="1:51" s="14" customFormat="1" ht="12">
      <c r="A218" s="14"/>
      <c r="B218" s="235"/>
      <c r="C218" s="236"/>
      <c r="D218" s="218" t="s">
        <v>132</v>
      </c>
      <c r="E218" s="237" t="s">
        <v>19</v>
      </c>
      <c r="F218" s="238" t="s">
        <v>147</v>
      </c>
      <c r="G218" s="236"/>
      <c r="H218" s="239">
        <v>34.38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5" t="s">
        <v>132</v>
      </c>
      <c r="AU218" s="245" t="s">
        <v>85</v>
      </c>
      <c r="AV218" s="14" t="s">
        <v>128</v>
      </c>
      <c r="AW218" s="14" t="s">
        <v>36</v>
      </c>
      <c r="AX218" s="14" t="s">
        <v>83</v>
      </c>
      <c r="AY218" s="245" t="s">
        <v>121</v>
      </c>
    </row>
    <row r="219" spans="1:65" s="2" customFormat="1" ht="14.4" customHeight="1">
      <c r="A219" s="39"/>
      <c r="B219" s="40"/>
      <c r="C219" s="205" t="s">
        <v>337</v>
      </c>
      <c r="D219" s="205" t="s">
        <v>123</v>
      </c>
      <c r="E219" s="206" t="s">
        <v>350</v>
      </c>
      <c r="F219" s="207" t="s">
        <v>351</v>
      </c>
      <c r="G219" s="208" t="s">
        <v>141</v>
      </c>
      <c r="H219" s="209">
        <v>68.76</v>
      </c>
      <c r="I219" s="210"/>
      <c r="J219" s="211">
        <f>ROUND(I219*H219,2)</f>
        <v>0</v>
      </c>
      <c r="K219" s="207" t="s">
        <v>127</v>
      </c>
      <c r="L219" s="45"/>
      <c r="M219" s="212" t="s">
        <v>19</v>
      </c>
      <c r="N219" s="213" t="s">
        <v>46</v>
      </c>
      <c r="O219" s="85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128</v>
      </c>
      <c r="AT219" s="216" t="s">
        <v>123</v>
      </c>
      <c r="AU219" s="216" t="s">
        <v>85</v>
      </c>
      <c r="AY219" s="18" t="s">
        <v>121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83</v>
      </c>
      <c r="BK219" s="217">
        <f>ROUND(I219*H219,2)</f>
        <v>0</v>
      </c>
      <c r="BL219" s="18" t="s">
        <v>128</v>
      </c>
      <c r="BM219" s="216" t="s">
        <v>441</v>
      </c>
    </row>
    <row r="220" spans="1:47" s="2" customFormat="1" ht="12">
      <c r="A220" s="39"/>
      <c r="B220" s="40"/>
      <c r="C220" s="41"/>
      <c r="D220" s="218" t="s">
        <v>130</v>
      </c>
      <c r="E220" s="41"/>
      <c r="F220" s="219" t="s">
        <v>353</v>
      </c>
      <c r="G220" s="41"/>
      <c r="H220" s="41"/>
      <c r="I220" s="220"/>
      <c r="J220" s="41"/>
      <c r="K220" s="41"/>
      <c r="L220" s="45"/>
      <c r="M220" s="221"/>
      <c r="N220" s="222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130</v>
      </c>
      <c r="AU220" s="18" t="s">
        <v>85</v>
      </c>
    </row>
    <row r="221" spans="1:51" s="13" customFormat="1" ht="12">
      <c r="A221" s="13"/>
      <c r="B221" s="223"/>
      <c r="C221" s="224"/>
      <c r="D221" s="218" t="s">
        <v>132</v>
      </c>
      <c r="E221" s="225" t="s">
        <v>19</v>
      </c>
      <c r="F221" s="226" t="s">
        <v>442</v>
      </c>
      <c r="G221" s="224"/>
      <c r="H221" s="227">
        <v>68.76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3" t="s">
        <v>132</v>
      </c>
      <c r="AU221" s="233" t="s">
        <v>85</v>
      </c>
      <c r="AV221" s="13" t="s">
        <v>85</v>
      </c>
      <c r="AW221" s="13" t="s">
        <v>36</v>
      </c>
      <c r="AX221" s="13" t="s">
        <v>83</v>
      </c>
      <c r="AY221" s="233" t="s">
        <v>121</v>
      </c>
    </row>
    <row r="222" spans="1:63" s="12" customFormat="1" ht="22.8" customHeight="1">
      <c r="A222" s="12"/>
      <c r="B222" s="189"/>
      <c r="C222" s="190"/>
      <c r="D222" s="191" t="s">
        <v>74</v>
      </c>
      <c r="E222" s="203" t="s">
        <v>355</v>
      </c>
      <c r="F222" s="203" t="s">
        <v>356</v>
      </c>
      <c r="G222" s="190"/>
      <c r="H222" s="190"/>
      <c r="I222" s="193"/>
      <c r="J222" s="204">
        <f>BK222</f>
        <v>0</v>
      </c>
      <c r="K222" s="190"/>
      <c r="L222" s="195"/>
      <c r="M222" s="196"/>
      <c r="N222" s="197"/>
      <c r="O222" s="197"/>
      <c r="P222" s="198">
        <f>SUM(P223:P224)</f>
        <v>0</v>
      </c>
      <c r="Q222" s="197"/>
      <c r="R222" s="198">
        <f>SUM(R223:R224)</f>
        <v>0</v>
      </c>
      <c r="S222" s="197"/>
      <c r="T222" s="199">
        <f>SUM(T223:T224)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0" t="s">
        <v>83</v>
      </c>
      <c r="AT222" s="201" t="s">
        <v>74</v>
      </c>
      <c r="AU222" s="201" t="s">
        <v>83</v>
      </c>
      <c r="AY222" s="200" t="s">
        <v>121</v>
      </c>
      <c r="BK222" s="202">
        <f>SUM(BK223:BK224)</f>
        <v>0</v>
      </c>
    </row>
    <row r="223" spans="1:65" s="2" customFormat="1" ht="14.4" customHeight="1">
      <c r="A223" s="39"/>
      <c r="B223" s="40"/>
      <c r="C223" s="205" t="s">
        <v>344</v>
      </c>
      <c r="D223" s="205" t="s">
        <v>123</v>
      </c>
      <c r="E223" s="206" t="s">
        <v>358</v>
      </c>
      <c r="F223" s="207" t="s">
        <v>359</v>
      </c>
      <c r="G223" s="208" t="s">
        <v>327</v>
      </c>
      <c r="H223" s="209">
        <v>1.146</v>
      </c>
      <c r="I223" s="210"/>
      <c r="J223" s="211">
        <f>ROUND(I223*H223,2)</f>
        <v>0</v>
      </c>
      <c r="K223" s="207" t="s">
        <v>127</v>
      </c>
      <c r="L223" s="45"/>
      <c r="M223" s="212" t="s">
        <v>19</v>
      </c>
      <c r="N223" s="213" t="s">
        <v>46</v>
      </c>
      <c r="O223" s="85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128</v>
      </c>
      <c r="AT223" s="216" t="s">
        <v>123</v>
      </c>
      <c r="AU223" s="216" t="s">
        <v>85</v>
      </c>
      <c r="AY223" s="18" t="s">
        <v>121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83</v>
      </c>
      <c r="BK223" s="217">
        <f>ROUND(I223*H223,2)</f>
        <v>0</v>
      </c>
      <c r="BL223" s="18" t="s">
        <v>128</v>
      </c>
      <c r="BM223" s="216" t="s">
        <v>443</v>
      </c>
    </row>
    <row r="224" spans="1:47" s="2" customFormat="1" ht="12">
      <c r="A224" s="39"/>
      <c r="B224" s="40"/>
      <c r="C224" s="41"/>
      <c r="D224" s="218" t="s">
        <v>130</v>
      </c>
      <c r="E224" s="41"/>
      <c r="F224" s="219" t="s">
        <v>361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130</v>
      </c>
      <c r="AU224" s="18" t="s">
        <v>85</v>
      </c>
    </row>
    <row r="225" spans="1:63" s="12" customFormat="1" ht="25.9" customHeight="1">
      <c r="A225" s="12"/>
      <c r="B225" s="189"/>
      <c r="C225" s="190"/>
      <c r="D225" s="191" t="s">
        <v>74</v>
      </c>
      <c r="E225" s="192" t="s">
        <v>362</v>
      </c>
      <c r="F225" s="192" t="s">
        <v>363</v>
      </c>
      <c r="G225" s="190"/>
      <c r="H225" s="190"/>
      <c r="I225" s="193"/>
      <c r="J225" s="194">
        <f>BK225</f>
        <v>0</v>
      </c>
      <c r="K225" s="190"/>
      <c r="L225" s="195"/>
      <c r="M225" s="196"/>
      <c r="N225" s="197"/>
      <c r="O225" s="197"/>
      <c r="P225" s="198">
        <f>SUM(P226:P233)</f>
        <v>0</v>
      </c>
      <c r="Q225" s="197"/>
      <c r="R225" s="198">
        <f>SUM(R226:R233)</f>
        <v>0</v>
      </c>
      <c r="S225" s="197"/>
      <c r="T225" s="199">
        <f>SUM(T226:T233)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0" t="s">
        <v>128</v>
      </c>
      <c r="AT225" s="201" t="s">
        <v>74</v>
      </c>
      <c r="AU225" s="201" t="s">
        <v>75</v>
      </c>
      <c r="AY225" s="200" t="s">
        <v>121</v>
      </c>
      <c r="BK225" s="202">
        <f>SUM(BK226:BK233)</f>
        <v>0</v>
      </c>
    </row>
    <row r="226" spans="1:65" s="2" customFormat="1" ht="14.4" customHeight="1">
      <c r="A226" s="39"/>
      <c r="B226" s="40"/>
      <c r="C226" s="205" t="s">
        <v>349</v>
      </c>
      <c r="D226" s="205" t="s">
        <v>123</v>
      </c>
      <c r="E226" s="206" t="s">
        <v>365</v>
      </c>
      <c r="F226" s="207" t="s">
        <v>366</v>
      </c>
      <c r="G226" s="208" t="s">
        <v>169</v>
      </c>
      <c r="H226" s="209">
        <v>1.94</v>
      </c>
      <c r="I226" s="210"/>
      <c r="J226" s="211">
        <f>ROUND(I226*H226,2)</f>
        <v>0</v>
      </c>
      <c r="K226" s="207" t="s">
        <v>19</v>
      </c>
      <c r="L226" s="45"/>
      <c r="M226" s="212" t="s">
        <v>19</v>
      </c>
      <c r="N226" s="213" t="s">
        <v>46</v>
      </c>
      <c r="O226" s="85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128</v>
      </c>
      <c r="AT226" s="216" t="s">
        <v>123</v>
      </c>
      <c r="AU226" s="216" t="s">
        <v>83</v>
      </c>
      <c r="AY226" s="18" t="s">
        <v>121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83</v>
      </c>
      <c r="BK226" s="217">
        <f>ROUND(I226*H226,2)</f>
        <v>0</v>
      </c>
      <c r="BL226" s="18" t="s">
        <v>128</v>
      </c>
      <c r="BM226" s="216" t="s">
        <v>444</v>
      </c>
    </row>
    <row r="227" spans="1:47" s="2" customFormat="1" ht="12">
      <c r="A227" s="39"/>
      <c r="B227" s="40"/>
      <c r="C227" s="41"/>
      <c r="D227" s="218" t="s">
        <v>130</v>
      </c>
      <c r="E227" s="41"/>
      <c r="F227" s="219" t="s">
        <v>368</v>
      </c>
      <c r="G227" s="41"/>
      <c r="H227" s="41"/>
      <c r="I227" s="220"/>
      <c r="J227" s="41"/>
      <c r="K227" s="41"/>
      <c r="L227" s="45"/>
      <c r="M227" s="221"/>
      <c r="N227" s="222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130</v>
      </c>
      <c r="AU227" s="18" t="s">
        <v>83</v>
      </c>
    </row>
    <row r="228" spans="1:51" s="13" customFormat="1" ht="12">
      <c r="A228" s="13"/>
      <c r="B228" s="223"/>
      <c r="C228" s="224"/>
      <c r="D228" s="218" t="s">
        <v>132</v>
      </c>
      <c r="E228" s="225" t="s">
        <v>19</v>
      </c>
      <c r="F228" s="226" t="s">
        <v>229</v>
      </c>
      <c r="G228" s="224"/>
      <c r="H228" s="227">
        <v>97</v>
      </c>
      <c r="I228" s="228"/>
      <c r="J228" s="224"/>
      <c r="K228" s="224"/>
      <c r="L228" s="229"/>
      <c r="M228" s="230"/>
      <c r="N228" s="231"/>
      <c r="O228" s="231"/>
      <c r="P228" s="231"/>
      <c r="Q228" s="231"/>
      <c r="R228" s="231"/>
      <c r="S228" s="231"/>
      <c r="T228" s="23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3" t="s">
        <v>132</v>
      </c>
      <c r="AU228" s="233" t="s">
        <v>83</v>
      </c>
      <c r="AV228" s="13" t="s">
        <v>85</v>
      </c>
      <c r="AW228" s="13" t="s">
        <v>36</v>
      </c>
      <c r="AX228" s="13" t="s">
        <v>83</v>
      </c>
      <c r="AY228" s="233" t="s">
        <v>121</v>
      </c>
    </row>
    <row r="229" spans="1:51" s="13" customFormat="1" ht="12">
      <c r="A229" s="13"/>
      <c r="B229" s="223"/>
      <c r="C229" s="224"/>
      <c r="D229" s="218" t="s">
        <v>132</v>
      </c>
      <c r="E229" s="224"/>
      <c r="F229" s="226" t="s">
        <v>369</v>
      </c>
      <c r="G229" s="224"/>
      <c r="H229" s="227">
        <v>1.94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3" t="s">
        <v>132</v>
      </c>
      <c r="AU229" s="233" t="s">
        <v>83</v>
      </c>
      <c r="AV229" s="13" t="s">
        <v>85</v>
      </c>
      <c r="AW229" s="13" t="s">
        <v>4</v>
      </c>
      <c r="AX229" s="13" t="s">
        <v>83</v>
      </c>
      <c r="AY229" s="233" t="s">
        <v>121</v>
      </c>
    </row>
    <row r="230" spans="1:65" s="2" customFormat="1" ht="14.4" customHeight="1">
      <c r="A230" s="39"/>
      <c r="B230" s="40"/>
      <c r="C230" s="205" t="s">
        <v>357</v>
      </c>
      <c r="D230" s="205" t="s">
        <v>123</v>
      </c>
      <c r="E230" s="206" t="s">
        <v>371</v>
      </c>
      <c r="F230" s="207" t="s">
        <v>372</v>
      </c>
      <c r="G230" s="208" t="s">
        <v>169</v>
      </c>
      <c r="H230" s="209">
        <v>0.88</v>
      </c>
      <c r="I230" s="210"/>
      <c r="J230" s="211">
        <f>ROUND(I230*H230,2)</f>
        <v>0</v>
      </c>
      <c r="K230" s="207" t="s">
        <v>19</v>
      </c>
      <c r="L230" s="45"/>
      <c r="M230" s="212" t="s">
        <v>19</v>
      </c>
      <c r="N230" s="213" t="s">
        <v>46</v>
      </c>
      <c r="O230" s="85"/>
      <c r="P230" s="214">
        <f>O230*H230</f>
        <v>0</v>
      </c>
      <c r="Q230" s="214">
        <v>0</v>
      </c>
      <c r="R230" s="214">
        <f>Q230*H230</f>
        <v>0</v>
      </c>
      <c r="S230" s="214">
        <v>0</v>
      </c>
      <c r="T230" s="21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6" t="s">
        <v>128</v>
      </c>
      <c r="AT230" s="216" t="s">
        <v>123</v>
      </c>
      <c r="AU230" s="216" t="s">
        <v>83</v>
      </c>
      <c r="AY230" s="18" t="s">
        <v>121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8" t="s">
        <v>83</v>
      </c>
      <c r="BK230" s="217">
        <f>ROUND(I230*H230,2)</f>
        <v>0</v>
      </c>
      <c r="BL230" s="18" t="s">
        <v>128</v>
      </c>
      <c r="BM230" s="216" t="s">
        <v>445</v>
      </c>
    </row>
    <row r="231" spans="1:47" s="2" customFormat="1" ht="12">
      <c r="A231" s="39"/>
      <c r="B231" s="40"/>
      <c r="C231" s="41"/>
      <c r="D231" s="218" t="s">
        <v>130</v>
      </c>
      <c r="E231" s="41"/>
      <c r="F231" s="219" t="s">
        <v>368</v>
      </c>
      <c r="G231" s="41"/>
      <c r="H231" s="41"/>
      <c r="I231" s="220"/>
      <c r="J231" s="41"/>
      <c r="K231" s="41"/>
      <c r="L231" s="45"/>
      <c r="M231" s="221"/>
      <c r="N231" s="222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130</v>
      </c>
      <c r="AU231" s="18" t="s">
        <v>83</v>
      </c>
    </row>
    <row r="232" spans="1:51" s="13" customFormat="1" ht="12">
      <c r="A232" s="13"/>
      <c r="B232" s="223"/>
      <c r="C232" s="224"/>
      <c r="D232" s="218" t="s">
        <v>132</v>
      </c>
      <c r="E232" s="225" t="s">
        <v>19</v>
      </c>
      <c r="F232" s="226" t="s">
        <v>230</v>
      </c>
      <c r="G232" s="224"/>
      <c r="H232" s="227">
        <v>88</v>
      </c>
      <c r="I232" s="228"/>
      <c r="J232" s="224"/>
      <c r="K232" s="224"/>
      <c r="L232" s="229"/>
      <c r="M232" s="230"/>
      <c r="N232" s="231"/>
      <c r="O232" s="231"/>
      <c r="P232" s="231"/>
      <c r="Q232" s="231"/>
      <c r="R232" s="231"/>
      <c r="S232" s="231"/>
      <c r="T232" s="23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3" t="s">
        <v>132</v>
      </c>
      <c r="AU232" s="233" t="s">
        <v>83</v>
      </c>
      <c r="AV232" s="13" t="s">
        <v>85</v>
      </c>
      <c r="AW232" s="13" t="s">
        <v>36</v>
      </c>
      <c r="AX232" s="13" t="s">
        <v>83</v>
      </c>
      <c r="AY232" s="233" t="s">
        <v>121</v>
      </c>
    </row>
    <row r="233" spans="1:51" s="13" customFormat="1" ht="12">
      <c r="A233" s="13"/>
      <c r="B233" s="223"/>
      <c r="C233" s="224"/>
      <c r="D233" s="218" t="s">
        <v>132</v>
      </c>
      <c r="E233" s="224"/>
      <c r="F233" s="226" t="s">
        <v>374</v>
      </c>
      <c r="G233" s="224"/>
      <c r="H233" s="227">
        <v>0.88</v>
      </c>
      <c r="I233" s="228"/>
      <c r="J233" s="224"/>
      <c r="K233" s="224"/>
      <c r="L233" s="229"/>
      <c r="M233" s="267"/>
      <c r="N233" s="268"/>
      <c r="O233" s="268"/>
      <c r="P233" s="268"/>
      <c r="Q233" s="268"/>
      <c r="R233" s="268"/>
      <c r="S233" s="268"/>
      <c r="T233" s="26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3" t="s">
        <v>132</v>
      </c>
      <c r="AU233" s="233" t="s">
        <v>83</v>
      </c>
      <c r="AV233" s="13" t="s">
        <v>85</v>
      </c>
      <c r="AW233" s="13" t="s">
        <v>4</v>
      </c>
      <c r="AX233" s="13" t="s">
        <v>83</v>
      </c>
      <c r="AY233" s="233" t="s">
        <v>121</v>
      </c>
    </row>
    <row r="234" spans="1:31" s="2" customFormat="1" ht="6.95" customHeight="1">
      <c r="A234" s="39"/>
      <c r="B234" s="60"/>
      <c r="C234" s="61"/>
      <c r="D234" s="61"/>
      <c r="E234" s="61"/>
      <c r="F234" s="61"/>
      <c r="G234" s="61"/>
      <c r="H234" s="61"/>
      <c r="I234" s="61"/>
      <c r="J234" s="61"/>
      <c r="K234" s="61"/>
      <c r="L234" s="45"/>
      <c r="M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</row>
  </sheetData>
  <sheetProtection password="CC35" sheet="1" objects="1" scenarios="1" formatColumns="0" formatRows="0" autoFilter="0"/>
  <autoFilter ref="C82:K23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85</v>
      </c>
    </row>
    <row r="4" spans="2:46" s="1" customFormat="1" ht="24.95" customHeight="1">
      <c r="B4" s="21"/>
      <c r="D4" s="131" t="s">
        <v>95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Svodné příkopy, ÚSES a polní cesty v k. ú. Pravlov - zeleň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96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446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29. 3. 2021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>01312774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ČR - SPÚ, KPÚ pro JmK, Pobočka Brno</v>
      </c>
      <c r="F15" s="39"/>
      <c r="G15" s="39"/>
      <c r="H15" s="39"/>
      <c r="I15" s="133" t="s">
        <v>29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35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37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39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447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41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43</v>
      </c>
      <c r="G32" s="39"/>
      <c r="H32" s="39"/>
      <c r="I32" s="146" t="s">
        <v>42</v>
      </c>
      <c r="J32" s="146" t="s">
        <v>44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45</v>
      </c>
      <c r="E33" s="133" t="s">
        <v>46</v>
      </c>
      <c r="F33" s="148">
        <f>ROUND((SUM(BE83:BE227)),2)</f>
        <v>0</v>
      </c>
      <c r="G33" s="39"/>
      <c r="H33" s="39"/>
      <c r="I33" s="149">
        <v>0.21</v>
      </c>
      <c r="J33" s="148">
        <f>ROUND(((SUM(BE83:BE227))*I33),2)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47</v>
      </c>
      <c r="F34" s="148">
        <f>ROUND((SUM(BF83:BF227)),2)</f>
        <v>0</v>
      </c>
      <c r="G34" s="39"/>
      <c r="H34" s="39"/>
      <c r="I34" s="149">
        <v>0.15</v>
      </c>
      <c r="J34" s="148">
        <f>ROUND(((SUM(BF83:BF227))*I34),2)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48</v>
      </c>
      <c r="F35" s="148">
        <f>ROUND((SUM(BG83:BG227)),2)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49</v>
      </c>
      <c r="F36" s="148">
        <f>ROUND((SUM(BH83:BH227)),2)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50</v>
      </c>
      <c r="F37" s="148">
        <f>ROUND((SUM(BI83:BI227)),2)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51</v>
      </c>
      <c r="E39" s="152"/>
      <c r="F39" s="152"/>
      <c r="G39" s="153" t="s">
        <v>52</v>
      </c>
      <c r="H39" s="154" t="s">
        <v>53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Svodné příkopy, ÚSES a polní cesty v k. ú. Pravlov - zeleň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96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187052-801-2 - SO801 Lokální biokoridor LBK2 - Následná péče 2. rok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Pravlov</v>
      </c>
      <c r="G52" s="41"/>
      <c r="H52" s="41"/>
      <c r="I52" s="33" t="s">
        <v>23</v>
      </c>
      <c r="J52" s="73" t="str">
        <f>IF(J12="","",J12)</f>
        <v>29. 3. 2021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ČR - SPÚ, KPÚ pro JmK, Pobočka Brno</v>
      </c>
      <c r="G54" s="41"/>
      <c r="H54" s="41"/>
      <c r="I54" s="33" t="s">
        <v>32</v>
      </c>
      <c r="J54" s="37" t="str">
        <f>E21</f>
        <v>GEOtest,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37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99</v>
      </c>
      <c r="D57" s="163"/>
      <c r="E57" s="163"/>
      <c r="F57" s="163"/>
      <c r="G57" s="163"/>
      <c r="H57" s="163"/>
      <c r="I57" s="163"/>
      <c r="J57" s="164" t="s">
        <v>100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73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101</v>
      </c>
    </row>
    <row r="60" spans="1:31" s="9" customFormat="1" ht="24.95" customHeight="1">
      <c r="A60" s="9"/>
      <c r="B60" s="166"/>
      <c r="C60" s="167"/>
      <c r="D60" s="168" t="s">
        <v>102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103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104</v>
      </c>
      <c r="E62" s="175"/>
      <c r="F62" s="175"/>
      <c r="G62" s="175"/>
      <c r="H62" s="175"/>
      <c r="I62" s="175"/>
      <c r="J62" s="176">
        <f>J216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6"/>
      <c r="C63" s="167"/>
      <c r="D63" s="168" t="s">
        <v>105</v>
      </c>
      <c r="E63" s="169"/>
      <c r="F63" s="169"/>
      <c r="G63" s="169"/>
      <c r="H63" s="169"/>
      <c r="I63" s="169"/>
      <c r="J63" s="170">
        <f>J219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106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1" t="str">
        <f>E7</f>
        <v>Svodné příkopy, ÚSES a polní cesty v k. ú. Pravlov - zeleň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96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187052-801-2 - SO801 Lokální biokoridor LBK2 - Následná péče 2. rok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Pravlov</v>
      </c>
      <c r="G77" s="41"/>
      <c r="H77" s="41"/>
      <c r="I77" s="33" t="s">
        <v>23</v>
      </c>
      <c r="J77" s="73" t="str">
        <f>IF(J12="","",J12)</f>
        <v>29. 3. 2021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25</v>
      </c>
      <c r="D79" s="41"/>
      <c r="E79" s="41"/>
      <c r="F79" s="28" t="str">
        <f>E15</f>
        <v>ČR - SPÚ, KPÚ pro JmK, Pobočka Brno</v>
      </c>
      <c r="G79" s="41"/>
      <c r="H79" s="41"/>
      <c r="I79" s="33" t="s">
        <v>32</v>
      </c>
      <c r="J79" s="37" t="str">
        <f>E21</f>
        <v>GEOtest, a.s.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30</v>
      </c>
      <c r="D80" s="41"/>
      <c r="E80" s="41"/>
      <c r="F80" s="28" t="str">
        <f>IF(E18="","",E18)</f>
        <v>Vyplň údaj</v>
      </c>
      <c r="G80" s="41"/>
      <c r="H80" s="41"/>
      <c r="I80" s="33" t="s">
        <v>37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107</v>
      </c>
      <c r="D82" s="181" t="s">
        <v>60</v>
      </c>
      <c r="E82" s="181" t="s">
        <v>56</v>
      </c>
      <c r="F82" s="181" t="s">
        <v>57</v>
      </c>
      <c r="G82" s="181" t="s">
        <v>108</v>
      </c>
      <c r="H82" s="181" t="s">
        <v>109</v>
      </c>
      <c r="I82" s="181" t="s">
        <v>110</v>
      </c>
      <c r="J82" s="181" t="s">
        <v>100</v>
      </c>
      <c r="K82" s="182" t="s">
        <v>111</v>
      </c>
      <c r="L82" s="183"/>
      <c r="M82" s="93" t="s">
        <v>19</v>
      </c>
      <c r="N82" s="94" t="s">
        <v>45</v>
      </c>
      <c r="O82" s="94" t="s">
        <v>112</v>
      </c>
      <c r="P82" s="94" t="s">
        <v>113</v>
      </c>
      <c r="Q82" s="94" t="s">
        <v>114</v>
      </c>
      <c r="R82" s="94" t="s">
        <v>115</v>
      </c>
      <c r="S82" s="94" t="s">
        <v>116</v>
      </c>
      <c r="T82" s="95" t="s">
        <v>117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118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P84+P219</f>
        <v>0</v>
      </c>
      <c r="Q83" s="97"/>
      <c r="R83" s="186">
        <f>R84+R219</f>
        <v>0.919626</v>
      </c>
      <c r="S83" s="97"/>
      <c r="T83" s="187">
        <f>T84+T219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74</v>
      </c>
      <c r="AU83" s="18" t="s">
        <v>101</v>
      </c>
      <c r="BK83" s="188">
        <f>BK84+BK219</f>
        <v>0</v>
      </c>
    </row>
    <row r="84" spans="1:63" s="12" customFormat="1" ht="25.9" customHeight="1">
      <c r="A84" s="12"/>
      <c r="B84" s="189"/>
      <c r="C84" s="190"/>
      <c r="D84" s="191" t="s">
        <v>74</v>
      </c>
      <c r="E84" s="192" t="s">
        <v>119</v>
      </c>
      <c r="F84" s="192" t="s">
        <v>120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P85+P216</f>
        <v>0</v>
      </c>
      <c r="Q84" s="197"/>
      <c r="R84" s="198">
        <f>R85+R216</f>
        <v>0.919626</v>
      </c>
      <c r="S84" s="197"/>
      <c r="T84" s="199">
        <f>T85+T216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83</v>
      </c>
      <c r="AT84" s="201" t="s">
        <v>74</v>
      </c>
      <c r="AU84" s="201" t="s">
        <v>75</v>
      </c>
      <c r="AY84" s="200" t="s">
        <v>121</v>
      </c>
      <c r="BK84" s="202">
        <f>BK85+BK216</f>
        <v>0</v>
      </c>
    </row>
    <row r="85" spans="1:63" s="12" customFormat="1" ht="22.8" customHeight="1">
      <c r="A85" s="12"/>
      <c r="B85" s="189"/>
      <c r="C85" s="190"/>
      <c r="D85" s="191" t="s">
        <v>74</v>
      </c>
      <c r="E85" s="203" t="s">
        <v>83</v>
      </c>
      <c r="F85" s="203" t="s">
        <v>122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SUM(P86:P215)</f>
        <v>0</v>
      </c>
      <c r="Q85" s="197"/>
      <c r="R85" s="198">
        <f>SUM(R86:R215)</f>
        <v>0.919626</v>
      </c>
      <c r="S85" s="197"/>
      <c r="T85" s="199">
        <f>SUM(T86:T215)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83</v>
      </c>
      <c r="AT85" s="201" t="s">
        <v>74</v>
      </c>
      <c r="AU85" s="201" t="s">
        <v>83</v>
      </c>
      <c r="AY85" s="200" t="s">
        <v>121</v>
      </c>
      <c r="BK85" s="202">
        <f>SUM(BK86:BK215)</f>
        <v>0</v>
      </c>
    </row>
    <row r="86" spans="1:65" s="2" customFormat="1" ht="14.4" customHeight="1">
      <c r="A86" s="39"/>
      <c r="B86" s="40"/>
      <c r="C86" s="205" t="s">
        <v>83</v>
      </c>
      <c r="D86" s="205" t="s">
        <v>123</v>
      </c>
      <c r="E86" s="206" t="s">
        <v>124</v>
      </c>
      <c r="F86" s="207" t="s">
        <v>125</v>
      </c>
      <c r="G86" s="208" t="s">
        <v>126</v>
      </c>
      <c r="H86" s="209">
        <v>0.183</v>
      </c>
      <c r="I86" s="210"/>
      <c r="J86" s="211">
        <f>ROUND(I86*H86,2)</f>
        <v>0</v>
      </c>
      <c r="K86" s="207" t="s">
        <v>127</v>
      </c>
      <c r="L86" s="45"/>
      <c r="M86" s="212" t="s">
        <v>19</v>
      </c>
      <c r="N86" s="213" t="s">
        <v>46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128</v>
      </c>
      <c r="AT86" s="216" t="s">
        <v>123</v>
      </c>
      <c r="AU86" s="216" t="s">
        <v>85</v>
      </c>
      <c r="AY86" s="18" t="s">
        <v>121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83</v>
      </c>
      <c r="BK86" s="217">
        <f>ROUND(I86*H86,2)</f>
        <v>0</v>
      </c>
      <c r="BL86" s="18" t="s">
        <v>128</v>
      </c>
      <c r="BM86" s="216" t="s">
        <v>448</v>
      </c>
    </row>
    <row r="87" spans="1:47" s="2" customFormat="1" ht="12">
      <c r="A87" s="39"/>
      <c r="B87" s="40"/>
      <c r="C87" s="41"/>
      <c r="D87" s="218" t="s">
        <v>130</v>
      </c>
      <c r="E87" s="41"/>
      <c r="F87" s="219" t="s">
        <v>131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130</v>
      </c>
      <c r="AU87" s="18" t="s">
        <v>85</v>
      </c>
    </row>
    <row r="88" spans="1:51" s="13" customFormat="1" ht="12">
      <c r="A88" s="13"/>
      <c r="B88" s="223"/>
      <c r="C88" s="224"/>
      <c r="D88" s="218" t="s">
        <v>132</v>
      </c>
      <c r="E88" s="225" t="s">
        <v>19</v>
      </c>
      <c r="F88" s="226" t="s">
        <v>133</v>
      </c>
      <c r="G88" s="224"/>
      <c r="H88" s="227">
        <v>0.183</v>
      </c>
      <c r="I88" s="228"/>
      <c r="J88" s="224"/>
      <c r="K88" s="224"/>
      <c r="L88" s="229"/>
      <c r="M88" s="230"/>
      <c r="N88" s="231"/>
      <c r="O88" s="231"/>
      <c r="P88" s="231"/>
      <c r="Q88" s="231"/>
      <c r="R88" s="231"/>
      <c r="S88" s="231"/>
      <c r="T88" s="232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3" t="s">
        <v>132</v>
      </c>
      <c r="AU88" s="233" t="s">
        <v>85</v>
      </c>
      <c r="AV88" s="13" t="s">
        <v>85</v>
      </c>
      <c r="AW88" s="13" t="s">
        <v>36</v>
      </c>
      <c r="AX88" s="13" t="s">
        <v>83</v>
      </c>
      <c r="AY88" s="233" t="s">
        <v>121</v>
      </c>
    </row>
    <row r="89" spans="1:65" s="2" customFormat="1" ht="14.4" customHeight="1">
      <c r="A89" s="39"/>
      <c r="B89" s="40"/>
      <c r="C89" s="205" t="s">
        <v>85</v>
      </c>
      <c r="D89" s="205" t="s">
        <v>123</v>
      </c>
      <c r="E89" s="206" t="s">
        <v>134</v>
      </c>
      <c r="F89" s="207" t="s">
        <v>378</v>
      </c>
      <c r="G89" s="208" t="s">
        <v>136</v>
      </c>
      <c r="H89" s="209">
        <v>68.6</v>
      </c>
      <c r="I89" s="210"/>
      <c r="J89" s="211">
        <f>ROUND(I89*H89,2)</f>
        <v>0</v>
      </c>
      <c r="K89" s="207" t="s">
        <v>19</v>
      </c>
      <c r="L89" s="45"/>
      <c r="M89" s="212" t="s">
        <v>19</v>
      </c>
      <c r="N89" s="213" t="s">
        <v>46</v>
      </c>
      <c r="O89" s="85"/>
      <c r="P89" s="214">
        <f>O89*H89</f>
        <v>0</v>
      </c>
      <c r="Q89" s="214">
        <v>0.00015</v>
      </c>
      <c r="R89" s="214">
        <f>Q89*H89</f>
        <v>0.010289999999999999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128</v>
      </c>
      <c r="AT89" s="216" t="s">
        <v>123</v>
      </c>
      <c r="AU89" s="216" t="s">
        <v>85</v>
      </c>
      <c r="AY89" s="18" t="s">
        <v>121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83</v>
      </c>
      <c r="BK89" s="217">
        <f>ROUND(I89*H89,2)</f>
        <v>0</v>
      </c>
      <c r="BL89" s="18" t="s">
        <v>128</v>
      </c>
      <c r="BM89" s="216" t="s">
        <v>449</v>
      </c>
    </row>
    <row r="90" spans="1:47" s="2" customFormat="1" ht="12">
      <c r="A90" s="39"/>
      <c r="B90" s="40"/>
      <c r="C90" s="41"/>
      <c r="D90" s="218" t="s">
        <v>130</v>
      </c>
      <c r="E90" s="41"/>
      <c r="F90" s="219" t="s">
        <v>378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130</v>
      </c>
      <c r="AU90" s="18" t="s">
        <v>85</v>
      </c>
    </row>
    <row r="91" spans="1:65" s="2" customFormat="1" ht="24.15" customHeight="1">
      <c r="A91" s="39"/>
      <c r="B91" s="40"/>
      <c r="C91" s="205" t="s">
        <v>138</v>
      </c>
      <c r="D91" s="205" t="s">
        <v>123</v>
      </c>
      <c r="E91" s="206" t="s">
        <v>139</v>
      </c>
      <c r="F91" s="207" t="s">
        <v>140</v>
      </c>
      <c r="G91" s="208" t="s">
        <v>141</v>
      </c>
      <c r="H91" s="209">
        <v>91.6</v>
      </c>
      <c r="I91" s="210"/>
      <c r="J91" s="211">
        <f>ROUND(I91*H91,2)</f>
        <v>0</v>
      </c>
      <c r="K91" s="207" t="s">
        <v>19</v>
      </c>
      <c r="L91" s="45"/>
      <c r="M91" s="212" t="s">
        <v>19</v>
      </c>
      <c r="N91" s="213" t="s">
        <v>46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128</v>
      </c>
      <c r="AT91" s="216" t="s">
        <v>123</v>
      </c>
      <c r="AU91" s="216" t="s">
        <v>85</v>
      </c>
      <c r="AY91" s="18" t="s">
        <v>121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83</v>
      </c>
      <c r="BK91" s="217">
        <f>ROUND(I91*H91,2)</f>
        <v>0</v>
      </c>
      <c r="BL91" s="18" t="s">
        <v>128</v>
      </c>
      <c r="BM91" s="216" t="s">
        <v>450</v>
      </c>
    </row>
    <row r="92" spans="1:47" s="2" customFormat="1" ht="12">
      <c r="A92" s="39"/>
      <c r="B92" s="40"/>
      <c r="C92" s="41"/>
      <c r="D92" s="218" t="s">
        <v>130</v>
      </c>
      <c r="E92" s="41"/>
      <c r="F92" s="219" t="s">
        <v>140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130</v>
      </c>
      <c r="AU92" s="18" t="s">
        <v>85</v>
      </c>
    </row>
    <row r="93" spans="1:47" s="2" customFormat="1" ht="12">
      <c r="A93" s="39"/>
      <c r="B93" s="40"/>
      <c r="C93" s="41"/>
      <c r="D93" s="218" t="s">
        <v>143</v>
      </c>
      <c r="E93" s="41"/>
      <c r="F93" s="234" t="s">
        <v>144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143</v>
      </c>
      <c r="AU93" s="18" t="s">
        <v>85</v>
      </c>
    </row>
    <row r="94" spans="1:51" s="13" customFormat="1" ht="12">
      <c r="A94" s="13"/>
      <c r="B94" s="223"/>
      <c r="C94" s="224"/>
      <c r="D94" s="218" t="s">
        <v>132</v>
      </c>
      <c r="E94" s="225" t="s">
        <v>19</v>
      </c>
      <c r="F94" s="226" t="s">
        <v>146</v>
      </c>
      <c r="G94" s="224"/>
      <c r="H94" s="227">
        <v>91.6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132</v>
      </c>
      <c r="AU94" s="233" t="s">
        <v>85</v>
      </c>
      <c r="AV94" s="13" t="s">
        <v>85</v>
      </c>
      <c r="AW94" s="13" t="s">
        <v>36</v>
      </c>
      <c r="AX94" s="13" t="s">
        <v>83</v>
      </c>
      <c r="AY94" s="233" t="s">
        <v>121</v>
      </c>
    </row>
    <row r="95" spans="1:65" s="2" customFormat="1" ht="14.4" customHeight="1">
      <c r="A95" s="39"/>
      <c r="B95" s="40"/>
      <c r="C95" s="205" t="s">
        <v>128</v>
      </c>
      <c r="D95" s="205" t="s">
        <v>123</v>
      </c>
      <c r="E95" s="206" t="s">
        <v>161</v>
      </c>
      <c r="F95" s="207" t="s">
        <v>162</v>
      </c>
      <c r="G95" s="208" t="s">
        <v>150</v>
      </c>
      <c r="H95" s="209">
        <v>91.6</v>
      </c>
      <c r="I95" s="210"/>
      <c r="J95" s="211">
        <f>ROUND(I95*H95,2)</f>
        <v>0</v>
      </c>
      <c r="K95" s="207" t="s">
        <v>127</v>
      </c>
      <c r="L95" s="45"/>
      <c r="M95" s="212" t="s">
        <v>19</v>
      </c>
      <c r="N95" s="213" t="s">
        <v>46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128</v>
      </c>
      <c r="AT95" s="216" t="s">
        <v>123</v>
      </c>
      <c r="AU95" s="216" t="s">
        <v>85</v>
      </c>
      <c r="AY95" s="18" t="s">
        <v>121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83</v>
      </c>
      <c r="BK95" s="217">
        <f>ROUND(I95*H95,2)</f>
        <v>0</v>
      </c>
      <c r="BL95" s="18" t="s">
        <v>128</v>
      </c>
      <c r="BM95" s="216" t="s">
        <v>381</v>
      </c>
    </row>
    <row r="96" spans="1:47" s="2" customFormat="1" ht="12">
      <c r="A96" s="39"/>
      <c r="B96" s="40"/>
      <c r="C96" s="41"/>
      <c r="D96" s="218" t="s">
        <v>130</v>
      </c>
      <c r="E96" s="41"/>
      <c r="F96" s="219" t="s">
        <v>164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130</v>
      </c>
      <c r="AU96" s="18" t="s">
        <v>85</v>
      </c>
    </row>
    <row r="97" spans="1:51" s="13" customFormat="1" ht="12">
      <c r="A97" s="13"/>
      <c r="B97" s="223"/>
      <c r="C97" s="224"/>
      <c r="D97" s="218" t="s">
        <v>132</v>
      </c>
      <c r="E97" s="225" t="s">
        <v>19</v>
      </c>
      <c r="F97" s="226" t="s">
        <v>451</v>
      </c>
      <c r="G97" s="224"/>
      <c r="H97" s="227">
        <v>91.6</v>
      </c>
      <c r="I97" s="228"/>
      <c r="J97" s="224"/>
      <c r="K97" s="224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132</v>
      </c>
      <c r="AU97" s="233" t="s">
        <v>85</v>
      </c>
      <c r="AV97" s="13" t="s">
        <v>85</v>
      </c>
      <c r="AW97" s="13" t="s">
        <v>36</v>
      </c>
      <c r="AX97" s="13" t="s">
        <v>83</v>
      </c>
      <c r="AY97" s="233" t="s">
        <v>121</v>
      </c>
    </row>
    <row r="98" spans="1:65" s="2" customFormat="1" ht="14.4" customHeight="1">
      <c r="A98" s="39"/>
      <c r="B98" s="40"/>
      <c r="C98" s="246" t="s">
        <v>154</v>
      </c>
      <c r="D98" s="246" t="s">
        <v>166</v>
      </c>
      <c r="E98" s="247" t="s">
        <v>167</v>
      </c>
      <c r="F98" s="248" t="s">
        <v>168</v>
      </c>
      <c r="G98" s="249" t="s">
        <v>169</v>
      </c>
      <c r="H98" s="250">
        <v>1.374</v>
      </c>
      <c r="I98" s="251"/>
      <c r="J98" s="252">
        <f>ROUND(I98*H98,2)</f>
        <v>0</v>
      </c>
      <c r="K98" s="248" t="s">
        <v>19</v>
      </c>
      <c r="L98" s="253"/>
      <c r="M98" s="254" t="s">
        <v>19</v>
      </c>
      <c r="N98" s="255" t="s">
        <v>46</v>
      </c>
      <c r="O98" s="85"/>
      <c r="P98" s="214">
        <f>O98*H98</f>
        <v>0</v>
      </c>
      <c r="Q98" s="214">
        <v>0.001</v>
      </c>
      <c r="R98" s="214">
        <f>Q98*H98</f>
        <v>0.0013740000000000002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170</v>
      </c>
      <c r="AT98" s="216" t="s">
        <v>166</v>
      </c>
      <c r="AU98" s="216" t="s">
        <v>85</v>
      </c>
      <c r="AY98" s="18" t="s">
        <v>121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83</v>
      </c>
      <c r="BK98" s="217">
        <f>ROUND(I98*H98,2)</f>
        <v>0</v>
      </c>
      <c r="BL98" s="18" t="s">
        <v>128</v>
      </c>
      <c r="BM98" s="216" t="s">
        <v>383</v>
      </c>
    </row>
    <row r="99" spans="1:47" s="2" customFormat="1" ht="12">
      <c r="A99" s="39"/>
      <c r="B99" s="40"/>
      <c r="C99" s="41"/>
      <c r="D99" s="218" t="s">
        <v>130</v>
      </c>
      <c r="E99" s="41"/>
      <c r="F99" s="219" t="s">
        <v>172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130</v>
      </c>
      <c r="AU99" s="18" t="s">
        <v>85</v>
      </c>
    </row>
    <row r="100" spans="1:47" s="2" customFormat="1" ht="12">
      <c r="A100" s="39"/>
      <c r="B100" s="40"/>
      <c r="C100" s="41"/>
      <c r="D100" s="218" t="s">
        <v>143</v>
      </c>
      <c r="E100" s="41"/>
      <c r="F100" s="234" t="s">
        <v>173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143</v>
      </c>
      <c r="AU100" s="18" t="s">
        <v>85</v>
      </c>
    </row>
    <row r="101" spans="1:51" s="13" customFormat="1" ht="12">
      <c r="A101" s="13"/>
      <c r="B101" s="223"/>
      <c r="C101" s="224"/>
      <c r="D101" s="218" t="s">
        <v>132</v>
      </c>
      <c r="E101" s="224"/>
      <c r="F101" s="226" t="s">
        <v>452</v>
      </c>
      <c r="G101" s="224"/>
      <c r="H101" s="227">
        <v>1.374</v>
      </c>
      <c r="I101" s="228"/>
      <c r="J101" s="224"/>
      <c r="K101" s="224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132</v>
      </c>
      <c r="AU101" s="233" t="s">
        <v>85</v>
      </c>
      <c r="AV101" s="13" t="s">
        <v>85</v>
      </c>
      <c r="AW101" s="13" t="s">
        <v>4</v>
      </c>
      <c r="AX101" s="13" t="s">
        <v>83</v>
      </c>
      <c r="AY101" s="233" t="s">
        <v>121</v>
      </c>
    </row>
    <row r="102" spans="1:65" s="2" customFormat="1" ht="14.4" customHeight="1">
      <c r="A102" s="39"/>
      <c r="B102" s="40"/>
      <c r="C102" s="205" t="s">
        <v>160</v>
      </c>
      <c r="D102" s="205" t="s">
        <v>123</v>
      </c>
      <c r="E102" s="206" t="s">
        <v>175</v>
      </c>
      <c r="F102" s="207" t="s">
        <v>176</v>
      </c>
      <c r="G102" s="208" t="s">
        <v>177</v>
      </c>
      <c r="H102" s="209">
        <v>9.7</v>
      </c>
      <c r="I102" s="210"/>
      <c r="J102" s="211">
        <f>ROUND(I102*H102,2)</f>
        <v>0</v>
      </c>
      <c r="K102" s="207" t="s">
        <v>127</v>
      </c>
      <c r="L102" s="45"/>
      <c r="M102" s="212" t="s">
        <v>19</v>
      </c>
      <c r="N102" s="213" t="s">
        <v>46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128</v>
      </c>
      <c r="AT102" s="216" t="s">
        <v>123</v>
      </c>
      <c r="AU102" s="216" t="s">
        <v>85</v>
      </c>
      <c r="AY102" s="18" t="s">
        <v>121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83</v>
      </c>
      <c r="BK102" s="217">
        <f>ROUND(I102*H102,2)</f>
        <v>0</v>
      </c>
      <c r="BL102" s="18" t="s">
        <v>128</v>
      </c>
      <c r="BM102" s="216" t="s">
        <v>385</v>
      </c>
    </row>
    <row r="103" spans="1:47" s="2" customFormat="1" ht="12">
      <c r="A103" s="39"/>
      <c r="B103" s="40"/>
      <c r="C103" s="41"/>
      <c r="D103" s="218" t="s">
        <v>130</v>
      </c>
      <c r="E103" s="41"/>
      <c r="F103" s="219" t="s">
        <v>179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130</v>
      </c>
      <c r="AU103" s="18" t="s">
        <v>85</v>
      </c>
    </row>
    <row r="104" spans="1:51" s="13" customFormat="1" ht="12">
      <c r="A104" s="13"/>
      <c r="B104" s="223"/>
      <c r="C104" s="224"/>
      <c r="D104" s="218" t="s">
        <v>132</v>
      </c>
      <c r="E104" s="225" t="s">
        <v>19</v>
      </c>
      <c r="F104" s="226" t="s">
        <v>453</v>
      </c>
      <c r="G104" s="224"/>
      <c r="H104" s="227">
        <v>9.7</v>
      </c>
      <c r="I104" s="228"/>
      <c r="J104" s="224"/>
      <c r="K104" s="224"/>
      <c r="L104" s="229"/>
      <c r="M104" s="230"/>
      <c r="N104" s="231"/>
      <c r="O104" s="231"/>
      <c r="P104" s="231"/>
      <c r="Q104" s="231"/>
      <c r="R104" s="231"/>
      <c r="S104" s="231"/>
      <c r="T104" s="23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3" t="s">
        <v>132</v>
      </c>
      <c r="AU104" s="233" t="s">
        <v>85</v>
      </c>
      <c r="AV104" s="13" t="s">
        <v>85</v>
      </c>
      <c r="AW104" s="13" t="s">
        <v>36</v>
      </c>
      <c r="AX104" s="13" t="s">
        <v>83</v>
      </c>
      <c r="AY104" s="233" t="s">
        <v>121</v>
      </c>
    </row>
    <row r="105" spans="1:65" s="2" customFormat="1" ht="14.4" customHeight="1">
      <c r="A105" s="39"/>
      <c r="B105" s="40"/>
      <c r="C105" s="205" t="s">
        <v>165</v>
      </c>
      <c r="D105" s="205" t="s">
        <v>123</v>
      </c>
      <c r="E105" s="206" t="s">
        <v>182</v>
      </c>
      <c r="F105" s="207" t="s">
        <v>183</v>
      </c>
      <c r="G105" s="208" t="s">
        <v>177</v>
      </c>
      <c r="H105" s="209">
        <v>8.8</v>
      </c>
      <c r="I105" s="210"/>
      <c r="J105" s="211">
        <f>ROUND(I105*H105,2)</f>
        <v>0</v>
      </c>
      <c r="K105" s="207" t="s">
        <v>127</v>
      </c>
      <c r="L105" s="45"/>
      <c r="M105" s="212" t="s">
        <v>19</v>
      </c>
      <c r="N105" s="213" t="s">
        <v>46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128</v>
      </c>
      <c r="AT105" s="216" t="s">
        <v>123</v>
      </c>
      <c r="AU105" s="216" t="s">
        <v>85</v>
      </c>
      <c r="AY105" s="18" t="s">
        <v>121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83</v>
      </c>
      <c r="BK105" s="217">
        <f>ROUND(I105*H105,2)</f>
        <v>0</v>
      </c>
      <c r="BL105" s="18" t="s">
        <v>128</v>
      </c>
      <c r="BM105" s="216" t="s">
        <v>387</v>
      </c>
    </row>
    <row r="106" spans="1:47" s="2" customFormat="1" ht="12">
      <c r="A106" s="39"/>
      <c r="B106" s="40"/>
      <c r="C106" s="41"/>
      <c r="D106" s="218" t="s">
        <v>130</v>
      </c>
      <c r="E106" s="41"/>
      <c r="F106" s="219" t="s">
        <v>185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130</v>
      </c>
      <c r="AU106" s="18" t="s">
        <v>85</v>
      </c>
    </row>
    <row r="107" spans="1:51" s="13" customFormat="1" ht="12">
      <c r="A107" s="13"/>
      <c r="B107" s="223"/>
      <c r="C107" s="224"/>
      <c r="D107" s="218" t="s">
        <v>132</v>
      </c>
      <c r="E107" s="225" t="s">
        <v>19</v>
      </c>
      <c r="F107" s="226" t="s">
        <v>454</v>
      </c>
      <c r="G107" s="224"/>
      <c r="H107" s="227">
        <v>8.8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132</v>
      </c>
      <c r="AU107" s="233" t="s">
        <v>85</v>
      </c>
      <c r="AV107" s="13" t="s">
        <v>85</v>
      </c>
      <c r="AW107" s="13" t="s">
        <v>36</v>
      </c>
      <c r="AX107" s="13" t="s">
        <v>83</v>
      </c>
      <c r="AY107" s="233" t="s">
        <v>121</v>
      </c>
    </row>
    <row r="108" spans="1:65" s="2" customFormat="1" ht="14.4" customHeight="1">
      <c r="A108" s="39"/>
      <c r="B108" s="40"/>
      <c r="C108" s="246" t="s">
        <v>170</v>
      </c>
      <c r="D108" s="246" t="s">
        <v>166</v>
      </c>
      <c r="E108" s="247" t="s">
        <v>188</v>
      </c>
      <c r="F108" s="248" t="s">
        <v>189</v>
      </c>
      <c r="G108" s="249" t="s">
        <v>141</v>
      </c>
      <c r="H108" s="250">
        <v>0.523</v>
      </c>
      <c r="I108" s="251"/>
      <c r="J108" s="252">
        <f>ROUND(I108*H108,2)</f>
        <v>0</v>
      </c>
      <c r="K108" s="248" t="s">
        <v>127</v>
      </c>
      <c r="L108" s="253"/>
      <c r="M108" s="254" t="s">
        <v>19</v>
      </c>
      <c r="N108" s="255" t="s">
        <v>46</v>
      </c>
      <c r="O108" s="85"/>
      <c r="P108" s="214">
        <f>O108*H108</f>
        <v>0</v>
      </c>
      <c r="Q108" s="214">
        <v>0.22</v>
      </c>
      <c r="R108" s="214">
        <f>Q108*H108</f>
        <v>0.11506000000000001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170</v>
      </c>
      <c r="AT108" s="216" t="s">
        <v>166</v>
      </c>
      <c r="AU108" s="216" t="s">
        <v>85</v>
      </c>
      <c r="AY108" s="18" t="s">
        <v>121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83</v>
      </c>
      <c r="BK108" s="217">
        <f>ROUND(I108*H108,2)</f>
        <v>0</v>
      </c>
      <c r="BL108" s="18" t="s">
        <v>128</v>
      </c>
      <c r="BM108" s="216" t="s">
        <v>389</v>
      </c>
    </row>
    <row r="109" spans="1:47" s="2" customFormat="1" ht="12">
      <c r="A109" s="39"/>
      <c r="B109" s="40"/>
      <c r="C109" s="41"/>
      <c r="D109" s="218" t="s">
        <v>130</v>
      </c>
      <c r="E109" s="41"/>
      <c r="F109" s="219" t="s">
        <v>189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130</v>
      </c>
      <c r="AU109" s="18" t="s">
        <v>85</v>
      </c>
    </row>
    <row r="110" spans="1:65" s="2" customFormat="1" ht="14.4" customHeight="1">
      <c r="A110" s="39"/>
      <c r="B110" s="40"/>
      <c r="C110" s="205" t="s">
        <v>181</v>
      </c>
      <c r="D110" s="205" t="s">
        <v>123</v>
      </c>
      <c r="E110" s="206" t="s">
        <v>194</v>
      </c>
      <c r="F110" s="207" t="s">
        <v>195</v>
      </c>
      <c r="G110" s="208" t="s">
        <v>177</v>
      </c>
      <c r="H110" s="209">
        <v>8.8</v>
      </c>
      <c r="I110" s="210"/>
      <c r="J110" s="211">
        <f>ROUND(I110*H110,2)</f>
        <v>0</v>
      </c>
      <c r="K110" s="207" t="s">
        <v>127</v>
      </c>
      <c r="L110" s="45"/>
      <c r="M110" s="212" t="s">
        <v>19</v>
      </c>
      <c r="N110" s="213" t="s">
        <v>46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128</v>
      </c>
      <c r="AT110" s="216" t="s">
        <v>123</v>
      </c>
      <c r="AU110" s="216" t="s">
        <v>85</v>
      </c>
      <c r="AY110" s="18" t="s">
        <v>121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83</v>
      </c>
      <c r="BK110" s="217">
        <f>ROUND(I110*H110,2)</f>
        <v>0</v>
      </c>
      <c r="BL110" s="18" t="s">
        <v>128</v>
      </c>
      <c r="BM110" s="216" t="s">
        <v>455</v>
      </c>
    </row>
    <row r="111" spans="1:47" s="2" customFormat="1" ht="12">
      <c r="A111" s="39"/>
      <c r="B111" s="40"/>
      <c r="C111" s="41"/>
      <c r="D111" s="218" t="s">
        <v>130</v>
      </c>
      <c r="E111" s="41"/>
      <c r="F111" s="219" t="s">
        <v>197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130</v>
      </c>
      <c r="AU111" s="18" t="s">
        <v>85</v>
      </c>
    </row>
    <row r="112" spans="1:51" s="13" customFormat="1" ht="12">
      <c r="A112" s="13"/>
      <c r="B112" s="223"/>
      <c r="C112" s="224"/>
      <c r="D112" s="218" t="s">
        <v>132</v>
      </c>
      <c r="E112" s="225" t="s">
        <v>19</v>
      </c>
      <c r="F112" s="226" t="s">
        <v>456</v>
      </c>
      <c r="G112" s="224"/>
      <c r="H112" s="227">
        <v>8.8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132</v>
      </c>
      <c r="AU112" s="233" t="s">
        <v>85</v>
      </c>
      <c r="AV112" s="13" t="s">
        <v>85</v>
      </c>
      <c r="AW112" s="13" t="s">
        <v>36</v>
      </c>
      <c r="AX112" s="13" t="s">
        <v>83</v>
      </c>
      <c r="AY112" s="233" t="s">
        <v>121</v>
      </c>
    </row>
    <row r="113" spans="1:65" s="2" customFormat="1" ht="14.4" customHeight="1">
      <c r="A113" s="39"/>
      <c r="B113" s="40"/>
      <c r="C113" s="205" t="s">
        <v>187</v>
      </c>
      <c r="D113" s="205" t="s">
        <v>123</v>
      </c>
      <c r="E113" s="206" t="s">
        <v>199</v>
      </c>
      <c r="F113" s="207" t="s">
        <v>200</v>
      </c>
      <c r="G113" s="208" t="s">
        <v>177</v>
      </c>
      <c r="H113" s="209">
        <v>9.7</v>
      </c>
      <c r="I113" s="210"/>
      <c r="J113" s="211">
        <f>ROUND(I113*H113,2)</f>
        <v>0</v>
      </c>
      <c r="K113" s="207" t="s">
        <v>127</v>
      </c>
      <c r="L113" s="45"/>
      <c r="M113" s="212" t="s">
        <v>19</v>
      </c>
      <c r="N113" s="213" t="s">
        <v>46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128</v>
      </c>
      <c r="AT113" s="216" t="s">
        <v>123</v>
      </c>
      <c r="AU113" s="216" t="s">
        <v>85</v>
      </c>
      <c r="AY113" s="18" t="s">
        <v>121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83</v>
      </c>
      <c r="BK113" s="217">
        <f>ROUND(I113*H113,2)</f>
        <v>0</v>
      </c>
      <c r="BL113" s="18" t="s">
        <v>128</v>
      </c>
      <c r="BM113" s="216" t="s">
        <v>457</v>
      </c>
    </row>
    <row r="114" spans="1:47" s="2" customFormat="1" ht="12">
      <c r="A114" s="39"/>
      <c r="B114" s="40"/>
      <c r="C114" s="41"/>
      <c r="D114" s="218" t="s">
        <v>130</v>
      </c>
      <c r="E114" s="41"/>
      <c r="F114" s="219" t="s">
        <v>202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130</v>
      </c>
      <c r="AU114" s="18" t="s">
        <v>85</v>
      </c>
    </row>
    <row r="115" spans="1:51" s="13" customFormat="1" ht="12">
      <c r="A115" s="13"/>
      <c r="B115" s="223"/>
      <c r="C115" s="224"/>
      <c r="D115" s="218" t="s">
        <v>132</v>
      </c>
      <c r="E115" s="225" t="s">
        <v>19</v>
      </c>
      <c r="F115" s="226" t="s">
        <v>458</v>
      </c>
      <c r="G115" s="224"/>
      <c r="H115" s="227">
        <v>9.7</v>
      </c>
      <c r="I115" s="228"/>
      <c r="J115" s="224"/>
      <c r="K115" s="224"/>
      <c r="L115" s="229"/>
      <c r="M115" s="230"/>
      <c r="N115" s="231"/>
      <c r="O115" s="231"/>
      <c r="P115" s="231"/>
      <c r="Q115" s="231"/>
      <c r="R115" s="231"/>
      <c r="S115" s="231"/>
      <c r="T115" s="23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3" t="s">
        <v>132</v>
      </c>
      <c r="AU115" s="233" t="s">
        <v>85</v>
      </c>
      <c r="AV115" s="13" t="s">
        <v>85</v>
      </c>
      <c r="AW115" s="13" t="s">
        <v>36</v>
      </c>
      <c r="AX115" s="13" t="s">
        <v>83</v>
      </c>
      <c r="AY115" s="233" t="s">
        <v>121</v>
      </c>
    </row>
    <row r="116" spans="1:65" s="2" customFormat="1" ht="14.4" customHeight="1">
      <c r="A116" s="39"/>
      <c r="B116" s="40"/>
      <c r="C116" s="205" t="s">
        <v>193</v>
      </c>
      <c r="D116" s="205" t="s">
        <v>123</v>
      </c>
      <c r="E116" s="206" t="s">
        <v>204</v>
      </c>
      <c r="F116" s="207" t="s">
        <v>205</v>
      </c>
      <c r="G116" s="208" t="s">
        <v>177</v>
      </c>
      <c r="H116" s="209">
        <v>8.8</v>
      </c>
      <c r="I116" s="210"/>
      <c r="J116" s="211">
        <f>ROUND(I116*H116,2)</f>
        <v>0</v>
      </c>
      <c r="K116" s="207" t="s">
        <v>127</v>
      </c>
      <c r="L116" s="45"/>
      <c r="M116" s="212" t="s">
        <v>19</v>
      </c>
      <c r="N116" s="213" t="s">
        <v>46</v>
      </c>
      <c r="O116" s="85"/>
      <c r="P116" s="214">
        <f>O116*H116</f>
        <v>0</v>
      </c>
      <c r="Q116" s="214">
        <v>5E-05</v>
      </c>
      <c r="R116" s="214">
        <f>Q116*H116</f>
        <v>0.00044000000000000007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128</v>
      </c>
      <c r="AT116" s="216" t="s">
        <v>123</v>
      </c>
      <c r="AU116" s="216" t="s">
        <v>85</v>
      </c>
      <c r="AY116" s="18" t="s">
        <v>121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83</v>
      </c>
      <c r="BK116" s="217">
        <f>ROUND(I116*H116,2)</f>
        <v>0</v>
      </c>
      <c r="BL116" s="18" t="s">
        <v>128</v>
      </c>
      <c r="BM116" s="216" t="s">
        <v>394</v>
      </c>
    </row>
    <row r="117" spans="1:47" s="2" customFormat="1" ht="12">
      <c r="A117" s="39"/>
      <c r="B117" s="40"/>
      <c r="C117" s="41"/>
      <c r="D117" s="218" t="s">
        <v>130</v>
      </c>
      <c r="E117" s="41"/>
      <c r="F117" s="219" t="s">
        <v>207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130</v>
      </c>
      <c r="AU117" s="18" t="s">
        <v>85</v>
      </c>
    </row>
    <row r="118" spans="1:51" s="13" customFormat="1" ht="12">
      <c r="A118" s="13"/>
      <c r="B118" s="223"/>
      <c r="C118" s="224"/>
      <c r="D118" s="218" t="s">
        <v>132</v>
      </c>
      <c r="E118" s="225" t="s">
        <v>19</v>
      </c>
      <c r="F118" s="226" t="s">
        <v>459</v>
      </c>
      <c r="G118" s="224"/>
      <c r="H118" s="227">
        <v>8.8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132</v>
      </c>
      <c r="AU118" s="233" t="s">
        <v>85</v>
      </c>
      <c r="AV118" s="13" t="s">
        <v>85</v>
      </c>
      <c r="AW118" s="13" t="s">
        <v>36</v>
      </c>
      <c r="AX118" s="13" t="s">
        <v>83</v>
      </c>
      <c r="AY118" s="233" t="s">
        <v>121</v>
      </c>
    </row>
    <row r="119" spans="1:65" s="2" customFormat="1" ht="14.4" customHeight="1">
      <c r="A119" s="39"/>
      <c r="B119" s="40"/>
      <c r="C119" s="246" t="s">
        <v>198</v>
      </c>
      <c r="D119" s="246" t="s">
        <v>166</v>
      </c>
      <c r="E119" s="247" t="s">
        <v>210</v>
      </c>
      <c r="F119" s="248" t="s">
        <v>211</v>
      </c>
      <c r="G119" s="249" t="s">
        <v>177</v>
      </c>
      <c r="H119" s="250">
        <v>8.8</v>
      </c>
      <c r="I119" s="251"/>
      <c r="J119" s="252">
        <f>ROUND(I119*H119,2)</f>
        <v>0</v>
      </c>
      <c r="K119" s="248" t="s">
        <v>19</v>
      </c>
      <c r="L119" s="253"/>
      <c r="M119" s="254" t="s">
        <v>19</v>
      </c>
      <c r="N119" s="255" t="s">
        <v>46</v>
      </c>
      <c r="O119" s="85"/>
      <c r="P119" s="214">
        <f>O119*H119</f>
        <v>0</v>
      </c>
      <c r="Q119" s="214">
        <v>0.00354</v>
      </c>
      <c r="R119" s="214">
        <f>Q119*H119</f>
        <v>0.031152000000000003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170</v>
      </c>
      <c r="AT119" s="216" t="s">
        <v>166</v>
      </c>
      <c r="AU119" s="216" t="s">
        <v>85</v>
      </c>
      <c r="AY119" s="18" t="s">
        <v>121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83</v>
      </c>
      <c r="BK119" s="217">
        <f>ROUND(I119*H119,2)</f>
        <v>0</v>
      </c>
      <c r="BL119" s="18" t="s">
        <v>128</v>
      </c>
      <c r="BM119" s="216" t="s">
        <v>396</v>
      </c>
    </row>
    <row r="120" spans="1:47" s="2" customFormat="1" ht="12">
      <c r="A120" s="39"/>
      <c r="B120" s="40"/>
      <c r="C120" s="41"/>
      <c r="D120" s="218" t="s">
        <v>130</v>
      </c>
      <c r="E120" s="41"/>
      <c r="F120" s="219" t="s">
        <v>211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130</v>
      </c>
      <c r="AU120" s="18" t="s">
        <v>85</v>
      </c>
    </row>
    <row r="121" spans="1:65" s="2" customFormat="1" ht="14.4" customHeight="1">
      <c r="A121" s="39"/>
      <c r="B121" s="40"/>
      <c r="C121" s="205" t="s">
        <v>203</v>
      </c>
      <c r="D121" s="205" t="s">
        <v>123</v>
      </c>
      <c r="E121" s="206" t="s">
        <v>213</v>
      </c>
      <c r="F121" s="207" t="s">
        <v>214</v>
      </c>
      <c r="G121" s="208" t="s">
        <v>177</v>
      </c>
      <c r="H121" s="209">
        <v>9.7</v>
      </c>
      <c r="I121" s="210"/>
      <c r="J121" s="211">
        <f>ROUND(I121*H121,2)</f>
        <v>0</v>
      </c>
      <c r="K121" s="207" t="s">
        <v>127</v>
      </c>
      <c r="L121" s="45"/>
      <c r="M121" s="212" t="s">
        <v>19</v>
      </c>
      <c r="N121" s="213" t="s">
        <v>46</v>
      </c>
      <c r="O121" s="85"/>
      <c r="P121" s="214">
        <f>O121*H121</f>
        <v>0</v>
      </c>
      <c r="Q121" s="214">
        <v>6E-05</v>
      </c>
      <c r="R121" s="214">
        <f>Q121*H121</f>
        <v>0.0005819999999999999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128</v>
      </c>
      <c r="AT121" s="216" t="s">
        <v>123</v>
      </c>
      <c r="AU121" s="216" t="s">
        <v>85</v>
      </c>
      <c r="AY121" s="18" t="s">
        <v>121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83</v>
      </c>
      <c r="BK121" s="217">
        <f>ROUND(I121*H121,2)</f>
        <v>0</v>
      </c>
      <c r="BL121" s="18" t="s">
        <v>128</v>
      </c>
      <c r="BM121" s="216" t="s">
        <v>397</v>
      </c>
    </row>
    <row r="122" spans="1:47" s="2" customFormat="1" ht="12">
      <c r="A122" s="39"/>
      <c r="B122" s="40"/>
      <c r="C122" s="41"/>
      <c r="D122" s="218" t="s">
        <v>130</v>
      </c>
      <c r="E122" s="41"/>
      <c r="F122" s="219" t="s">
        <v>216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130</v>
      </c>
      <c r="AU122" s="18" t="s">
        <v>85</v>
      </c>
    </row>
    <row r="123" spans="1:51" s="13" customFormat="1" ht="12">
      <c r="A123" s="13"/>
      <c r="B123" s="223"/>
      <c r="C123" s="224"/>
      <c r="D123" s="218" t="s">
        <v>132</v>
      </c>
      <c r="E123" s="225" t="s">
        <v>19</v>
      </c>
      <c r="F123" s="226" t="s">
        <v>460</v>
      </c>
      <c r="G123" s="224"/>
      <c r="H123" s="227">
        <v>9.7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132</v>
      </c>
      <c r="AU123" s="233" t="s">
        <v>85</v>
      </c>
      <c r="AV123" s="13" t="s">
        <v>85</v>
      </c>
      <c r="AW123" s="13" t="s">
        <v>36</v>
      </c>
      <c r="AX123" s="13" t="s">
        <v>83</v>
      </c>
      <c r="AY123" s="233" t="s">
        <v>121</v>
      </c>
    </row>
    <row r="124" spans="1:65" s="2" customFormat="1" ht="14.4" customHeight="1">
      <c r="A124" s="39"/>
      <c r="B124" s="40"/>
      <c r="C124" s="246" t="s">
        <v>209</v>
      </c>
      <c r="D124" s="246" t="s">
        <v>166</v>
      </c>
      <c r="E124" s="247" t="s">
        <v>219</v>
      </c>
      <c r="F124" s="248" t="s">
        <v>220</v>
      </c>
      <c r="G124" s="249" t="s">
        <v>177</v>
      </c>
      <c r="H124" s="250">
        <v>29.1</v>
      </c>
      <c r="I124" s="251"/>
      <c r="J124" s="252">
        <f>ROUND(I124*H124,2)</f>
        <v>0</v>
      </c>
      <c r="K124" s="248" t="s">
        <v>127</v>
      </c>
      <c r="L124" s="253"/>
      <c r="M124" s="254" t="s">
        <v>19</v>
      </c>
      <c r="N124" s="255" t="s">
        <v>46</v>
      </c>
      <c r="O124" s="85"/>
      <c r="P124" s="214">
        <f>O124*H124</f>
        <v>0</v>
      </c>
      <c r="Q124" s="214">
        <v>0.0059</v>
      </c>
      <c r="R124" s="214">
        <f>Q124*H124</f>
        <v>0.17169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170</v>
      </c>
      <c r="AT124" s="216" t="s">
        <v>166</v>
      </c>
      <c r="AU124" s="216" t="s">
        <v>85</v>
      </c>
      <c r="AY124" s="18" t="s">
        <v>121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83</v>
      </c>
      <c r="BK124" s="217">
        <f>ROUND(I124*H124,2)</f>
        <v>0</v>
      </c>
      <c r="BL124" s="18" t="s">
        <v>128</v>
      </c>
      <c r="BM124" s="216" t="s">
        <v>399</v>
      </c>
    </row>
    <row r="125" spans="1:47" s="2" customFormat="1" ht="12">
      <c r="A125" s="39"/>
      <c r="B125" s="40"/>
      <c r="C125" s="41"/>
      <c r="D125" s="218" t="s">
        <v>130</v>
      </c>
      <c r="E125" s="41"/>
      <c r="F125" s="219" t="s">
        <v>220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130</v>
      </c>
      <c r="AU125" s="18" t="s">
        <v>85</v>
      </c>
    </row>
    <row r="126" spans="1:51" s="13" customFormat="1" ht="12">
      <c r="A126" s="13"/>
      <c r="B126" s="223"/>
      <c r="C126" s="224"/>
      <c r="D126" s="218" t="s">
        <v>132</v>
      </c>
      <c r="E126" s="224"/>
      <c r="F126" s="226" t="s">
        <v>461</v>
      </c>
      <c r="G126" s="224"/>
      <c r="H126" s="227">
        <v>29.1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132</v>
      </c>
      <c r="AU126" s="233" t="s">
        <v>85</v>
      </c>
      <c r="AV126" s="13" t="s">
        <v>85</v>
      </c>
      <c r="AW126" s="13" t="s">
        <v>4</v>
      </c>
      <c r="AX126" s="13" t="s">
        <v>83</v>
      </c>
      <c r="AY126" s="233" t="s">
        <v>121</v>
      </c>
    </row>
    <row r="127" spans="1:65" s="2" customFormat="1" ht="24.15" customHeight="1">
      <c r="A127" s="39"/>
      <c r="B127" s="40"/>
      <c r="C127" s="205" t="s">
        <v>8</v>
      </c>
      <c r="D127" s="205" t="s">
        <v>123</v>
      </c>
      <c r="E127" s="206" t="s">
        <v>224</v>
      </c>
      <c r="F127" s="207" t="s">
        <v>225</v>
      </c>
      <c r="G127" s="208" t="s">
        <v>226</v>
      </c>
      <c r="H127" s="209">
        <v>1.85</v>
      </c>
      <c r="I127" s="210"/>
      <c r="J127" s="211">
        <f>ROUND(I127*H127,2)</f>
        <v>0</v>
      </c>
      <c r="K127" s="207" t="s">
        <v>127</v>
      </c>
      <c r="L127" s="45"/>
      <c r="M127" s="212" t="s">
        <v>19</v>
      </c>
      <c r="N127" s="213" t="s">
        <v>46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128</v>
      </c>
      <c r="AT127" s="216" t="s">
        <v>123</v>
      </c>
      <c r="AU127" s="216" t="s">
        <v>85</v>
      </c>
      <c r="AY127" s="18" t="s">
        <v>121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83</v>
      </c>
      <c r="BK127" s="217">
        <f>ROUND(I127*H127,2)</f>
        <v>0</v>
      </c>
      <c r="BL127" s="18" t="s">
        <v>128</v>
      </c>
      <c r="BM127" s="216" t="s">
        <v>462</v>
      </c>
    </row>
    <row r="128" spans="1:47" s="2" customFormat="1" ht="12">
      <c r="A128" s="39"/>
      <c r="B128" s="40"/>
      <c r="C128" s="41"/>
      <c r="D128" s="218" t="s">
        <v>130</v>
      </c>
      <c r="E128" s="41"/>
      <c r="F128" s="219" t="s">
        <v>228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130</v>
      </c>
      <c r="AU128" s="18" t="s">
        <v>85</v>
      </c>
    </row>
    <row r="129" spans="1:51" s="13" customFormat="1" ht="12">
      <c r="A129" s="13"/>
      <c r="B129" s="223"/>
      <c r="C129" s="224"/>
      <c r="D129" s="218" t="s">
        <v>132</v>
      </c>
      <c r="E129" s="225" t="s">
        <v>19</v>
      </c>
      <c r="F129" s="226" t="s">
        <v>229</v>
      </c>
      <c r="G129" s="224"/>
      <c r="H129" s="227">
        <v>97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132</v>
      </c>
      <c r="AU129" s="233" t="s">
        <v>85</v>
      </c>
      <c r="AV129" s="13" t="s">
        <v>85</v>
      </c>
      <c r="AW129" s="13" t="s">
        <v>36</v>
      </c>
      <c r="AX129" s="13" t="s">
        <v>75</v>
      </c>
      <c r="AY129" s="233" t="s">
        <v>121</v>
      </c>
    </row>
    <row r="130" spans="1:51" s="13" customFormat="1" ht="12">
      <c r="A130" s="13"/>
      <c r="B130" s="223"/>
      <c r="C130" s="224"/>
      <c r="D130" s="218" t="s">
        <v>132</v>
      </c>
      <c r="E130" s="225" t="s">
        <v>19</v>
      </c>
      <c r="F130" s="226" t="s">
        <v>230</v>
      </c>
      <c r="G130" s="224"/>
      <c r="H130" s="227">
        <v>88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132</v>
      </c>
      <c r="AU130" s="233" t="s">
        <v>85</v>
      </c>
      <c r="AV130" s="13" t="s">
        <v>85</v>
      </c>
      <c r="AW130" s="13" t="s">
        <v>36</v>
      </c>
      <c r="AX130" s="13" t="s">
        <v>75</v>
      </c>
      <c r="AY130" s="233" t="s">
        <v>121</v>
      </c>
    </row>
    <row r="131" spans="1:51" s="15" customFormat="1" ht="12">
      <c r="A131" s="15"/>
      <c r="B131" s="256"/>
      <c r="C131" s="257"/>
      <c r="D131" s="218" t="s">
        <v>132</v>
      </c>
      <c r="E131" s="258" t="s">
        <v>19</v>
      </c>
      <c r="F131" s="259" t="s">
        <v>231</v>
      </c>
      <c r="G131" s="257"/>
      <c r="H131" s="260">
        <v>185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6" t="s">
        <v>132</v>
      </c>
      <c r="AU131" s="266" t="s">
        <v>85</v>
      </c>
      <c r="AV131" s="15" t="s">
        <v>138</v>
      </c>
      <c r="AW131" s="15" t="s">
        <v>36</v>
      </c>
      <c r="AX131" s="15" t="s">
        <v>75</v>
      </c>
      <c r="AY131" s="266" t="s">
        <v>121</v>
      </c>
    </row>
    <row r="132" spans="1:51" s="13" customFormat="1" ht="12">
      <c r="A132" s="13"/>
      <c r="B132" s="223"/>
      <c r="C132" s="224"/>
      <c r="D132" s="218" t="s">
        <v>132</v>
      </c>
      <c r="E132" s="225" t="s">
        <v>19</v>
      </c>
      <c r="F132" s="226" t="s">
        <v>232</v>
      </c>
      <c r="G132" s="224"/>
      <c r="H132" s="227">
        <v>1.85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132</v>
      </c>
      <c r="AU132" s="233" t="s">
        <v>85</v>
      </c>
      <c r="AV132" s="13" t="s">
        <v>85</v>
      </c>
      <c r="AW132" s="13" t="s">
        <v>36</v>
      </c>
      <c r="AX132" s="13" t="s">
        <v>83</v>
      </c>
      <c r="AY132" s="233" t="s">
        <v>121</v>
      </c>
    </row>
    <row r="133" spans="1:65" s="2" customFormat="1" ht="14.4" customHeight="1">
      <c r="A133" s="39"/>
      <c r="B133" s="40"/>
      <c r="C133" s="205" t="s">
        <v>218</v>
      </c>
      <c r="D133" s="205" t="s">
        <v>123</v>
      </c>
      <c r="E133" s="206" t="s">
        <v>234</v>
      </c>
      <c r="F133" s="207" t="s">
        <v>235</v>
      </c>
      <c r="G133" s="208" t="s">
        <v>236</v>
      </c>
      <c r="H133" s="209">
        <v>9.7</v>
      </c>
      <c r="I133" s="210"/>
      <c r="J133" s="211">
        <f>ROUND(I133*H133,2)</f>
        <v>0</v>
      </c>
      <c r="K133" s="207" t="s">
        <v>19</v>
      </c>
      <c r="L133" s="45"/>
      <c r="M133" s="212" t="s">
        <v>19</v>
      </c>
      <c r="N133" s="213" t="s">
        <v>46</v>
      </c>
      <c r="O133" s="85"/>
      <c r="P133" s="214">
        <f>O133*H133</f>
        <v>0</v>
      </c>
      <c r="Q133" s="214">
        <v>2E-05</v>
      </c>
      <c r="R133" s="214">
        <f>Q133*H133</f>
        <v>0.000194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128</v>
      </c>
      <c r="AT133" s="216" t="s">
        <v>123</v>
      </c>
      <c r="AU133" s="216" t="s">
        <v>85</v>
      </c>
      <c r="AY133" s="18" t="s">
        <v>121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83</v>
      </c>
      <c r="BK133" s="217">
        <f>ROUND(I133*H133,2)</f>
        <v>0</v>
      </c>
      <c r="BL133" s="18" t="s">
        <v>128</v>
      </c>
      <c r="BM133" s="216" t="s">
        <v>402</v>
      </c>
    </row>
    <row r="134" spans="1:47" s="2" customFormat="1" ht="12">
      <c r="A134" s="39"/>
      <c r="B134" s="40"/>
      <c r="C134" s="41"/>
      <c r="D134" s="218" t="s">
        <v>130</v>
      </c>
      <c r="E134" s="41"/>
      <c r="F134" s="219" t="s">
        <v>235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130</v>
      </c>
      <c r="AU134" s="18" t="s">
        <v>85</v>
      </c>
    </row>
    <row r="135" spans="1:51" s="13" customFormat="1" ht="12">
      <c r="A135" s="13"/>
      <c r="B135" s="223"/>
      <c r="C135" s="224"/>
      <c r="D135" s="218" t="s">
        <v>132</v>
      </c>
      <c r="E135" s="225" t="s">
        <v>19</v>
      </c>
      <c r="F135" s="226" t="s">
        <v>463</v>
      </c>
      <c r="G135" s="224"/>
      <c r="H135" s="227">
        <v>9.7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132</v>
      </c>
      <c r="AU135" s="233" t="s">
        <v>85</v>
      </c>
      <c r="AV135" s="13" t="s">
        <v>85</v>
      </c>
      <c r="AW135" s="13" t="s">
        <v>36</v>
      </c>
      <c r="AX135" s="13" t="s">
        <v>83</v>
      </c>
      <c r="AY135" s="233" t="s">
        <v>121</v>
      </c>
    </row>
    <row r="136" spans="1:65" s="2" customFormat="1" ht="24.15" customHeight="1">
      <c r="A136" s="39"/>
      <c r="B136" s="40"/>
      <c r="C136" s="246" t="s">
        <v>223</v>
      </c>
      <c r="D136" s="246" t="s">
        <v>166</v>
      </c>
      <c r="E136" s="247" t="s">
        <v>240</v>
      </c>
      <c r="F136" s="248" t="s">
        <v>241</v>
      </c>
      <c r="G136" s="249" t="s">
        <v>177</v>
      </c>
      <c r="H136" s="250">
        <v>58.2</v>
      </c>
      <c r="I136" s="251"/>
      <c r="J136" s="252">
        <f>ROUND(I136*H136,2)</f>
        <v>0</v>
      </c>
      <c r="K136" s="248" t="s">
        <v>19</v>
      </c>
      <c r="L136" s="253"/>
      <c r="M136" s="254" t="s">
        <v>19</v>
      </c>
      <c r="N136" s="255" t="s">
        <v>46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170</v>
      </c>
      <c r="AT136" s="216" t="s">
        <v>166</v>
      </c>
      <c r="AU136" s="216" t="s">
        <v>85</v>
      </c>
      <c r="AY136" s="18" t="s">
        <v>121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83</v>
      </c>
      <c r="BK136" s="217">
        <f>ROUND(I136*H136,2)</f>
        <v>0</v>
      </c>
      <c r="BL136" s="18" t="s">
        <v>128</v>
      </c>
      <c r="BM136" s="216" t="s">
        <v>404</v>
      </c>
    </row>
    <row r="137" spans="1:47" s="2" customFormat="1" ht="12">
      <c r="A137" s="39"/>
      <c r="B137" s="40"/>
      <c r="C137" s="41"/>
      <c r="D137" s="218" t="s">
        <v>130</v>
      </c>
      <c r="E137" s="41"/>
      <c r="F137" s="219" t="s">
        <v>243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130</v>
      </c>
      <c r="AU137" s="18" t="s">
        <v>85</v>
      </c>
    </row>
    <row r="138" spans="1:51" s="13" customFormat="1" ht="12">
      <c r="A138" s="13"/>
      <c r="B138" s="223"/>
      <c r="C138" s="224"/>
      <c r="D138" s="218" t="s">
        <v>132</v>
      </c>
      <c r="E138" s="225" t="s">
        <v>19</v>
      </c>
      <c r="F138" s="226" t="s">
        <v>464</v>
      </c>
      <c r="G138" s="224"/>
      <c r="H138" s="227">
        <v>58.2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132</v>
      </c>
      <c r="AU138" s="233" t="s">
        <v>85</v>
      </c>
      <c r="AV138" s="13" t="s">
        <v>85</v>
      </c>
      <c r="AW138" s="13" t="s">
        <v>36</v>
      </c>
      <c r="AX138" s="13" t="s">
        <v>83</v>
      </c>
      <c r="AY138" s="233" t="s">
        <v>121</v>
      </c>
    </row>
    <row r="139" spans="1:65" s="2" customFormat="1" ht="14.4" customHeight="1">
      <c r="A139" s="39"/>
      <c r="B139" s="40"/>
      <c r="C139" s="246" t="s">
        <v>233</v>
      </c>
      <c r="D139" s="246" t="s">
        <v>166</v>
      </c>
      <c r="E139" s="247" t="s">
        <v>246</v>
      </c>
      <c r="F139" s="248" t="s">
        <v>247</v>
      </c>
      <c r="G139" s="249" t="s">
        <v>177</v>
      </c>
      <c r="H139" s="250">
        <v>9.7</v>
      </c>
      <c r="I139" s="251"/>
      <c r="J139" s="252">
        <f>ROUND(I139*H139,2)</f>
        <v>0</v>
      </c>
      <c r="K139" s="248" t="s">
        <v>19</v>
      </c>
      <c r="L139" s="253"/>
      <c r="M139" s="254" t="s">
        <v>19</v>
      </c>
      <c r="N139" s="255" t="s">
        <v>46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170</v>
      </c>
      <c r="AT139" s="216" t="s">
        <v>166</v>
      </c>
      <c r="AU139" s="216" t="s">
        <v>85</v>
      </c>
      <c r="AY139" s="18" t="s">
        <v>121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83</v>
      </c>
      <c r="BK139" s="217">
        <f>ROUND(I139*H139,2)</f>
        <v>0</v>
      </c>
      <c r="BL139" s="18" t="s">
        <v>128</v>
      </c>
      <c r="BM139" s="216" t="s">
        <v>406</v>
      </c>
    </row>
    <row r="140" spans="1:47" s="2" customFormat="1" ht="12">
      <c r="A140" s="39"/>
      <c r="B140" s="40"/>
      <c r="C140" s="41"/>
      <c r="D140" s="218" t="s">
        <v>130</v>
      </c>
      <c r="E140" s="41"/>
      <c r="F140" s="219" t="s">
        <v>249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130</v>
      </c>
      <c r="AU140" s="18" t="s">
        <v>85</v>
      </c>
    </row>
    <row r="141" spans="1:65" s="2" customFormat="1" ht="14.4" customHeight="1">
      <c r="A141" s="39"/>
      <c r="B141" s="40"/>
      <c r="C141" s="246" t="s">
        <v>239</v>
      </c>
      <c r="D141" s="246" t="s">
        <v>166</v>
      </c>
      <c r="E141" s="247" t="s">
        <v>250</v>
      </c>
      <c r="F141" s="248" t="s">
        <v>251</v>
      </c>
      <c r="G141" s="249" t="s">
        <v>177</v>
      </c>
      <c r="H141" s="250">
        <v>9.7</v>
      </c>
      <c r="I141" s="251"/>
      <c r="J141" s="252">
        <f>ROUND(I141*H141,2)</f>
        <v>0</v>
      </c>
      <c r="K141" s="248" t="s">
        <v>19</v>
      </c>
      <c r="L141" s="253"/>
      <c r="M141" s="254" t="s">
        <v>19</v>
      </c>
      <c r="N141" s="255" t="s">
        <v>46</v>
      </c>
      <c r="O141" s="85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170</v>
      </c>
      <c r="AT141" s="216" t="s">
        <v>166</v>
      </c>
      <c r="AU141" s="216" t="s">
        <v>85</v>
      </c>
      <c r="AY141" s="18" t="s">
        <v>121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83</v>
      </c>
      <c r="BK141" s="217">
        <f>ROUND(I141*H141,2)</f>
        <v>0</v>
      </c>
      <c r="BL141" s="18" t="s">
        <v>128</v>
      </c>
      <c r="BM141" s="216" t="s">
        <v>407</v>
      </c>
    </row>
    <row r="142" spans="1:47" s="2" customFormat="1" ht="12">
      <c r="A142" s="39"/>
      <c r="B142" s="40"/>
      <c r="C142" s="41"/>
      <c r="D142" s="218" t="s">
        <v>130</v>
      </c>
      <c r="E142" s="41"/>
      <c r="F142" s="219" t="s">
        <v>251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130</v>
      </c>
      <c r="AU142" s="18" t="s">
        <v>85</v>
      </c>
    </row>
    <row r="143" spans="1:51" s="13" customFormat="1" ht="12">
      <c r="A143" s="13"/>
      <c r="B143" s="223"/>
      <c r="C143" s="224"/>
      <c r="D143" s="218" t="s">
        <v>132</v>
      </c>
      <c r="E143" s="225" t="s">
        <v>19</v>
      </c>
      <c r="F143" s="226" t="s">
        <v>463</v>
      </c>
      <c r="G143" s="224"/>
      <c r="H143" s="227">
        <v>9.7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132</v>
      </c>
      <c r="AU143" s="233" t="s">
        <v>85</v>
      </c>
      <c r="AV143" s="13" t="s">
        <v>85</v>
      </c>
      <c r="AW143" s="13" t="s">
        <v>36</v>
      </c>
      <c r="AX143" s="13" t="s">
        <v>83</v>
      </c>
      <c r="AY143" s="233" t="s">
        <v>121</v>
      </c>
    </row>
    <row r="144" spans="1:65" s="2" customFormat="1" ht="14.4" customHeight="1">
      <c r="A144" s="39"/>
      <c r="B144" s="40"/>
      <c r="C144" s="246" t="s">
        <v>245</v>
      </c>
      <c r="D144" s="246" t="s">
        <v>166</v>
      </c>
      <c r="E144" s="247" t="s">
        <v>254</v>
      </c>
      <c r="F144" s="248" t="s">
        <v>255</v>
      </c>
      <c r="G144" s="249" t="s">
        <v>177</v>
      </c>
      <c r="H144" s="250">
        <v>1.4</v>
      </c>
      <c r="I144" s="251"/>
      <c r="J144" s="252">
        <f>ROUND(I144*H144,2)</f>
        <v>0</v>
      </c>
      <c r="K144" s="248" t="s">
        <v>19</v>
      </c>
      <c r="L144" s="253"/>
      <c r="M144" s="254" t="s">
        <v>19</v>
      </c>
      <c r="N144" s="255" t="s">
        <v>46</v>
      </c>
      <c r="O144" s="85"/>
      <c r="P144" s="214">
        <f>O144*H144</f>
        <v>0</v>
      </c>
      <c r="Q144" s="214">
        <v>4E-05</v>
      </c>
      <c r="R144" s="214">
        <f>Q144*H144</f>
        <v>5.6E-05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170</v>
      </c>
      <c r="AT144" s="216" t="s">
        <v>166</v>
      </c>
      <c r="AU144" s="216" t="s">
        <v>85</v>
      </c>
      <c r="AY144" s="18" t="s">
        <v>121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83</v>
      </c>
      <c r="BK144" s="217">
        <f>ROUND(I144*H144,2)</f>
        <v>0</v>
      </c>
      <c r="BL144" s="18" t="s">
        <v>128</v>
      </c>
      <c r="BM144" s="216" t="s">
        <v>408</v>
      </c>
    </row>
    <row r="145" spans="1:47" s="2" customFormat="1" ht="12">
      <c r="A145" s="39"/>
      <c r="B145" s="40"/>
      <c r="C145" s="41"/>
      <c r="D145" s="218" t="s">
        <v>130</v>
      </c>
      <c r="E145" s="41"/>
      <c r="F145" s="219" t="s">
        <v>255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130</v>
      </c>
      <c r="AU145" s="18" t="s">
        <v>85</v>
      </c>
    </row>
    <row r="146" spans="1:51" s="13" customFormat="1" ht="12">
      <c r="A146" s="13"/>
      <c r="B146" s="223"/>
      <c r="C146" s="224"/>
      <c r="D146" s="218" t="s">
        <v>132</v>
      </c>
      <c r="E146" s="225" t="s">
        <v>19</v>
      </c>
      <c r="F146" s="226" t="s">
        <v>465</v>
      </c>
      <c r="G146" s="224"/>
      <c r="H146" s="227">
        <v>1.4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132</v>
      </c>
      <c r="AU146" s="233" t="s">
        <v>85</v>
      </c>
      <c r="AV146" s="13" t="s">
        <v>85</v>
      </c>
      <c r="AW146" s="13" t="s">
        <v>36</v>
      </c>
      <c r="AX146" s="13" t="s">
        <v>83</v>
      </c>
      <c r="AY146" s="233" t="s">
        <v>121</v>
      </c>
    </row>
    <row r="147" spans="1:65" s="2" customFormat="1" ht="14.4" customHeight="1">
      <c r="A147" s="39"/>
      <c r="B147" s="40"/>
      <c r="C147" s="246" t="s">
        <v>7</v>
      </c>
      <c r="D147" s="246" t="s">
        <v>166</v>
      </c>
      <c r="E147" s="247" t="s">
        <v>258</v>
      </c>
      <c r="F147" s="248" t="s">
        <v>259</v>
      </c>
      <c r="G147" s="249" t="s">
        <v>177</v>
      </c>
      <c r="H147" s="250">
        <v>1.7</v>
      </c>
      <c r="I147" s="251"/>
      <c r="J147" s="252">
        <f>ROUND(I147*H147,2)</f>
        <v>0</v>
      </c>
      <c r="K147" s="248" t="s">
        <v>19</v>
      </c>
      <c r="L147" s="253"/>
      <c r="M147" s="254" t="s">
        <v>19</v>
      </c>
      <c r="N147" s="255" t="s">
        <v>46</v>
      </c>
      <c r="O147" s="85"/>
      <c r="P147" s="214">
        <f>O147*H147</f>
        <v>0</v>
      </c>
      <c r="Q147" s="214">
        <v>4E-05</v>
      </c>
      <c r="R147" s="214">
        <f>Q147*H147</f>
        <v>6.8E-05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170</v>
      </c>
      <c r="AT147" s="216" t="s">
        <v>166</v>
      </c>
      <c r="AU147" s="216" t="s">
        <v>85</v>
      </c>
      <c r="AY147" s="18" t="s">
        <v>121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83</v>
      </c>
      <c r="BK147" s="217">
        <f>ROUND(I147*H147,2)</f>
        <v>0</v>
      </c>
      <c r="BL147" s="18" t="s">
        <v>128</v>
      </c>
      <c r="BM147" s="216" t="s">
        <v>410</v>
      </c>
    </row>
    <row r="148" spans="1:47" s="2" customFormat="1" ht="12">
      <c r="A148" s="39"/>
      <c r="B148" s="40"/>
      <c r="C148" s="41"/>
      <c r="D148" s="218" t="s">
        <v>130</v>
      </c>
      <c r="E148" s="41"/>
      <c r="F148" s="219" t="s">
        <v>259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130</v>
      </c>
      <c r="AU148" s="18" t="s">
        <v>85</v>
      </c>
    </row>
    <row r="149" spans="1:51" s="13" customFormat="1" ht="12">
      <c r="A149" s="13"/>
      <c r="B149" s="223"/>
      <c r="C149" s="224"/>
      <c r="D149" s="218" t="s">
        <v>132</v>
      </c>
      <c r="E149" s="225" t="s">
        <v>19</v>
      </c>
      <c r="F149" s="226" t="s">
        <v>466</v>
      </c>
      <c r="G149" s="224"/>
      <c r="H149" s="227">
        <v>1.7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132</v>
      </c>
      <c r="AU149" s="233" t="s">
        <v>85</v>
      </c>
      <c r="AV149" s="13" t="s">
        <v>85</v>
      </c>
      <c r="AW149" s="13" t="s">
        <v>36</v>
      </c>
      <c r="AX149" s="13" t="s">
        <v>83</v>
      </c>
      <c r="AY149" s="233" t="s">
        <v>121</v>
      </c>
    </row>
    <row r="150" spans="1:65" s="2" customFormat="1" ht="14.4" customHeight="1">
      <c r="A150" s="39"/>
      <c r="B150" s="40"/>
      <c r="C150" s="246" t="s">
        <v>253</v>
      </c>
      <c r="D150" s="246" t="s">
        <v>166</v>
      </c>
      <c r="E150" s="247" t="s">
        <v>262</v>
      </c>
      <c r="F150" s="248" t="s">
        <v>263</v>
      </c>
      <c r="G150" s="249" t="s">
        <v>177</v>
      </c>
      <c r="H150" s="250">
        <v>0.9</v>
      </c>
      <c r="I150" s="251"/>
      <c r="J150" s="252">
        <f>ROUND(I150*H150,2)</f>
        <v>0</v>
      </c>
      <c r="K150" s="248" t="s">
        <v>19</v>
      </c>
      <c r="L150" s="253"/>
      <c r="M150" s="254" t="s">
        <v>19</v>
      </c>
      <c r="N150" s="255" t="s">
        <v>46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170</v>
      </c>
      <c r="AT150" s="216" t="s">
        <v>166</v>
      </c>
      <c r="AU150" s="216" t="s">
        <v>85</v>
      </c>
      <c r="AY150" s="18" t="s">
        <v>121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83</v>
      </c>
      <c r="BK150" s="217">
        <f>ROUND(I150*H150,2)</f>
        <v>0</v>
      </c>
      <c r="BL150" s="18" t="s">
        <v>128</v>
      </c>
      <c r="BM150" s="216" t="s">
        <v>412</v>
      </c>
    </row>
    <row r="151" spans="1:47" s="2" customFormat="1" ht="12">
      <c r="A151" s="39"/>
      <c r="B151" s="40"/>
      <c r="C151" s="41"/>
      <c r="D151" s="218" t="s">
        <v>130</v>
      </c>
      <c r="E151" s="41"/>
      <c r="F151" s="219" t="s">
        <v>265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130</v>
      </c>
      <c r="AU151" s="18" t="s">
        <v>85</v>
      </c>
    </row>
    <row r="152" spans="1:51" s="13" customFormat="1" ht="12">
      <c r="A152" s="13"/>
      <c r="B152" s="223"/>
      <c r="C152" s="224"/>
      <c r="D152" s="218" t="s">
        <v>132</v>
      </c>
      <c r="E152" s="225" t="s">
        <v>19</v>
      </c>
      <c r="F152" s="226" t="s">
        <v>467</v>
      </c>
      <c r="G152" s="224"/>
      <c r="H152" s="227">
        <v>0.9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3" t="s">
        <v>132</v>
      </c>
      <c r="AU152" s="233" t="s">
        <v>85</v>
      </c>
      <c r="AV152" s="13" t="s">
        <v>85</v>
      </c>
      <c r="AW152" s="13" t="s">
        <v>36</v>
      </c>
      <c r="AX152" s="13" t="s">
        <v>83</v>
      </c>
      <c r="AY152" s="233" t="s">
        <v>121</v>
      </c>
    </row>
    <row r="153" spans="1:65" s="2" customFormat="1" ht="14.4" customHeight="1">
      <c r="A153" s="39"/>
      <c r="B153" s="40"/>
      <c r="C153" s="246" t="s">
        <v>257</v>
      </c>
      <c r="D153" s="246" t="s">
        <v>166</v>
      </c>
      <c r="E153" s="247" t="s">
        <v>267</v>
      </c>
      <c r="F153" s="248" t="s">
        <v>268</v>
      </c>
      <c r="G153" s="249" t="s">
        <v>177</v>
      </c>
      <c r="H153" s="250">
        <v>1.4</v>
      </c>
      <c r="I153" s="251"/>
      <c r="J153" s="252">
        <f>ROUND(I153*H153,2)</f>
        <v>0</v>
      </c>
      <c r="K153" s="248" t="s">
        <v>19</v>
      </c>
      <c r="L153" s="253"/>
      <c r="M153" s="254" t="s">
        <v>19</v>
      </c>
      <c r="N153" s="255" t="s">
        <v>46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170</v>
      </c>
      <c r="AT153" s="216" t="s">
        <v>166</v>
      </c>
      <c r="AU153" s="216" t="s">
        <v>85</v>
      </c>
      <c r="AY153" s="18" t="s">
        <v>121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83</v>
      </c>
      <c r="BK153" s="217">
        <f>ROUND(I153*H153,2)</f>
        <v>0</v>
      </c>
      <c r="BL153" s="18" t="s">
        <v>128</v>
      </c>
      <c r="BM153" s="216" t="s">
        <v>414</v>
      </c>
    </row>
    <row r="154" spans="1:47" s="2" customFormat="1" ht="12">
      <c r="A154" s="39"/>
      <c r="B154" s="40"/>
      <c r="C154" s="41"/>
      <c r="D154" s="218" t="s">
        <v>130</v>
      </c>
      <c r="E154" s="41"/>
      <c r="F154" s="219" t="s">
        <v>270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130</v>
      </c>
      <c r="AU154" s="18" t="s">
        <v>85</v>
      </c>
    </row>
    <row r="155" spans="1:51" s="13" customFormat="1" ht="12">
      <c r="A155" s="13"/>
      <c r="B155" s="223"/>
      <c r="C155" s="224"/>
      <c r="D155" s="218" t="s">
        <v>132</v>
      </c>
      <c r="E155" s="225" t="s">
        <v>19</v>
      </c>
      <c r="F155" s="226" t="s">
        <v>465</v>
      </c>
      <c r="G155" s="224"/>
      <c r="H155" s="227">
        <v>1.4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132</v>
      </c>
      <c r="AU155" s="233" t="s">
        <v>85</v>
      </c>
      <c r="AV155" s="13" t="s">
        <v>85</v>
      </c>
      <c r="AW155" s="13" t="s">
        <v>36</v>
      </c>
      <c r="AX155" s="13" t="s">
        <v>83</v>
      </c>
      <c r="AY155" s="233" t="s">
        <v>121</v>
      </c>
    </row>
    <row r="156" spans="1:65" s="2" customFormat="1" ht="14.4" customHeight="1">
      <c r="A156" s="39"/>
      <c r="B156" s="40"/>
      <c r="C156" s="246" t="s">
        <v>261</v>
      </c>
      <c r="D156" s="246" t="s">
        <v>166</v>
      </c>
      <c r="E156" s="247" t="s">
        <v>272</v>
      </c>
      <c r="F156" s="248" t="s">
        <v>273</v>
      </c>
      <c r="G156" s="249" t="s">
        <v>177</v>
      </c>
      <c r="H156" s="250">
        <v>0.5</v>
      </c>
      <c r="I156" s="251"/>
      <c r="J156" s="252">
        <f>ROUND(I156*H156,2)</f>
        <v>0</v>
      </c>
      <c r="K156" s="248" t="s">
        <v>19</v>
      </c>
      <c r="L156" s="253"/>
      <c r="M156" s="254" t="s">
        <v>19</v>
      </c>
      <c r="N156" s="255" t="s">
        <v>46</v>
      </c>
      <c r="O156" s="85"/>
      <c r="P156" s="214">
        <f>O156*H156</f>
        <v>0</v>
      </c>
      <c r="Q156" s="214">
        <v>4E-05</v>
      </c>
      <c r="R156" s="214">
        <f>Q156*H156</f>
        <v>2E-05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170</v>
      </c>
      <c r="AT156" s="216" t="s">
        <v>166</v>
      </c>
      <c r="AU156" s="216" t="s">
        <v>85</v>
      </c>
      <c r="AY156" s="18" t="s">
        <v>121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83</v>
      </c>
      <c r="BK156" s="217">
        <f>ROUND(I156*H156,2)</f>
        <v>0</v>
      </c>
      <c r="BL156" s="18" t="s">
        <v>128</v>
      </c>
      <c r="BM156" s="216" t="s">
        <v>415</v>
      </c>
    </row>
    <row r="157" spans="1:47" s="2" customFormat="1" ht="12">
      <c r="A157" s="39"/>
      <c r="B157" s="40"/>
      <c r="C157" s="41"/>
      <c r="D157" s="218" t="s">
        <v>130</v>
      </c>
      <c r="E157" s="41"/>
      <c r="F157" s="219" t="s">
        <v>273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130</v>
      </c>
      <c r="AU157" s="18" t="s">
        <v>85</v>
      </c>
    </row>
    <row r="158" spans="1:51" s="13" customFormat="1" ht="12">
      <c r="A158" s="13"/>
      <c r="B158" s="223"/>
      <c r="C158" s="224"/>
      <c r="D158" s="218" t="s">
        <v>132</v>
      </c>
      <c r="E158" s="225" t="s">
        <v>19</v>
      </c>
      <c r="F158" s="226" t="s">
        <v>468</v>
      </c>
      <c r="G158" s="224"/>
      <c r="H158" s="227">
        <v>0.5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132</v>
      </c>
      <c r="AU158" s="233" t="s">
        <v>85</v>
      </c>
      <c r="AV158" s="13" t="s">
        <v>85</v>
      </c>
      <c r="AW158" s="13" t="s">
        <v>36</v>
      </c>
      <c r="AX158" s="13" t="s">
        <v>83</v>
      </c>
      <c r="AY158" s="233" t="s">
        <v>121</v>
      </c>
    </row>
    <row r="159" spans="1:65" s="2" customFormat="1" ht="14.4" customHeight="1">
      <c r="A159" s="39"/>
      <c r="B159" s="40"/>
      <c r="C159" s="246" t="s">
        <v>266</v>
      </c>
      <c r="D159" s="246" t="s">
        <v>166</v>
      </c>
      <c r="E159" s="247" t="s">
        <v>276</v>
      </c>
      <c r="F159" s="248" t="s">
        <v>277</v>
      </c>
      <c r="G159" s="249" t="s">
        <v>177</v>
      </c>
      <c r="H159" s="250">
        <v>3.4</v>
      </c>
      <c r="I159" s="251"/>
      <c r="J159" s="252">
        <f>ROUND(I159*H159,2)</f>
        <v>0</v>
      </c>
      <c r="K159" s="248" t="s">
        <v>19</v>
      </c>
      <c r="L159" s="253"/>
      <c r="M159" s="254" t="s">
        <v>19</v>
      </c>
      <c r="N159" s="255" t="s">
        <v>46</v>
      </c>
      <c r="O159" s="85"/>
      <c r="P159" s="214">
        <f>O159*H159</f>
        <v>0</v>
      </c>
      <c r="Q159" s="214">
        <v>0.001</v>
      </c>
      <c r="R159" s="214">
        <f>Q159*H159</f>
        <v>0.0034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170</v>
      </c>
      <c r="AT159" s="216" t="s">
        <v>166</v>
      </c>
      <c r="AU159" s="216" t="s">
        <v>85</v>
      </c>
      <c r="AY159" s="18" t="s">
        <v>121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83</v>
      </c>
      <c r="BK159" s="217">
        <f>ROUND(I159*H159,2)</f>
        <v>0</v>
      </c>
      <c r="BL159" s="18" t="s">
        <v>128</v>
      </c>
      <c r="BM159" s="216" t="s">
        <v>417</v>
      </c>
    </row>
    <row r="160" spans="1:47" s="2" customFormat="1" ht="12">
      <c r="A160" s="39"/>
      <c r="B160" s="40"/>
      <c r="C160" s="41"/>
      <c r="D160" s="218" t="s">
        <v>130</v>
      </c>
      <c r="E160" s="41"/>
      <c r="F160" s="219" t="s">
        <v>277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130</v>
      </c>
      <c r="AU160" s="18" t="s">
        <v>85</v>
      </c>
    </row>
    <row r="161" spans="1:51" s="13" customFormat="1" ht="12">
      <c r="A161" s="13"/>
      <c r="B161" s="223"/>
      <c r="C161" s="224"/>
      <c r="D161" s="218" t="s">
        <v>132</v>
      </c>
      <c r="E161" s="225" t="s">
        <v>19</v>
      </c>
      <c r="F161" s="226" t="s">
        <v>279</v>
      </c>
      <c r="G161" s="224"/>
      <c r="H161" s="227">
        <v>6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132</v>
      </c>
      <c r="AU161" s="233" t="s">
        <v>85</v>
      </c>
      <c r="AV161" s="13" t="s">
        <v>85</v>
      </c>
      <c r="AW161" s="13" t="s">
        <v>36</v>
      </c>
      <c r="AX161" s="13" t="s">
        <v>75</v>
      </c>
      <c r="AY161" s="233" t="s">
        <v>121</v>
      </c>
    </row>
    <row r="162" spans="1:51" s="13" customFormat="1" ht="12">
      <c r="A162" s="13"/>
      <c r="B162" s="223"/>
      <c r="C162" s="224"/>
      <c r="D162" s="218" t="s">
        <v>132</v>
      </c>
      <c r="E162" s="225" t="s">
        <v>19</v>
      </c>
      <c r="F162" s="226" t="s">
        <v>280</v>
      </c>
      <c r="G162" s="224"/>
      <c r="H162" s="227">
        <v>4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3" t="s">
        <v>132</v>
      </c>
      <c r="AU162" s="233" t="s">
        <v>85</v>
      </c>
      <c r="AV162" s="13" t="s">
        <v>85</v>
      </c>
      <c r="AW162" s="13" t="s">
        <v>36</v>
      </c>
      <c r="AX162" s="13" t="s">
        <v>75</v>
      </c>
      <c r="AY162" s="233" t="s">
        <v>121</v>
      </c>
    </row>
    <row r="163" spans="1:51" s="13" customFormat="1" ht="12">
      <c r="A163" s="13"/>
      <c r="B163" s="223"/>
      <c r="C163" s="224"/>
      <c r="D163" s="218" t="s">
        <v>132</v>
      </c>
      <c r="E163" s="225" t="s">
        <v>19</v>
      </c>
      <c r="F163" s="226" t="s">
        <v>281</v>
      </c>
      <c r="G163" s="224"/>
      <c r="H163" s="227">
        <v>6</v>
      </c>
      <c r="I163" s="228"/>
      <c r="J163" s="224"/>
      <c r="K163" s="224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132</v>
      </c>
      <c r="AU163" s="233" t="s">
        <v>85</v>
      </c>
      <c r="AV163" s="13" t="s">
        <v>85</v>
      </c>
      <c r="AW163" s="13" t="s">
        <v>36</v>
      </c>
      <c r="AX163" s="13" t="s">
        <v>75</v>
      </c>
      <c r="AY163" s="233" t="s">
        <v>121</v>
      </c>
    </row>
    <row r="164" spans="1:51" s="13" customFormat="1" ht="12">
      <c r="A164" s="13"/>
      <c r="B164" s="223"/>
      <c r="C164" s="224"/>
      <c r="D164" s="218" t="s">
        <v>132</v>
      </c>
      <c r="E164" s="225" t="s">
        <v>19</v>
      </c>
      <c r="F164" s="226" t="s">
        <v>282</v>
      </c>
      <c r="G164" s="224"/>
      <c r="H164" s="227">
        <v>4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132</v>
      </c>
      <c r="AU164" s="233" t="s">
        <v>85</v>
      </c>
      <c r="AV164" s="13" t="s">
        <v>85</v>
      </c>
      <c r="AW164" s="13" t="s">
        <v>36</v>
      </c>
      <c r="AX164" s="13" t="s">
        <v>75</v>
      </c>
      <c r="AY164" s="233" t="s">
        <v>121</v>
      </c>
    </row>
    <row r="165" spans="1:51" s="13" customFormat="1" ht="12">
      <c r="A165" s="13"/>
      <c r="B165" s="223"/>
      <c r="C165" s="224"/>
      <c r="D165" s="218" t="s">
        <v>132</v>
      </c>
      <c r="E165" s="225" t="s">
        <v>19</v>
      </c>
      <c r="F165" s="226" t="s">
        <v>283</v>
      </c>
      <c r="G165" s="224"/>
      <c r="H165" s="227">
        <v>5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132</v>
      </c>
      <c r="AU165" s="233" t="s">
        <v>85</v>
      </c>
      <c r="AV165" s="13" t="s">
        <v>85</v>
      </c>
      <c r="AW165" s="13" t="s">
        <v>36</v>
      </c>
      <c r="AX165" s="13" t="s">
        <v>75</v>
      </c>
      <c r="AY165" s="233" t="s">
        <v>121</v>
      </c>
    </row>
    <row r="166" spans="1:51" s="13" customFormat="1" ht="12">
      <c r="A166" s="13"/>
      <c r="B166" s="223"/>
      <c r="C166" s="224"/>
      <c r="D166" s="218" t="s">
        <v>132</v>
      </c>
      <c r="E166" s="225" t="s">
        <v>19</v>
      </c>
      <c r="F166" s="226" t="s">
        <v>284</v>
      </c>
      <c r="G166" s="224"/>
      <c r="H166" s="227">
        <v>4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132</v>
      </c>
      <c r="AU166" s="233" t="s">
        <v>85</v>
      </c>
      <c r="AV166" s="13" t="s">
        <v>85</v>
      </c>
      <c r="AW166" s="13" t="s">
        <v>36</v>
      </c>
      <c r="AX166" s="13" t="s">
        <v>75</v>
      </c>
      <c r="AY166" s="233" t="s">
        <v>121</v>
      </c>
    </row>
    <row r="167" spans="1:51" s="13" customFormat="1" ht="12">
      <c r="A167" s="13"/>
      <c r="B167" s="223"/>
      <c r="C167" s="224"/>
      <c r="D167" s="218" t="s">
        <v>132</v>
      </c>
      <c r="E167" s="225" t="s">
        <v>19</v>
      </c>
      <c r="F167" s="226" t="s">
        <v>285</v>
      </c>
      <c r="G167" s="224"/>
      <c r="H167" s="227">
        <v>5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132</v>
      </c>
      <c r="AU167" s="233" t="s">
        <v>85</v>
      </c>
      <c r="AV167" s="13" t="s">
        <v>85</v>
      </c>
      <c r="AW167" s="13" t="s">
        <v>36</v>
      </c>
      <c r="AX167" s="13" t="s">
        <v>75</v>
      </c>
      <c r="AY167" s="233" t="s">
        <v>121</v>
      </c>
    </row>
    <row r="168" spans="1:51" s="15" customFormat="1" ht="12">
      <c r="A168" s="15"/>
      <c r="B168" s="256"/>
      <c r="C168" s="257"/>
      <c r="D168" s="218" t="s">
        <v>132</v>
      </c>
      <c r="E168" s="258" t="s">
        <v>19</v>
      </c>
      <c r="F168" s="259" t="s">
        <v>231</v>
      </c>
      <c r="G168" s="257"/>
      <c r="H168" s="260">
        <v>34</v>
      </c>
      <c r="I168" s="261"/>
      <c r="J168" s="257"/>
      <c r="K168" s="257"/>
      <c r="L168" s="262"/>
      <c r="M168" s="263"/>
      <c r="N168" s="264"/>
      <c r="O168" s="264"/>
      <c r="P168" s="264"/>
      <c r="Q168" s="264"/>
      <c r="R168" s="264"/>
      <c r="S168" s="264"/>
      <c r="T168" s="26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6" t="s">
        <v>132</v>
      </c>
      <c r="AU168" s="266" t="s">
        <v>85</v>
      </c>
      <c r="AV168" s="15" t="s">
        <v>138</v>
      </c>
      <c r="AW168" s="15" t="s">
        <v>36</v>
      </c>
      <c r="AX168" s="15" t="s">
        <v>75</v>
      </c>
      <c r="AY168" s="266" t="s">
        <v>121</v>
      </c>
    </row>
    <row r="169" spans="1:51" s="13" customFormat="1" ht="12">
      <c r="A169" s="13"/>
      <c r="B169" s="223"/>
      <c r="C169" s="224"/>
      <c r="D169" s="218" t="s">
        <v>132</v>
      </c>
      <c r="E169" s="225" t="s">
        <v>19</v>
      </c>
      <c r="F169" s="226" t="s">
        <v>469</v>
      </c>
      <c r="G169" s="224"/>
      <c r="H169" s="227">
        <v>3.4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132</v>
      </c>
      <c r="AU169" s="233" t="s">
        <v>85</v>
      </c>
      <c r="AV169" s="13" t="s">
        <v>85</v>
      </c>
      <c r="AW169" s="13" t="s">
        <v>36</v>
      </c>
      <c r="AX169" s="13" t="s">
        <v>83</v>
      </c>
      <c r="AY169" s="233" t="s">
        <v>121</v>
      </c>
    </row>
    <row r="170" spans="1:65" s="2" customFormat="1" ht="14.4" customHeight="1">
      <c r="A170" s="39"/>
      <c r="B170" s="40"/>
      <c r="C170" s="246" t="s">
        <v>271</v>
      </c>
      <c r="D170" s="246" t="s">
        <v>166</v>
      </c>
      <c r="E170" s="247" t="s">
        <v>287</v>
      </c>
      <c r="F170" s="248" t="s">
        <v>288</v>
      </c>
      <c r="G170" s="249" t="s">
        <v>177</v>
      </c>
      <c r="H170" s="250">
        <v>1.1</v>
      </c>
      <c r="I170" s="251"/>
      <c r="J170" s="252">
        <f>ROUND(I170*H170,2)</f>
        <v>0</v>
      </c>
      <c r="K170" s="248" t="s">
        <v>19</v>
      </c>
      <c r="L170" s="253"/>
      <c r="M170" s="254" t="s">
        <v>19</v>
      </c>
      <c r="N170" s="255" t="s">
        <v>46</v>
      </c>
      <c r="O170" s="85"/>
      <c r="P170" s="214">
        <f>O170*H170</f>
        <v>0</v>
      </c>
      <c r="Q170" s="214">
        <v>0.001</v>
      </c>
      <c r="R170" s="214">
        <f>Q170*H170</f>
        <v>0.0011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170</v>
      </c>
      <c r="AT170" s="216" t="s">
        <v>166</v>
      </c>
      <c r="AU170" s="216" t="s">
        <v>85</v>
      </c>
      <c r="AY170" s="18" t="s">
        <v>121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83</v>
      </c>
      <c r="BK170" s="217">
        <f>ROUND(I170*H170,2)</f>
        <v>0</v>
      </c>
      <c r="BL170" s="18" t="s">
        <v>128</v>
      </c>
      <c r="BM170" s="216" t="s">
        <v>419</v>
      </c>
    </row>
    <row r="171" spans="1:47" s="2" customFormat="1" ht="12">
      <c r="A171" s="39"/>
      <c r="B171" s="40"/>
      <c r="C171" s="41"/>
      <c r="D171" s="218" t="s">
        <v>130</v>
      </c>
      <c r="E171" s="41"/>
      <c r="F171" s="219" t="s">
        <v>290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130</v>
      </c>
      <c r="AU171" s="18" t="s">
        <v>85</v>
      </c>
    </row>
    <row r="172" spans="1:51" s="13" customFormat="1" ht="12">
      <c r="A172" s="13"/>
      <c r="B172" s="223"/>
      <c r="C172" s="224"/>
      <c r="D172" s="218" t="s">
        <v>132</v>
      </c>
      <c r="E172" s="225" t="s">
        <v>19</v>
      </c>
      <c r="F172" s="226" t="s">
        <v>470</v>
      </c>
      <c r="G172" s="224"/>
      <c r="H172" s="227">
        <v>1.1</v>
      </c>
      <c r="I172" s="228"/>
      <c r="J172" s="224"/>
      <c r="K172" s="224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132</v>
      </c>
      <c r="AU172" s="233" t="s">
        <v>85</v>
      </c>
      <c r="AV172" s="13" t="s">
        <v>85</v>
      </c>
      <c r="AW172" s="13" t="s">
        <v>36</v>
      </c>
      <c r="AX172" s="13" t="s">
        <v>83</v>
      </c>
      <c r="AY172" s="233" t="s">
        <v>121</v>
      </c>
    </row>
    <row r="173" spans="1:65" s="2" customFormat="1" ht="14.4" customHeight="1">
      <c r="A173" s="39"/>
      <c r="B173" s="40"/>
      <c r="C173" s="246" t="s">
        <v>275</v>
      </c>
      <c r="D173" s="246" t="s">
        <v>166</v>
      </c>
      <c r="E173" s="247" t="s">
        <v>292</v>
      </c>
      <c r="F173" s="248" t="s">
        <v>293</v>
      </c>
      <c r="G173" s="249" t="s">
        <v>177</v>
      </c>
      <c r="H173" s="250">
        <v>1.6</v>
      </c>
      <c r="I173" s="251"/>
      <c r="J173" s="252">
        <f>ROUND(I173*H173,2)</f>
        <v>0</v>
      </c>
      <c r="K173" s="248" t="s">
        <v>19</v>
      </c>
      <c r="L173" s="253"/>
      <c r="M173" s="254" t="s">
        <v>19</v>
      </c>
      <c r="N173" s="255" t="s">
        <v>46</v>
      </c>
      <c r="O173" s="85"/>
      <c r="P173" s="214">
        <f>O173*H173</f>
        <v>0</v>
      </c>
      <c r="Q173" s="214">
        <v>0.027</v>
      </c>
      <c r="R173" s="214">
        <f>Q173*H173</f>
        <v>0.0432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170</v>
      </c>
      <c r="AT173" s="216" t="s">
        <v>166</v>
      </c>
      <c r="AU173" s="216" t="s">
        <v>85</v>
      </c>
      <c r="AY173" s="18" t="s">
        <v>121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83</v>
      </c>
      <c r="BK173" s="217">
        <f>ROUND(I173*H173,2)</f>
        <v>0</v>
      </c>
      <c r="BL173" s="18" t="s">
        <v>128</v>
      </c>
      <c r="BM173" s="216" t="s">
        <v>421</v>
      </c>
    </row>
    <row r="174" spans="1:47" s="2" customFormat="1" ht="12">
      <c r="A174" s="39"/>
      <c r="B174" s="40"/>
      <c r="C174" s="41"/>
      <c r="D174" s="218" t="s">
        <v>130</v>
      </c>
      <c r="E174" s="41"/>
      <c r="F174" s="219" t="s">
        <v>295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130</v>
      </c>
      <c r="AU174" s="18" t="s">
        <v>85</v>
      </c>
    </row>
    <row r="175" spans="1:51" s="13" customFormat="1" ht="12">
      <c r="A175" s="13"/>
      <c r="B175" s="223"/>
      <c r="C175" s="224"/>
      <c r="D175" s="218" t="s">
        <v>132</v>
      </c>
      <c r="E175" s="225" t="s">
        <v>19</v>
      </c>
      <c r="F175" s="226" t="s">
        <v>471</v>
      </c>
      <c r="G175" s="224"/>
      <c r="H175" s="227">
        <v>1.6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132</v>
      </c>
      <c r="AU175" s="233" t="s">
        <v>85</v>
      </c>
      <c r="AV175" s="13" t="s">
        <v>85</v>
      </c>
      <c r="AW175" s="13" t="s">
        <v>36</v>
      </c>
      <c r="AX175" s="13" t="s">
        <v>83</v>
      </c>
      <c r="AY175" s="233" t="s">
        <v>121</v>
      </c>
    </row>
    <row r="176" spans="1:65" s="2" customFormat="1" ht="14.4" customHeight="1">
      <c r="A176" s="39"/>
      <c r="B176" s="40"/>
      <c r="C176" s="246" t="s">
        <v>286</v>
      </c>
      <c r="D176" s="246" t="s">
        <v>166</v>
      </c>
      <c r="E176" s="247" t="s">
        <v>297</v>
      </c>
      <c r="F176" s="248" t="s">
        <v>298</v>
      </c>
      <c r="G176" s="249" t="s">
        <v>177</v>
      </c>
      <c r="H176" s="250">
        <v>2</v>
      </c>
      <c r="I176" s="251"/>
      <c r="J176" s="252">
        <f>ROUND(I176*H176,2)</f>
        <v>0</v>
      </c>
      <c r="K176" s="248" t="s">
        <v>19</v>
      </c>
      <c r="L176" s="253"/>
      <c r="M176" s="254" t="s">
        <v>19</v>
      </c>
      <c r="N176" s="255" t="s">
        <v>46</v>
      </c>
      <c r="O176" s="85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170</v>
      </c>
      <c r="AT176" s="216" t="s">
        <v>166</v>
      </c>
      <c r="AU176" s="216" t="s">
        <v>85</v>
      </c>
      <c r="AY176" s="18" t="s">
        <v>121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83</v>
      </c>
      <c r="BK176" s="217">
        <f>ROUND(I176*H176,2)</f>
        <v>0</v>
      </c>
      <c r="BL176" s="18" t="s">
        <v>128</v>
      </c>
      <c r="BM176" s="216" t="s">
        <v>423</v>
      </c>
    </row>
    <row r="177" spans="1:47" s="2" customFormat="1" ht="12">
      <c r="A177" s="39"/>
      <c r="B177" s="40"/>
      <c r="C177" s="41"/>
      <c r="D177" s="218" t="s">
        <v>130</v>
      </c>
      <c r="E177" s="41"/>
      <c r="F177" s="219" t="s">
        <v>300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130</v>
      </c>
      <c r="AU177" s="18" t="s">
        <v>85</v>
      </c>
    </row>
    <row r="178" spans="1:51" s="13" customFormat="1" ht="12">
      <c r="A178" s="13"/>
      <c r="B178" s="223"/>
      <c r="C178" s="224"/>
      <c r="D178" s="218" t="s">
        <v>132</v>
      </c>
      <c r="E178" s="225" t="s">
        <v>19</v>
      </c>
      <c r="F178" s="226" t="s">
        <v>472</v>
      </c>
      <c r="G178" s="224"/>
      <c r="H178" s="227">
        <v>2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3" t="s">
        <v>132</v>
      </c>
      <c r="AU178" s="233" t="s">
        <v>85</v>
      </c>
      <c r="AV178" s="13" t="s">
        <v>85</v>
      </c>
      <c r="AW178" s="13" t="s">
        <v>36</v>
      </c>
      <c r="AX178" s="13" t="s">
        <v>83</v>
      </c>
      <c r="AY178" s="233" t="s">
        <v>121</v>
      </c>
    </row>
    <row r="179" spans="1:65" s="2" customFormat="1" ht="14.4" customHeight="1">
      <c r="A179" s="39"/>
      <c r="B179" s="40"/>
      <c r="C179" s="246" t="s">
        <v>291</v>
      </c>
      <c r="D179" s="246" t="s">
        <v>166</v>
      </c>
      <c r="E179" s="247" t="s">
        <v>302</v>
      </c>
      <c r="F179" s="248" t="s">
        <v>303</v>
      </c>
      <c r="G179" s="249" t="s">
        <v>177</v>
      </c>
      <c r="H179" s="250">
        <v>1.7</v>
      </c>
      <c r="I179" s="251"/>
      <c r="J179" s="252">
        <f>ROUND(I179*H179,2)</f>
        <v>0</v>
      </c>
      <c r="K179" s="248" t="s">
        <v>19</v>
      </c>
      <c r="L179" s="253"/>
      <c r="M179" s="254" t="s">
        <v>19</v>
      </c>
      <c r="N179" s="255" t="s">
        <v>46</v>
      </c>
      <c r="O179" s="85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170</v>
      </c>
      <c r="AT179" s="216" t="s">
        <v>166</v>
      </c>
      <c r="AU179" s="216" t="s">
        <v>85</v>
      </c>
      <c r="AY179" s="18" t="s">
        <v>121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83</v>
      </c>
      <c r="BK179" s="217">
        <f>ROUND(I179*H179,2)</f>
        <v>0</v>
      </c>
      <c r="BL179" s="18" t="s">
        <v>128</v>
      </c>
      <c r="BM179" s="216" t="s">
        <v>425</v>
      </c>
    </row>
    <row r="180" spans="1:47" s="2" customFormat="1" ht="12">
      <c r="A180" s="39"/>
      <c r="B180" s="40"/>
      <c r="C180" s="41"/>
      <c r="D180" s="218" t="s">
        <v>130</v>
      </c>
      <c r="E180" s="41"/>
      <c r="F180" s="219" t="s">
        <v>303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130</v>
      </c>
      <c r="AU180" s="18" t="s">
        <v>85</v>
      </c>
    </row>
    <row r="181" spans="1:51" s="13" customFormat="1" ht="12">
      <c r="A181" s="13"/>
      <c r="B181" s="223"/>
      <c r="C181" s="224"/>
      <c r="D181" s="218" t="s">
        <v>132</v>
      </c>
      <c r="E181" s="225" t="s">
        <v>19</v>
      </c>
      <c r="F181" s="226" t="s">
        <v>466</v>
      </c>
      <c r="G181" s="224"/>
      <c r="H181" s="227">
        <v>1.7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132</v>
      </c>
      <c r="AU181" s="233" t="s">
        <v>85</v>
      </c>
      <c r="AV181" s="13" t="s">
        <v>85</v>
      </c>
      <c r="AW181" s="13" t="s">
        <v>36</v>
      </c>
      <c r="AX181" s="13" t="s">
        <v>83</v>
      </c>
      <c r="AY181" s="233" t="s">
        <v>121</v>
      </c>
    </row>
    <row r="182" spans="1:65" s="2" customFormat="1" ht="14.4" customHeight="1">
      <c r="A182" s="39"/>
      <c r="B182" s="40"/>
      <c r="C182" s="246" t="s">
        <v>296</v>
      </c>
      <c r="D182" s="246" t="s">
        <v>166</v>
      </c>
      <c r="E182" s="247" t="s">
        <v>306</v>
      </c>
      <c r="F182" s="248" t="s">
        <v>307</v>
      </c>
      <c r="G182" s="249" t="s">
        <v>177</v>
      </c>
      <c r="H182" s="250">
        <v>1.6</v>
      </c>
      <c r="I182" s="251"/>
      <c r="J182" s="252">
        <f>ROUND(I182*H182,2)</f>
        <v>0</v>
      </c>
      <c r="K182" s="248" t="s">
        <v>19</v>
      </c>
      <c r="L182" s="253"/>
      <c r="M182" s="254" t="s">
        <v>19</v>
      </c>
      <c r="N182" s="255" t="s">
        <v>46</v>
      </c>
      <c r="O182" s="85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170</v>
      </c>
      <c r="AT182" s="216" t="s">
        <v>166</v>
      </c>
      <c r="AU182" s="216" t="s">
        <v>85</v>
      </c>
      <c r="AY182" s="18" t="s">
        <v>121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83</v>
      </c>
      <c r="BK182" s="217">
        <f>ROUND(I182*H182,2)</f>
        <v>0</v>
      </c>
      <c r="BL182" s="18" t="s">
        <v>128</v>
      </c>
      <c r="BM182" s="216" t="s">
        <v>426</v>
      </c>
    </row>
    <row r="183" spans="1:47" s="2" customFormat="1" ht="12">
      <c r="A183" s="39"/>
      <c r="B183" s="40"/>
      <c r="C183" s="41"/>
      <c r="D183" s="218" t="s">
        <v>130</v>
      </c>
      <c r="E183" s="41"/>
      <c r="F183" s="219" t="s">
        <v>307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130</v>
      </c>
      <c r="AU183" s="18" t="s">
        <v>85</v>
      </c>
    </row>
    <row r="184" spans="1:51" s="13" customFormat="1" ht="12">
      <c r="A184" s="13"/>
      <c r="B184" s="223"/>
      <c r="C184" s="224"/>
      <c r="D184" s="218" t="s">
        <v>132</v>
      </c>
      <c r="E184" s="225" t="s">
        <v>19</v>
      </c>
      <c r="F184" s="226" t="s">
        <v>471</v>
      </c>
      <c r="G184" s="224"/>
      <c r="H184" s="227">
        <v>1.6</v>
      </c>
      <c r="I184" s="228"/>
      <c r="J184" s="224"/>
      <c r="K184" s="224"/>
      <c r="L184" s="229"/>
      <c r="M184" s="230"/>
      <c r="N184" s="231"/>
      <c r="O184" s="231"/>
      <c r="P184" s="231"/>
      <c r="Q184" s="231"/>
      <c r="R184" s="231"/>
      <c r="S184" s="231"/>
      <c r="T184" s="23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3" t="s">
        <v>132</v>
      </c>
      <c r="AU184" s="233" t="s">
        <v>85</v>
      </c>
      <c r="AV184" s="13" t="s">
        <v>85</v>
      </c>
      <c r="AW184" s="13" t="s">
        <v>36</v>
      </c>
      <c r="AX184" s="13" t="s">
        <v>83</v>
      </c>
      <c r="AY184" s="233" t="s">
        <v>121</v>
      </c>
    </row>
    <row r="185" spans="1:65" s="2" customFormat="1" ht="14.4" customHeight="1">
      <c r="A185" s="39"/>
      <c r="B185" s="40"/>
      <c r="C185" s="246" t="s">
        <v>301</v>
      </c>
      <c r="D185" s="246" t="s">
        <v>166</v>
      </c>
      <c r="E185" s="247" t="s">
        <v>310</v>
      </c>
      <c r="F185" s="248" t="s">
        <v>311</v>
      </c>
      <c r="G185" s="249" t="s">
        <v>177</v>
      </c>
      <c r="H185" s="250">
        <v>1.2</v>
      </c>
      <c r="I185" s="251"/>
      <c r="J185" s="252">
        <f>ROUND(I185*H185,2)</f>
        <v>0</v>
      </c>
      <c r="K185" s="248" t="s">
        <v>19</v>
      </c>
      <c r="L185" s="253"/>
      <c r="M185" s="254" t="s">
        <v>19</v>
      </c>
      <c r="N185" s="255" t="s">
        <v>46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170</v>
      </c>
      <c r="AT185" s="216" t="s">
        <v>166</v>
      </c>
      <c r="AU185" s="216" t="s">
        <v>85</v>
      </c>
      <c r="AY185" s="18" t="s">
        <v>121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83</v>
      </c>
      <c r="BK185" s="217">
        <f>ROUND(I185*H185,2)</f>
        <v>0</v>
      </c>
      <c r="BL185" s="18" t="s">
        <v>128</v>
      </c>
      <c r="BM185" s="216" t="s">
        <v>427</v>
      </c>
    </row>
    <row r="186" spans="1:47" s="2" customFormat="1" ht="12">
      <c r="A186" s="39"/>
      <c r="B186" s="40"/>
      <c r="C186" s="41"/>
      <c r="D186" s="218" t="s">
        <v>130</v>
      </c>
      <c r="E186" s="41"/>
      <c r="F186" s="219" t="s">
        <v>311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130</v>
      </c>
      <c r="AU186" s="18" t="s">
        <v>85</v>
      </c>
    </row>
    <row r="187" spans="1:51" s="13" customFormat="1" ht="12">
      <c r="A187" s="13"/>
      <c r="B187" s="223"/>
      <c r="C187" s="224"/>
      <c r="D187" s="218" t="s">
        <v>132</v>
      </c>
      <c r="E187" s="225" t="s">
        <v>19</v>
      </c>
      <c r="F187" s="226" t="s">
        <v>473</v>
      </c>
      <c r="G187" s="224"/>
      <c r="H187" s="227">
        <v>1.2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132</v>
      </c>
      <c r="AU187" s="233" t="s">
        <v>85</v>
      </c>
      <c r="AV187" s="13" t="s">
        <v>85</v>
      </c>
      <c r="AW187" s="13" t="s">
        <v>36</v>
      </c>
      <c r="AX187" s="13" t="s">
        <v>83</v>
      </c>
      <c r="AY187" s="233" t="s">
        <v>121</v>
      </c>
    </row>
    <row r="188" spans="1:65" s="2" customFormat="1" ht="14.4" customHeight="1">
      <c r="A188" s="39"/>
      <c r="B188" s="40"/>
      <c r="C188" s="205" t="s">
        <v>305</v>
      </c>
      <c r="D188" s="205" t="s">
        <v>123</v>
      </c>
      <c r="E188" s="206" t="s">
        <v>314</v>
      </c>
      <c r="F188" s="207" t="s">
        <v>315</v>
      </c>
      <c r="G188" s="208" t="s">
        <v>150</v>
      </c>
      <c r="H188" s="209">
        <v>18.5</v>
      </c>
      <c r="I188" s="210"/>
      <c r="J188" s="211">
        <f>ROUND(I188*H188,2)</f>
        <v>0</v>
      </c>
      <c r="K188" s="207" t="s">
        <v>127</v>
      </c>
      <c r="L188" s="45"/>
      <c r="M188" s="212" t="s">
        <v>19</v>
      </c>
      <c r="N188" s="213" t="s">
        <v>46</v>
      </c>
      <c r="O188" s="85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128</v>
      </c>
      <c r="AT188" s="216" t="s">
        <v>123</v>
      </c>
      <c r="AU188" s="216" t="s">
        <v>85</v>
      </c>
      <c r="AY188" s="18" t="s">
        <v>121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83</v>
      </c>
      <c r="BK188" s="217">
        <f>ROUND(I188*H188,2)</f>
        <v>0</v>
      </c>
      <c r="BL188" s="18" t="s">
        <v>128</v>
      </c>
      <c r="BM188" s="216" t="s">
        <v>429</v>
      </c>
    </row>
    <row r="189" spans="1:47" s="2" customFormat="1" ht="12">
      <c r="A189" s="39"/>
      <c r="B189" s="40"/>
      <c r="C189" s="41"/>
      <c r="D189" s="218" t="s">
        <v>130</v>
      </c>
      <c r="E189" s="41"/>
      <c r="F189" s="219" t="s">
        <v>317</v>
      </c>
      <c r="G189" s="41"/>
      <c r="H189" s="41"/>
      <c r="I189" s="220"/>
      <c r="J189" s="41"/>
      <c r="K189" s="41"/>
      <c r="L189" s="45"/>
      <c r="M189" s="221"/>
      <c r="N189" s="222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130</v>
      </c>
      <c r="AU189" s="18" t="s">
        <v>85</v>
      </c>
    </row>
    <row r="190" spans="1:51" s="13" customFormat="1" ht="12">
      <c r="A190" s="13"/>
      <c r="B190" s="223"/>
      <c r="C190" s="224"/>
      <c r="D190" s="218" t="s">
        <v>132</v>
      </c>
      <c r="E190" s="225" t="s">
        <v>19</v>
      </c>
      <c r="F190" s="226" t="s">
        <v>474</v>
      </c>
      <c r="G190" s="224"/>
      <c r="H190" s="227">
        <v>18.5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132</v>
      </c>
      <c r="AU190" s="233" t="s">
        <v>85</v>
      </c>
      <c r="AV190" s="13" t="s">
        <v>85</v>
      </c>
      <c r="AW190" s="13" t="s">
        <v>36</v>
      </c>
      <c r="AX190" s="13" t="s">
        <v>83</v>
      </c>
      <c r="AY190" s="233" t="s">
        <v>121</v>
      </c>
    </row>
    <row r="191" spans="1:65" s="2" customFormat="1" ht="14.4" customHeight="1">
      <c r="A191" s="39"/>
      <c r="B191" s="40"/>
      <c r="C191" s="246" t="s">
        <v>309</v>
      </c>
      <c r="D191" s="246" t="s">
        <v>166</v>
      </c>
      <c r="E191" s="247" t="s">
        <v>320</v>
      </c>
      <c r="F191" s="248" t="s">
        <v>321</v>
      </c>
      <c r="G191" s="249" t="s">
        <v>141</v>
      </c>
      <c r="H191" s="250">
        <v>0.37</v>
      </c>
      <c r="I191" s="251"/>
      <c r="J191" s="252">
        <f>ROUND(I191*H191,2)</f>
        <v>0</v>
      </c>
      <c r="K191" s="248" t="s">
        <v>127</v>
      </c>
      <c r="L191" s="253"/>
      <c r="M191" s="254" t="s">
        <v>19</v>
      </c>
      <c r="N191" s="255" t="s">
        <v>46</v>
      </c>
      <c r="O191" s="85"/>
      <c r="P191" s="214">
        <f>O191*H191</f>
        <v>0</v>
      </c>
      <c r="Q191" s="214">
        <v>0.2</v>
      </c>
      <c r="R191" s="214">
        <f>Q191*H191</f>
        <v>0.074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170</v>
      </c>
      <c r="AT191" s="216" t="s">
        <v>166</v>
      </c>
      <c r="AU191" s="216" t="s">
        <v>85</v>
      </c>
      <c r="AY191" s="18" t="s">
        <v>121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83</v>
      </c>
      <c r="BK191" s="217">
        <f>ROUND(I191*H191,2)</f>
        <v>0</v>
      </c>
      <c r="BL191" s="18" t="s">
        <v>128</v>
      </c>
      <c r="BM191" s="216" t="s">
        <v>431</v>
      </c>
    </row>
    <row r="192" spans="1:47" s="2" customFormat="1" ht="12">
      <c r="A192" s="39"/>
      <c r="B192" s="40"/>
      <c r="C192" s="41"/>
      <c r="D192" s="218" t="s">
        <v>130</v>
      </c>
      <c r="E192" s="41"/>
      <c r="F192" s="219" t="s">
        <v>321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130</v>
      </c>
      <c r="AU192" s="18" t="s">
        <v>85</v>
      </c>
    </row>
    <row r="193" spans="1:51" s="13" customFormat="1" ht="12">
      <c r="A193" s="13"/>
      <c r="B193" s="223"/>
      <c r="C193" s="224"/>
      <c r="D193" s="218" t="s">
        <v>132</v>
      </c>
      <c r="E193" s="225" t="s">
        <v>19</v>
      </c>
      <c r="F193" s="226" t="s">
        <v>475</v>
      </c>
      <c r="G193" s="224"/>
      <c r="H193" s="227">
        <v>0.37</v>
      </c>
      <c r="I193" s="228"/>
      <c r="J193" s="224"/>
      <c r="K193" s="224"/>
      <c r="L193" s="229"/>
      <c r="M193" s="230"/>
      <c r="N193" s="231"/>
      <c r="O193" s="231"/>
      <c r="P193" s="231"/>
      <c r="Q193" s="231"/>
      <c r="R193" s="231"/>
      <c r="S193" s="231"/>
      <c r="T193" s="23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3" t="s">
        <v>132</v>
      </c>
      <c r="AU193" s="233" t="s">
        <v>85</v>
      </c>
      <c r="AV193" s="13" t="s">
        <v>85</v>
      </c>
      <c r="AW193" s="13" t="s">
        <v>36</v>
      </c>
      <c r="AX193" s="13" t="s">
        <v>83</v>
      </c>
      <c r="AY193" s="233" t="s">
        <v>121</v>
      </c>
    </row>
    <row r="194" spans="1:65" s="2" customFormat="1" ht="14.4" customHeight="1">
      <c r="A194" s="39"/>
      <c r="B194" s="40"/>
      <c r="C194" s="205" t="s">
        <v>313</v>
      </c>
      <c r="D194" s="205" t="s">
        <v>123</v>
      </c>
      <c r="E194" s="206" t="s">
        <v>325</v>
      </c>
      <c r="F194" s="207" t="s">
        <v>326</v>
      </c>
      <c r="G194" s="208" t="s">
        <v>327</v>
      </c>
      <c r="H194" s="209">
        <v>0.058</v>
      </c>
      <c r="I194" s="210"/>
      <c r="J194" s="211">
        <f>ROUND(I194*H194,2)</f>
        <v>0</v>
      </c>
      <c r="K194" s="207" t="s">
        <v>127</v>
      </c>
      <c r="L194" s="45"/>
      <c r="M194" s="212" t="s">
        <v>19</v>
      </c>
      <c r="N194" s="213" t="s">
        <v>46</v>
      </c>
      <c r="O194" s="85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128</v>
      </c>
      <c r="AT194" s="216" t="s">
        <v>123</v>
      </c>
      <c r="AU194" s="216" t="s">
        <v>85</v>
      </c>
      <c r="AY194" s="18" t="s">
        <v>121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83</v>
      </c>
      <c r="BK194" s="217">
        <f>ROUND(I194*H194,2)</f>
        <v>0</v>
      </c>
      <c r="BL194" s="18" t="s">
        <v>128</v>
      </c>
      <c r="BM194" s="216" t="s">
        <v>433</v>
      </c>
    </row>
    <row r="195" spans="1:47" s="2" customFormat="1" ht="12">
      <c r="A195" s="39"/>
      <c r="B195" s="40"/>
      <c r="C195" s="41"/>
      <c r="D195" s="218" t="s">
        <v>130</v>
      </c>
      <c r="E195" s="41"/>
      <c r="F195" s="219" t="s">
        <v>329</v>
      </c>
      <c r="G195" s="41"/>
      <c r="H195" s="41"/>
      <c r="I195" s="220"/>
      <c r="J195" s="41"/>
      <c r="K195" s="41"/>
      <c r="L195" s="45"/>
      <c r="M195" s="221"/>
      <c r="N195" s="22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130</v>
      </c>
      <c r="AU195" s="18" t="s">
        <v>85</v>
      </c>
    </row>
    <row r="196" spans="1:47" s="2" customFormat="1" ht="12">
      <c r="A196" s="39"/>
      <c r="B196" s="40"/>
      <c r="C196" s="41"/>
      <c r="D196" s="218" t="s">
        <v>143</v>
      </c>
      <c r="E196" s="41"/>
      <c r="F196" s="234" t="s">
        <v>330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143</v>
      </c>
      <c r="AU196" s="18" t="s">
        <v>85</v>
      </c>
    </row>
    <row r="197" spans="1:65" s="2" customFormat="1" ht="14.4" customHeight="1">
      <c r="A197" s="39"/>
      <c r="B197" s="40"/>
      <c r="C197" s="246" t="s">
        <v>319</v>
      </c>
      <c r="D197" s="246" t="s">
        <v>166</v>
      </c>
      <c r="E197" s="247" t="s">
        <v>332</v>
      </c>
      <c r="F197" s="248" t="s">
        <v>333</v>
      </c>
      <c r="G197" s="249" t="s">
        <v>169</v>
      </c>
      <c r="H197" s="250">
        <v>233.5</v>
      </c>
      <c r="I197" s="251"/>
      <c r="J197" s="252">
        <f>ROUND(I197*H197,2)</f>
        <v>0</v>
      </c>
      <c r="K197" s="248" t="s">
        <v>19</v>
      </c>
      <c r="L197" s="253"/>
      <c r="M197" s="254" t="s">
        <v>19</v>
      </c>
      <c r="N197" s="255" t="s">
        <v>46</v>
      </c>
      <c r="O197" s="85"/>
      <c r="P197" s="214">
        <f>O197*H197</f>
        <v>0</v>
      </c>
      <c r="Q197" s="214">
        <v>0.002</v>
      </c>
      <c r="R197" s="214">
        <f>Q197*H197</f>
        <v>0.467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170</v>
      </c>
      <c r="AT197" s="216" t="s">
        <v>166</v>
      </c>
      <c r="AU197" s="216" t="s">
        <v>85</v>
      </c>
      <c r="AY197" s="18" t="s">
        <v>121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83</v>
      </c>
      <c r="BK197" s="217">
        <f>ROUND(I197*H197,2)</f>
        <v>0</v>
      </c>
      <c r="BL197" s="18" t="s">
        <v>128</v>
      </c>
      <c r="BM197" s="216" t="s">
        <v>436</v>
      </c>
    </row>
    <row r="198" spans="1:47" s="2" customFormat="1" ht="12">
      <c r="A198" s="39"/>
      <c r="B198" s="40"/>
      <c r="C198" s="41"/>
      <c r="D198" s="218" t="s">
        <v>130</v>
      </c>
      <c r="E198" s="41"/>
      <c r="F198" s="219" t="s">
        <v>333</v>
      </c>
      <c r="G198" s="41"/>
      <c r="H198" s="41"/>
      <c r="I198" s="220"/>
      <c r="J198" s="41"/>
      <c r="K198" s="41"/>
      <c r="L198" s="45"/>
      <c r="M198" s="221"/>
      <c r="N198" s="222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130</v>
      </c>
      <c r="AU198" s="18" t="s">
        <v>85</v>
      </c>
    </row>
    <row r="199" spans="1:47" s="2" customFormat="1" ht="12">
      <c r="A199" s="39"/>
      <c r="B199" s="40"/>
      <c r="C199" s="41"/>
      <c r="D199" s="218" t="s">
        <v>143</v>
      </c>
      <c r="E199" s="41"/>
      <c r="F199" s="234" t="s">
        <v>330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143</v>
      </c>
      <c r="AU199" s="18" t="s">
        <v>85</v>
      </c>
    </row>
    <row r="200" spans="1:51" s="13" customFormat="1" ht="12">
      <c r="A200" s="13"/>
      <c r="B200" s="223"/>
      <c r="C200" s="224"/>
      <c r="D200" s="218" t="s">
        <v>132</v>
      </c>
      <c r="E200" s="225" t="s">
        <v>19</v>
      </c>
      <c r="F200" s="226" t="s">
        <v>437</v>
      </c>
      <c r="G200" s="224"/>
      <c r="H200" s="227">
        <v>145.5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3" t="s">
        <v>132</v>
      </c>
      <c r="AU200" s="233" t="s">
        <v>85</v>
      </c>
      <c r="AV200" s="13" t="s">
        <v>85</v>
      </c>
      <c r="AW200" s="13" t="s">
        <v>36</v>
      </c>
      <c r="AX200" s="13" t="s">
        <v>75</v>
      </c>
      <c r="AY200" s="233" t="s">
        <v>121</v>
      </c>
    </row>
    <row r="201" spans="1:51" s="13" customFormat="1" ht="12">
      <c r="A201" s="13"/>
      <c r="B201" s="223"/>
      <c r="C201" s="224"/>
      <c r="D201" s="218" t="s">
        <v>132</v>
      </c>
      <c r="E201" s="225" t="s">
        <v>19</v>
      </c>
      <c r="F201" s="226" t="s">
        <v>438</v>
      </c>
      <c r="G201" s="224"/>
      <c r="H201" s="227">
        <v>88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132</v>
      </c>
      <c r="AU201" s="233" t="s">
        <v>85</v>
      </c>
      <c r="AV201" s="13" t="s">
        <v>85</v>
      </c>
      <c r="AW201" s="13" t="s">
        <v>36</v>
      </c>
      <c r="AX201" s="13" t="s">
        <v>75</v>
      </c>
      <c r="AY201" s="233" t="s">
        <v>121</v>
      </c>
    </row>
    <row r="202" spans="1:51" s="14" customFormat="1" ht="12">
      <c r="A202" s="14"/>
      <c r="B202" s="235"/>
      <c r="C202" s="236"/>
      <c r="D202" s="218" t="s">
        <v>132</v>
      </c>
      <c r="E202" s="237" t="s">
        <v>19</v>
      </c>
      <c r="F202" s="238" t="s">
        <v>147</v>
      </c>
      <c r="G202" s="236"/>
      <c r="H202" s="239">
        <v>233.5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5" t="s">
        <v>132</v>
      </c>
      <c r="AU202" s="245" t="s">
        <v>85</v>
      </c>
      <c r="AV202" s="14" t="s">
        <v>128</v>
      </c>
      <c r="AW202" s="14" t="s">
        <v>36</v>
      </c>
      <c r="AX202" s="14" t="s">
        <v>83</v>
      </c>
      <c r="AY202" s="245" t="s">
        <v>121</v>
      </c>
    </row>
    <row r="203" spans="1:65" s="2" customFormat="1" ht="14.4" customHeight="1">
      <c r="A203" s="39"/>
      <c r="B203" s="40"/>
      <c r="C203" s="205" t="s">
        <v>324</v>
      </c>
      <c r="D203" s="205" t="s">
        <v>123</v>
      </c>
      <c r="E203" s="206" t="s">
        <v>338</v>
      </c>
      <c r="F203" s="207" t="s">
        <v>339</v>
      </c>
      <c r="G203" s="208" t="s">
        <v>141</v>
      </c>
      <c r="H203" s="209">
        <v>34.38</v>
      </c>
      <c r="I203" s="210"/>
      <c r="J203" s="211">
        <f>ROUND(I203*H203,2)</f>
        <v>0</v>
      </c>
      <c r="K203" s="207" t="s">
        <v>127</v>
      </c>
      <c r="L203" s="45"/>
      <c r="M203" s="212" t="s">
        <v>19</v>
      </c>
      <c r="N203" s="213" t="s">
        <v>46</v>
      </c>
      <c r="O203" s="85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128</v>
      </c>
      <c r="AT203" s="216" t="s">
        <v>123</v>
      </c>
      <c r="AU203" s="216" t="s">
        <v>85</v>
      </c>
      <c r="AY203" s="18" t="s">
        <v>121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83</v>
      </c>
      <c r="BK203" s="217">
        <f>ROUND(I203*H203,2)</f>
        <v>0</v>
      </c>
      <c r="BL203" s="18" t="s">
        <v>128</v>
      </c>
      <c r="BM203" s="216" t="s">
        <v>476</v>
      </c>
    </row>
    <row r="204" spans="1:47" s="2" customFormat="1" ht="12">
      <c r="A204" s="39"/>
      <c r="B204" s="40"/>
      <c r="C204" s="41"/>
      <c r="D204" s="218" t="s">
        <v>130</v>
      </c>
      <c r="E204" s="41"/>
      <c r="F204" s="219" t="s">
        <v>341</v>
      </c>
      <c r="G204" s="41"/>
      <c r="H204" s="41"/>
      <c r="I204" s="220"/>
      <c r="J204" s="41"/>
      <c r="K204" s="41"/>
      <c r="L204" s="45"/>
      <c r="M204" s="221"/>
      <c r="N204" s="222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130</v>
      </c>
      <c r="AU204" s="18" t="s">
        <v>85</v>
      </c>
    </row>
    <row r="205" spans="1:51" s="13" customFormat="1" ht="12">
      <c r="A205" s="13"/>
      <c r="B205" s="223"/>
      <c r="C205" s="224"/>
      <c r="D205" s="218" t="s">
        <v>132</v>
      </c>
      <c r="E205" s="225" t="s">
        <v>19</v>
      </c>
      <c r="F205" s="226" t="s">
        <v>342</v>
      </c>
      <c r="G205" s="224"/>
      <c r="H205" s="227">
        <v>29.1</v>
      </c>
      <c r="I205" s="228"/>
      <c r="J205" s="224"/>
      <c r="K205" s="224"/>
      <c r="L205" s="229"/>
      <c r="M205" s="230"/>
      <c r="N205" s="231"/>
      <c r="O205" s="231"/>
      <c r="P205" s="231"/>
      <c r="Q205" s="231"/>
      <c r="R205" s="231"/>
      <c r="S205" s="231"/>
      <c r="T205" s="23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3" t="s">
        <v>132</v>
      </c>
      <c r="AU205" s="233" t="s">
        <v>85</v>
      </c>
      <c r="AV205" s="13" t="s">
        <v>85</v>
      </c>
      <c r="AW205" s="13" t="s">
        <v>36</v>
      </c>
      <c r="AX205" s="13" t="s">
        <v>75</v>
      </c>
      <c r="AY205" s="233" t="s">
        <v>121</v>
      </c>
    </row>
    <row r="206" spans="1:51" s="13" customFormat="1" ht="12">
      <c r="A206" s="13"/>
      <c r="B206" s="223"/>
      <c r="C206" s="224"/>
      <c r="D206" s="218" t="s">
        <v>132</v>
      </c>
      <c r="E206" s="225" t="s">
        <v>19</v>
      </c>
      <c r="F206" s="226" t="s">
        <v>343</v>
      </c>
      <c r="G206" s="224"/>
      <c r="H206" s="227">
        <v>5.28</v>
      </c>
      <c r="I206" s="228"/>
      <c r="J206" s="224"/>
      <c r="K206" s="224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132</v>
      </c>
      <c r="AU206" s="233" t="s">
        <v>85</v>
      </c>
      <c r="AV206" s="13" t="s">
        <v>85</v>
      </c>
      <c r="AW206" s="13" t="s">
        <v>36</v>
      </c>
      <c r="AX206" s="13" t="s">
        <v>75</v>
      </c>
      <c r="AY206" s="233" t="s">
        <v>121</v>
      </c>
    </row>
    <row r="207" spans="1:51" s="14" customFormat="1" ht="12">
      <c r="A207" s="14"/>
      <c r="B207" s="235"/>
      <c r="C207" s="236"/>
      <c r="D207" s="218" t="s">
        <v>132</v>
      </c>
      <c r="E207" s="237" t="s">
        <v>19</v>
      </c>
      <c r="F207" s="238" t="s">
        <v>147</v>
      </c>
      <c r="G207" s="236"/>
      <c r="H207" s="239">
        <v>34.38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5" t="s">
        <v>132</v>
      </c>
      <c r="AU207" s="245" t="s">
        <v>85</v>
      </c>
      <c r="AV207" s="14" t="s">
        <v>128</v>
      </c>
      <c r="AW207" s="14" t="s">
        <v>36</v>
      </c>
      <c r="AX207" s="14" t="s">
        <v>83</v>
      </c>
      <c r="AY207" s="245" t="s">
        <v>121</v>
      </c>
    </row>
    <row r="208" spans="1:65" s="2" customFormat="1" ht="14.4" customHeight="1">
      <c r="A208" s="39"/>
      <c r="B208" s="40"/>
      <c r="C208" s="205" t="s">
        <v>331</v>
      </c>
      <c r="D208" s="205" t="s">
        <v>123</v>
      </c>
      <c r="E208" s="206" t="s">
        <v>345</v>
      </c>
      <c r="F208" s="207" t="s">
        <v>346</v>
      </c>
      <c r="G208" s="208" t="s">
        <v>141</v>
      </c>
      <c r="H208" s="209">
        <v>34.38</v>
      </c>
      <c r="I208" s="210"/>
      <c r="J208" s="211">
        <f>ROUND(I208*H208,2)</f>
        <v>0</v>
      </c>
      <c r="K208" s="207" t="s">
        <v>127</v>
      </c>
      <c r="L208" s="45"/>
      <c r="M208" s="212" t="s">
        <v>19</v>
      </c>
      <c r="N208" s="213" t="s">
        <v>46</v>
      </c>
      <c r="O208" s="85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128</v>
      </c>
      <c r="AT208" s="216" t="s">
        <v>123</v>
      </c>
      <c r="AU208" s="216" t="s">
        <v>85</v>
      </c>
      <c r="AY208" s="18" t="s">
        <v>121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83</v>
      </c>
      <c r="BK208" s="217">
        <f>ROUND(I208*H208,2)</f>
        <v>0</v>
      </c>
      <c r="BL208" s="18" t="s">
        <v>128</v>
      </c>
      <c r="BM208" s="216" t="s">
        <v>440</v>
      </c>
    </row>
    <row r="209" spans="1:47" s="2" customFormat="1" ht="12">
      <c r="A209" s="39"/>
      <c r="B209" s="40"/>
      <c r="C209" s="41"/>
      <c r="D209" s="218" t="s">
        <v>130</v>
      </c>
      <c r="E209" s="41"/>
      <c r="F209" s="219" t="s">
        <v>348</v>
      </c>
      <c r="G209" s="41"/>
      <c r="H209" s="41"/>
      <c r="I209" s="220"/>
      <c r="J209" s="41"/>
      <c r="K209" s="41"/>
      <c r="L209" s="45"/>
      <c r="M209" s="221"/>
      <c r="N209" s="222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130</v>
      </c>
      <c r="AU209" s="18" t="s">
        <v>85</v>
      </c>
    </row>
    <row r="210" spans="1:51" s="13" customFormat="1" ht="12">
      <c r="A210" s="13"/>
      <c r="B210" s="223"/>
      <c r="C210" s="224"/>
      <c r="D210" s="218" t="s">
        <v>132</v>
      </c>
      <c r="E210" s="225" t="s">
        <v>19</v>
      </c>
      <c r="F210" s="226" t="s">
        <v>342</v>
      </c>
      <c r="G210" s="224"/>
      <c r="H210" s="227">
        <v>29.1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3" t="s">
        <v>132</v>
      </c>
      <c r="AU210" s="233" t="s">
        <v>85</v>
      </c>
      <c r="AV210" s="13" t="s">
        <v>85</v>
      </c>
      <c r="AW210" s="13" t="s">
        <v>36</v>
      </c>
      <c r="AX210" s="13" t="s">
        <v>75</v>
      </c>
      <c r="AY210" s="233" t="s">
        <v>121</v>
      </c>
    </row>
    <row r="211" spans="1:51" s="13" customFormat="1" ht="12">
      <c r="A211" s="13"/>
      <c r="B211" s="223"/>
      <c r="C211" s="224"/>
      <c r="D211" s="218" t="s">
        <v>132</v>
      </c>
      <c r="E211" s="225" t="s">
        <v>19</v>
      </c>
      <c r="F211" s="226" t="s">
        <v>343</v>
      </c>
      <c r="G211" s="224"/>
      <c r="H211" s="227">
        <v>5.28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3" t="s">
        <v>132</v>
      </c>
      <c r="AU211" s="233" t="s">
        <v>85</v>
      </c>
      <c r="AV211" s="13" t="s">
        <v>85</v>
      </c>
      <c r="AW211" s="13" t="s">
        <v>36</v>
      </c>
      <c r="AX211" s="13" t="s">
        <v>75</v>
      </c>
      <c r="AY211" s="233" t="s">
        <v>121</v>
      </c>
    </row>
    <row r="212" spans="1:51" s="14" customFormat="1" ht="12">
      <c r="A212" s="14"/>
      <c r="B212" s="235"/>
      <c r="C212" s="236"/>
      <c r="D212" s="218" t="s">
        <v>132</v>
      </c>
      <c r="E212" s="237" t="s">
        <v>19</v>
      </c>
      <c r="F212" s="238" t="s">
        <v>147</v>
      </c>
      <c r="G212" s="236"/>
      <c r="H212" s="239">
        <v>34.38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5" t="s">
        <v>132</v>
      </c>
      <c r="AU212" s="245" t="s">
        <v>85</v>
      </c>
      <c r="AV212" s="14" t="s">
        <v>128</v>
      </c>
      <c r="AW212" s="14" t="s">
        <v>36</v>
      </c>
      <c r="AX212" s="14" t="s">
        <v>83</v>
      </c>
      <c r="AY212" s="245" t="s">
        <v>121</v>
      </c>
    </row>
    <row r="213" spans="1:65" s="2" customFormat="1" ht="14.4" customHeight="1">
      <c r="A213" s="39"/>
      <c r="B213" s="40"/>
      <c r="C213" s="205" t="s">
        <v>337</v>
      </c>
      <c r="D213" s="205" t="s">
        <v>123</v>
      </c>
      <c r="E213" s="206" t="s">
        <v>350</v>
      </c>
      <c r="F213" s="207" t="s">
        <v>351</v>
      </c>
      <c r="G213" s="208" t="s">
        <v>141</v>
      </c>
      <c r="H213" s="209">
        <v>68.76</v>
      </c>
      <c r="I213" s="210"/>
      <c r="J213" s="211">
        <f>ROUND(I213*H213,2)</f>
        <v>0</v>
      </c>
      <c r="K213" s="207" t="s">
        <v>127</v>
      </c>
      <c r="L213" s="45"/>
      <c r="M213" s="212" t="s">
        <v>19</v>
      </c>
      <c r="N213" s="213" t="s">
        <v>46</v>
      </c>
      <c r="O213" s="85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128</v>
      </c>
      <c r="AT213" s="216" t="s">
        <v>123</v>
      </c>
      <c r="AU213" s="216" t="s">
        <v>85</v>
      </c>
      <c r="AY213" s="18" t="s">
        <v>121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83</v>
      </c>
      <c r="BK213" s="217">
        <f>ROUND(I213*H213,2)</f>
        <v>0</v>
      </c>
      <c r="BL213" s="18" t="s">
        <v>128</v>
      </c>
      <c r="BM213" s="216" t="s">
        <v>441</v>
      </c>
    </row>
    <row r="214" spans="1:47" s="2" customFormat="1" ht="12">
      <c r="A214" s="39"/>
      <c r="B214" s="40"/>
      <c r="C214" s="41"/>
      <c r="D214" s="218" t="s">
        <v>130</v>
      </c>
      <c r="E214" s="41"/>
      <c r="F214" s="219" t="s">
        <v>353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130</v>
      </c>
      <c r="AU214" s="18" t="s">
        <v>85</v>
      </c>
    </row>
    <row r="215" spans="1:51" s="13" customFormat="1" ht="12">
      <c r="A215" s="13"/>
      <c r="B215" s="223"/>
      <c r="C215" s="224"/>
      <c r="D215" s="218" t="s">
        <v>132</v>
      </c>
      <c r="E215" s="225" t="s">
        <v>19</v>
      </c>
      <c r="F215" s="226" t="s">
        <v>442</v>
      </c>
      <c r="G215" s="224"/>
      <c r="H215" s="227">
        <v>68.76</v>
      </c>
      <c r="I215" s="228"/>
      <c r="J215" s="224"/>
      <c r="K215" s="224"/>
      <c r="L215" s="229"/>
      <c r="M215" s="230"/>
      <c r="N215" s="231"/>
      <c r="O215" s="231"/>
      <c r="P215" s="231"/>
      <c r="Q215" s="231"/>
      <c r="R215" s="231"/>
      <c r="S215" s="231"/>
      <c r="T215" s="23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3" t="s">
        <v>132</v>
      </c>
      <c r="AU215" s="233" t="s">
        <v>85</v>
      </c>
      <c r="AV215" s="13" t="s">
        <v>85</v>
      </c>
      <c r="AW215" s="13" t="s">
        <v>36</v>
      </c>
      <c r="AX215" s="13" t="s">
        <v>83</v>
      </c>
      <c r="AY215" s="233" t="s">
        <v>121</v>
      </c>
    </row>
    <row r="216" spans="1:63" s="12" customFormat="1" ht="22.8" customHeight="1">
      <c r="A216" s="12"/>
      <c r="B216" s="189"/>
      <c r="C216" s="190"/>
      <c r="D216" s="191" t="s">
        <v>74</v>
      </c>
      <c r="E216" s="203" t="s">
        <v>355</v>
      </c>
      <c r="F216" s="203" t="s">
        <v>356</v>
      </c>
      <c r="G216" s="190"/>
      <c r="H216" s="190"/>
      <c r="I216" s="193"/>
      <c r="J216" s="204">
        <f>BK216</f>
        <v>0</v>
      </c>
      <c r="K216" s="190"/>
      <c r="L216" s="195"/>
      <c r="M216" s="196"/>
      <c r="N216" s="197"/>
      <c r="O216" s="197"/>
      <c r="P216" s="198">
        <f>SUM(P217:P218)</f>
        <v>0</v>
      </c>
      <c r="Q216" s="197"/>
      <c r="R216" s="198">
        <f>SUM(R217:R218)</f>
        <v>0</v>
      </c>
      <c r="S216" s="197"/>
      <c r="T216" s="199">
        <f>SUM(T217:T218)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0" t="s">
        <v>83</v>
      </c>
      <c r="AT216" s="201" t="s">
        <v>74</v>
      </c>
      <c r="AU216" s="201" t="s">
        <v>83</v>
      </c>
      <c r="AY216" s="200" t="s">
        <v>121</v>
      </c>
      <c r="BK216" s="202">
        <f>SUM(BK217:BK218)</f>
        <v>0</v>
      </c>
    </row>
    <row r="217" spans="1:65" s="2" customFormat="1" ht="14.4" customHeight="1">
      <c r="A217" s="39"/>
      <c r="B217" s="40"/>
      <c r="C217" s="205" t="s">
        <v>344</v>
      </c>
      <c r="D217" s="205" t="s">
        <v>123</v>
      </c>
      <c r="E217" s="206" t="s">
        <v>358</v>
      </c>
      <c r="F217" s="207" t="s">
        <v>359</v>
      </c>
      <c r="G217" s="208" t="s">
        <v>327</v>
      </c>
      <c r="H217" s="209">
        <v>0.92</v>
      </c>
      <c r="I217" s="210"/>
      <c r="J217" s="211">
        <f>ROUND(I217*H217,2)</f>
        <v>0</v>
      </c>
      <c r="K217" s="207" t="s">
        <v>127</v>
      </c>
      <c r="L217" s="45"/>
      <c r="M217" s="212" t="s">
        <v>19</v>
      </c>
      <c r="N217" s="213" t="s">
        <v>46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128</v>
      </c>
      <c r="AT217" s="216" t="s">
        <v>123</v>
      </c>
      <c r="AU217" s="216" t="s">
        <v>85</v>
      </c>
      <c r="AY217" s="18" t="s">
        <v>121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83</v>
      </c>
      <c r="BK217" s="217">
        <f>ROUND(I217*H217,2)</f>
        <v>0</v>
      </c>
      <c r="BL217" s="18" t="s">
        <v>128</v>
      </c>
      <c r="BM217" s="216" t="s">
        <v>443</v>
      </c>
    </row>
    <row r="218" spans="1:47" s="2" customFormat="1" ht="12">
      <c r="A218" s="39"/>
      <c r="B218" s="40"/>
      <c r="C218" s="41"/>
      <c r="D218" s="218" t="s">
        <v>130</v>
      </c>
      <c r="E218" s="41"/>
      <c r="F218" s="219" t="s">
        <v>361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130</v>
      </c>
      <c r="AU218" s="18" t="s">
        <v>85</v>
      </c>
    </row>
    <row r="219" spans="1:63" s="12" customFormat="1" ht="25.9" customHeight="1">
      <c r="A219" s="12"/>
      <c r="B219" s="189"/>
      <c r="C219" s="190"/>
      <c r="D219" s="191" t="s">
        <v>74</v>
      </c>
      <c r="E219" s="192" t="s">
        <v>362</v>
      </c>
      <c r="F219" s="192" t="s">
        <v>363</v>
      </c>
      <c r="G219" s="190"/>
      <c r="H219" s="190"/>
      <c r="I219" s="193"/>
      <c r="J219" s="194">
        <f>BK219</f>
        <v>0</v>
      </c>
      <c r="K219" s="190"/>
      <c r="L219" s="195"/>
      <c r="M219" s="196"/>
      <c r="N219" s="197"/>
      <c r="O219" s="197"/>
      <c r="P219" s="198">
        <f>SUM(P220:P227)</f>
        <v>0</v>
      </c>
      <c r="Q219" s="197"/>
      <c r="R219" s="198">
        <f>SUM(R220:R227)</f>
        <v>0</v>
      </c>
      <c r="S219" s="197"/>
      <c r="T219" s="199">
        <f>SUM(T220:T227)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0" t="s">
        <v>128</v>
      </c>
      <c r="AT219" s="201" t="s">
        <v>74</v>
      </c>
      <c r="AU219" s="201" t="s">
        <v>75</v>
      </c>
      <c r="AY219" s="200" t="s">
        <v>121</v>
      </c>
      <c r="BK219" s="202">
        <f>SUM(BK220:BK227)</f>
        <v>0</v>
      </c>
    </row>
    <row r="220" spans="1:65" s="2" customFormat="1" ht="14.4" customHeight="1">
      <c r="A220" s="39"/>
      <c r="B220" s="40"/>
      <c r="C220" s="205" t="s">
        <v>349</v>
      </c>
      <c r="D220" s="205" t="s">
        <v>123</v>
      </c>
      <c r="E220" s="206" t="s">
        <v>365</v>
      </c>
      <c r="F220" s="207" t="s">
        <v>366</v>
      </c>
      <c r="G220" s="208" t="s">
        <v>169</v>
      </c>
      <c r="H220" s="209">
        <v>1.94</v>
      </c>
      <c r="I220" s="210"/>
      <c r="J220" s="211">
        <f>ROUND(I220*H220,2)</f>
        <v>0</v>
      </c>
      <c r="K220" s="207" t="s">
        <v>19</v>
      </c>
      <c r="L220" s="45"/>
      <c r="M220" s="212" t="s">
        <v>19</v>
      </c>
      <c r="N220" s="213" t="s">
        <v>46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128</v>
      </c>
      <c r="AT220" s="216" t="s">
        <v>123</v>
      </c>
      <c r="AU220" s="216" t="s">
        <v>83</v>
      </c>
      <c r="AY220" s="18" t="s">
        <v>121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83</v>
      </c>
      <c r="BK220" s="217">
        <f>ROUND(I220*H220,2)</f>
        <v>0</v>
      </c>
      <c r="BL220" s="18" t="s">
        <v>128</v>
      </c>
      <c r="BM220" s="216" t="s">
        <v>477</v>
      </c>
    </row>
    <row r="221" spans="1:47" s="2" customFormat="1" ht="12">
      <c r="A221" s="39"/>
      <c r="B221" s="40"/>
      <c r="C221" s="41"/>
      <c r="D221" s="218" t="s">
        <v>130</v>
      </c>
      <c r="E221" s="41"/>
      <c r="F221" s="219" t="s">
        <v>368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130</v>
      </c>
      <c r="AU221" s="18" t="s">
        <v>83</v>
      </c>
    </row>
    <row r="222" spans="1:51" s="13" customFormat="1" ht="12">
      <c r="A222" s="13"/>
      <c r="B222" s="223"/>
      <c r="C222" s="224"/>
      <c r="D222" s="218" t="s">
        <v>132</v>
      </c>
      <c r="E222" s="225" t="s">
        <v>19</v>
      </c>
      <c r="F222" s="226" t="s">
        <v>229</v>
      </c>
      <c r="G222" s="224"/>
      <c r="H222" s="227">
        <v>97</v>
      </c>
      <c r="I222" s="228"/>
      <c r="J222" s="224"/>
      <c r="K222" s="224"/>
      <c r="L222" s="229"/>
      <c r="M222" s="230"/>
      <c r="N222" s="231"/>
      <c r="O222" s="231"/>
      <c r="P222" s="231"/>
      <c r="Q222" s="231"/>
      <c r="R222" s="231"/>
      <c r="S222" s="231"/>
      <c r="T222" s="23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3" t="s">
        <v>132</v>
      </c>
      <c r="AU222" s="233" t="s">
        <v>83</v>
      </c>
      <c r="AV222" s="13" t="s">
        <v>85</v>
      </c>
      <c r="AW222" s="13" t="s">
        <v>36</v>
      </c>
      <c r="AX222" s="13" t="s">
        <v>83</v>
      </c>
      <c r="AY222" s="233" t="s">
        <v>121</v>
      </c>
    </row>
    <row r="223" spans="1:51" s="13" customFormat="1" ht="12">
      <c r="A223" s="13"/>
      <c r="B223" s="223"/>
      <c r="C223" s="224"/>
      <c r="D223" s="218" t="s">
        <v>132</v>
      </c>
      <c r="E223" s="224"/>
      <c r="F223" s="226" t="s">
        <v>369</v>
      </c>
      <c r="G223" s="224"/>
      <c r="H223" s="227">
        <v>1.94</v>
      </c>
      <c r="I223" s="228"/>
      <c r="J223" s="224"/>
      <c r="K223" s="224"/>
      <c r="L223" s="229"/>
      <c r="M223" s="230"/>
      <c r="N223" s="231"/>
      <c r="O223" s="231"/>
      <c r="P223" s="231"/>
      <c r="Q223" s="231"/>
      <c r="R223" s="231"/>
      <c r="S223" s="231"/>
      <c r="T223" s="23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3" t="s">
        <v>132</v>
      </c>
      <c r="AU223" s="233" t="s">
        <v>83</v>
      </c>
      <c r="AV223" s="13" t="s">
        <v>85</v>
      </c>
      <c r="AW223" s="13" t="s">
        <v>4</v>
      </c>
      <c r="AX223" s="13" t="s">
        <v>83</v>
      </c>
      <c r="AY223" s="233" t="s">
        <v>121</v>
      </c>
    </row>
    <row r="224" spans="1:65" s="2" customFormat="1" ht="14.4" customHeight="1">
      <c r="A224" s="39"/>
      <c r="B224" s="40"/>
      <c r="C224" s="205" t="s">
        <v>357</v>
      </c>
      <c r="D224" s="205" t="s">
        <v>123</v>
      </c>
      <c r="E224" s="206" t="s">
        <v>371</v>
      </c>
      <c r="F224" s="207" t="s">
        <v>372</v>
      </c>
      <c r="G224" s="208" t="s">
        <v>169</v>
      </c>
      <c r="H224" s="209">
        <v>0.88</v>
      </c>
      <c r="I224" s="210"/>
      <c r="J224" s="211">
        <f>ROUND(I224*H224,2)</f>
        <v>0</v>
      </c>
      <c r="K224" s="207" t="s">
        <v>19</v>
      </c>
      <c r="L224" s="45"/>
      <c r="M224" s="212" t="s">
        <v>19</v>
      </c>
      <c r="N224" s="213" t="s">
        <v>46</v>
      </c>
      <c r="O224" s="85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128</v>
      </c>
      <c r="AT224" s="216" t="s">
        <v>123</v>
      </c>
      <c r="AU224" s="216" t="s">
        <v>83</v>
      </c>
      <c r="AY224" s="18" t="s">
        <v>121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83</v>
      </c>
      <c r="BK224" s="217">
        <f>ROUND(I224*H224,2)</f>
        <v>0</v>
      </c>
      <c r="BL224" s="18" t="s">
        <v>128</v>
      </c>
      <c r="BM224" s="216" t="s">
        <v>478</v>
      </c>
    </row>
    <row r="225" spans="1:47" s="2" customFormat="1" ht="12">
      <c r="A225" s="39"/>
      <c r="B225" s="40"/>
      <c r="C225" s="41"/>
      <c r="D225" s="218" t="s">
        <v>130</v>
      </c>
      <c r="E225" s="41"/>
      <c r="F225" s="219" t="s">
        <v>368</v>
      </c>
      <c r="G225" s="41"/>
      <c r="H225" s="41"/>
      <c r="I225" s="220"/>
      <c r="J225" s="41"/>
      <c r="K225" s="41"/>
      <c r="L225" s="45"/>
      <c r="M225" s="221"/>
      <c r="N225" s="22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130</v>
      </c>
      <c r="AU225" s="18" t="s">
        <v>83</v>
      </c>
    </row>
    <row r="226" spans="1:51" s="13" customFormat="1" ht="12">
      <c r="A226" s="13"/>
      <c r="B226" s="223"/>
      <c r="C226" s="224"/>
      <c r="D226" s="218" t="s">
        <v>132</v>
      </c>
      <c r="E226" s="225" t="s">
        <v>19</v>
      </c>
      <c r="F226" s="226" t="s">
        <v>230</v>
      </c>
      <c r="G226" s="224"/>
      <c r="H226" s="227">
        <v>88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3" t="s">
        <v>132</v>
      </c>
      <c r="AU226" s="233" t="s">
        <v>83</v>
      </c>
      <c r="AV226" s="13" t="s">
        <v>85</v>
      </c>
      <c r="AW226" s="13" t="s">
        <v>36</v>
      </c>
      <c r="AX226" s="13" t="s">
        <v>83</v>
      </c>
      <c r="AY226" s="233" t="s">
        <v>121</v>
      </c>
    </row>
    <row r="227" spans="1:51" s="13" customFormat="1" ht="12">
      <c r="A227" s="13"/>
      <c r="B227" s="223"/>
      <c r="C227" s="224"/>
      <c r="D227" s="218" t="s">
        <v>132</v>
      </c>
      <c r="E227" s="224"/>
      <c r="F227" s="226" t="s">
        <v>374</v>
      </c>
      <c r="G227" s="224"/>
      <c r="H227" s="227">
        <v>0.88</v>
      </c>
      <c r="I227" s="228"/>
      <c r="J227" s="224"/>
      <c r="K227" s="224"/>
      <c r="L227" s="229"/>
      <c r="M227" s="267"/>
      <c r="N227" s="268"/>
      <c r="O227" s="268"/>
      <c r="P227" s="268"/>
      <c r="Q227" s="268"/>
      <c r="R227" s="268"/>
      <c r="S227" s="268"/>
      <c r="T227" s="26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3" t="s">
        <v>132</v>
      </c>
      <c r="AU227" s="233" t="s">
        <v>83</v>
      </c>
      <c r="AV227" s="13" t="s">
        <v>85</v>
      </c>
      <c r="AW227" s="13" t="s">
        <v>4</v>
      </c>
      <c r="AX227" s="13" t="s">
        <v>83</v>
      </c>
      <c r="AY227" s="233" t="s">
        <v>121</v>
      </c>
    </row>
    <row r="228" spans="1:31" s="2" customFormat="1" ht="6.95" customHeight="1">
      <c r="A228" s="39"/>
      <c r="B228" s="60"/>
      <c r="C228" s="61"/>
      <c r="D228" s="61"/>
      <c r="E228" s="61"/>
      <c r="F228" s="61"/>
      <c r="G228" s="61"/>
      <c r="H228" s="61"/>
      <c r="I228" s="61"/>
      <c r="J228" s="61"/>
      <c r="K228" s="61"/>
      <c r="L228" s="45"/>
      <c r="M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</row>
  </sheetData>
  <sheetProtection password="CC35" sheet="1" objects="1" scenarios="1" formatColumns="0" formatRows="0" autoFilter="0"/>
  <autoFilter ref="C82:K22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85</v>
      </c>
    </row>
    <row r="4" spans="2:46" s="1" customFormat="1" ht="24.95" customHeight="1">
      <c r="B4" s="21"/>
      <c r="D4" s="131" t="s">
        <v>95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Svodné příkopy, ÚSES a polní cesty v k. ú. Pravlov - zeleň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96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479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29. 3. 2021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>01312774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ČR - SPÚ, KPÚ pro JmK, Pobočka Brno</v>
      </c>
      <c r="F15" s="39"/>
      <c r="G15" s="39"/>
      <c r="H15" s="39"/>
      <c r="I15" s="133" t="s">
        <v>29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35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37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39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480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41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43</v>
      </c>
      <c r="G32" s="39"/>
      <c r="H32" s="39"/>
      <c r="I32" s="146" t="s">
        <v>42</v>
      </c>
      <c r="J32" s="146" t="s">
        <v>44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45</v>
      </c>
      <c r="E33" s="133" t="s">
        <v>46</v>
      </c>
      <c r="F33" s="148">
        <f>ROUND((SUM(BE83:BE230)),2)</f>
        <v>0</v>
      </c>
      <c r="G33" s="39"/>
      <c r="H33" s="39"/>
      <c r="I33" s="149">
        <v>0.21</v>
      </c>
      <c r="J33" s="148">
        <f>ROUND(((SUM(BE83:BE230))*I33),2)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47</v>
      </c>
      <c r="F34" s="148">
        <f>ROUND((SUM(BF83:BF230)),2)</f>
        <v>0</v>
      </c>
      <c r="G34" s="39"/>
      <c r="H34" s="39"/>
      <c r="I34" s="149">
        <v>0.15</v>
      </c>
      <c r="J34" s="148">
        <f>ROUND(((SUM(BF83:BF230))*I34),2)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48</v>
      </c>
      <c r="F35" s="148">
        <f>ROUND((SUM(BG83:BG230)),2)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49</v>
      </c>
      <c r="F36" s="148">
        <f>ROUND((SUM(BH83:BH230)),2)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50</v>
      </c>
      <c r="F37" s="148">
        <f>ROUND((SUM(BI83:BI230)),2)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51</v>
      </c>
      <c r="E39" s="152"/>
      <c r="F39" s="152"/>
      <c r="G39" s="153" t="s">
        <v>52</v>
      </c>
      <c r="H39" s="154" t="s">
        <v>53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Svodné příkopy, ÚSES a polní cesty v k. ú. Pravlov - zeleň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96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187052-801-3 - SO801 Lokální biokoridor LBK2 - Následná péče 3. rok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Pravlov</v>
      </c>
      <c r="G52" s="41"/>
      <c r="H52" s="41"/>
      <c r="I52" s="33" t="s">
        <v>23</v>
      </c>
      <c r="J52" s="73" t="str">
        <f>IF(J12="","",J12)</f>
        <v>29. 3. 2021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ČR - SPÚ, KPÚ pro JmK, Pobočka Brno</v>
      </c>
      <c r="G54" s="41"/>
      <c r="H54" s="41"/>
      <c r="I54" s="33" t="s">
        <v>32</v>
      </c>
      <c r="J54" s="37" t="str">
        <f>E21</f>
        <v>GEOtest,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37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99</v>
      </c>
      <c r="D57" s="163"/>
      <c r="E57" s="163"/>
      <c r="F57" s="163"/>
      <c r="G57" s="163"/>
      <c r="H57" s="163"/>
      <c r="I57" s="163"/>
      <c r="J57" s="164" t="s">
        <v>100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73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101</v>
      </c>
    </row>
    <row r="60" spans="1:31" s="9" customFormat="1" ht="24.95" customHeight="1">
      <c r="A60" s="9"/>
      <c r="B60" s="166"/>
      <c r="C60" s="167"/>
      <c r="D60" s="168" t="s">
        <v>102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103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104</v>
      </c>
      <c r="E62" s="175"/>
      <c r="F62" s="175"/>
      <c r="G62" s="175"/>
      <c r="H62" s="175"/>
      <c r="I62" s="175"/>
      <c r="J62" s="176">
        <f>J219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6"/>
      <c r="C63" s="167"/>
      <c r="D63" s="168" t="s">
        <v>105</v>
      </c>
      <c r="E63" s="169"/>
      <c r="F63" s="169"/>
      <c r="G63" s="169"/>
      <c r="H63" s="169"/>
      <c r="I63" s="169"/>
      <c r="J63" s="170">
        <f>J222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106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1" t="str">
        <f>E7</f>
        <v>Svodné příkopy, ÚSES a polní cesty v k. ú. Pravlov - zeleň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96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187052-801-3 - SO801 Lokální biokoridor LBK2 - Následná péče 3. rok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Pravlov</v>
      </c>
      <c r="G77" s="41"/>
      <c r="H77" s="41"/>
      <c r="I77" s="33" t="s">
        <v>23</v>
      </c>
      <c r="J77" s="73" t="str">
        <f>IF(J12="","",J12)</f>
        <v>29. 3. 2021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25</v>
      </c>
      <c r="D79" s="41"/>
      <c r="E79" s="41"/>
      <c r="F79" s="28" t="str">
        <f>E15</f>
        <v>ČR - SPÚ, KPÚ pro JmK, Pobočka Brno</v>
      </c>
      <c r="G79" s="41"/>
      <c r="H79" s="41"/>
      <c r="I79" s="33" t="s">
        <v>32</v>
      </c>
      <c r="J79" s="37" t="str">
        <f>E21</f>
        <v>GEOtest, a.s.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30</v>
      </c>
      <c r="D80" s="41"/>
      <c r="E80" s="41"/>
      <c r="F80" s="28" t="str">
        <f>IF(E18="","",E18)</f>
        <v>Vyplň údaj</v>
      </c>
      <c r="G80" s="41"/>
      <c r="H80" s="41"/>
      <c r="I80" s="33" t="s">
        <v>37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107</v>
      </c>
      <c r="D82" s="181" t="s">
        <v>60</v>
      </c>
      <c r="E82" s="181" t="s">
        <v>56</v>
      </c>
      <c r="F82" s="181" t="s">
        <v>57</v>
      </c>
      <c r="G82" s="181" t="s">
        <v>108</v>
      </c>
      <c r="H82" s="181" t="s">
        <v>109</v>
      </c>
      <c r="I82" s="181" t="s">
        <v>110</v>
      </c>
      <c r="J82" s="181" t="s">
        <v>100</v>
      </c>
      <c r="K82" s="182" t="s">
        <v>111</v>
      </c>
      <c r="L82" s="183"/>
      <c r="M82" s="93" t="s">
        <v>19</v>
      </c>
      <c r="N82" s="94" t="s">
        <v>45</v>
      </c>
      <c r="O82" s="94" t="s">
        <v>112</v>
      </c>
      <c r="P82" s="94" t="s">
        <v>113</v>
      </c>
      <c r="Q82" s="94" t="s">
        <v>114</v>
      </c>
      <c r="R82" s="94" t="s">
        <v>115</v>
      </c>
      <c r="S82" s="94" t="s">
        <v>116</v>
      </c>
      <c r="T82" s="95" t="s">
        <v>117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118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P84+P222</f>
        <v>0</v>
      </c>
      <c r="Q83" s="97"/>
      <c r="R83" s="186">
        <f>R84+R222</f>
        <v>0.919626</v>
      </c>
      <c r="S83" s="97"/>
      <c r="T83" s="187">
        <f>T84+T222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74</v>
      </c>
      <c r="AU83" s="18" t="s">
        <v>101</v>
      </c>
      <c r="BK83" s="188">
        <f>BK84+BK222</f>
        <v>0</v>
      </c>
    </row>
    <row r="84" spans="1:63" s="12" customFormat="1" ht="25.9" customHeight="1">
      <c r="A84" s="12"/>
      <c r="B84" s="189"/>
      <c r="C84" s="190"/>
      <c r="D84" s="191" t="s">
        <v>74</v>
      </c>
      <c r="E84" s="192" t="s">
        <v>119</v>
      </c>
      <c r="F84" s="192" t="s">
        <v>120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P85+P219</f>
        <v>0</v>
      </c>
      <c r="Q84" s="197"/>
      <c r="R84" s="198">
        <f>R85+R219</f>
        <v>0.919626</v>
      </c>
      <c r="S84" s="197"/>
      <c r="T84" s="199">
        <f>T85+T219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83</v>
      </c>
      <c r="AT84" s="201" t="s">
        <v>74</v>
      </c>
      <c r="AU84" s="201" t="s">
        <v>75</v>
      </c>
      <c r="AY84" s="200" t="s">
        <v>121</v>
      </c>
      <c r="BK84" s="202">
        <f>BK85+BK219</f>
        <v>0</v>
      </c>
    </row>
    <row r="85" spans="1:63" s="12" customFormat="1" ht="22.8" customHeight="1">
      <c r="A85" s="12"/>
      <c r="B85" s="189"/>
      <c r="C85" s="190"/>
      <c r="D85" s="191" t="s">
        <v>74</v>
      </c>
      <c r="E85" s="203" t="s">
        <v>83</v>
      </c>
      <c r="F85" s="203" t="s">
        <v>122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SUM(P86:P218)</f>
        <v>0</v>
      </c>
      <c r="Q85" s="197"/>
      <c r="R85" s="198">
        <f>SUM(R86:R218)</f>
        <v>0.919626</v>
      </c>
      <c r="S85" s="197"/>
      <c r="T85" s="199">
        <f>SUM(T86:T218)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83</v>
      </c>
      <c r="AT85" s="201" t="s">
        <v>74</v>
      </c>
      <c r="AU85" s="201" t="s">
        <v>83</v>
      </c>
      <c r="AY85" s="200" t="s">
        <v>121</v>
      </c>
      <c r="BK85" s="202">
        <f>SUM(BK86:BK218)</f>
        <v>0</v>
      </c>
    </row>
    <row r="86" spans="1:65" s="2" customFormat="1" ht="14.4" customHeight="1">
      <c r="A86" s="39"/>
      <c r="B86" s="40"/>
      <c r="C86" s="205" t="s">
        <v>83</v>
      </c>
      <c r="D86" s="205" t="s">
        <v>123</v>
      </c>
      <c r="E86" s="206" t="s">
        <v>124</v>
      </c>
      <c r="F86" s="207" t="s">
        <v>125</v>
      </c>
      <c r="G86" s="208" t="s">
        <v>126</v>
      </c>
      <c r="H86" s="209">
        <v>0.183</v>
      </c>
      <c r="I86" s="210"/>
      <c r="J86" s="211">
        <f>ROUND(I86*H86,2)</f>
        <v>0</v>
      </c>
      <c r="K86" s="207" t="s">
        <v>127</v>
      </c>
      <c r="L86" s="45"/>
      <c r="M86" s="212" t="s">
        <v>19</v>
      </c>
      <c r="N86" s="213" t="s">
        <v>46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128</v>
      </c>
      <c r="AT86" s="216" t="s">
        <v>123</v>
      </c>
      <c r="AU86" s="216" t="s">
        <v>85</v>
      </c>
      <c r="AY86" s="18" t="s">
        <v>121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83</v>
      </c>
      <c r="BK86" s="217">
        <f>ROUND(I86*H86,2)</f>
        <v>0</v>
      </c>
      <c r="BL86" s="18" t="s">
        <v>128</v>
      </c>
      <c r="BM86" s="216" t="s">
        <v>481</v>
      </c>
    </row>
    <row r="87" spans="1:47" s="2" customFormat="1" ht="12">
      <c r="A87" s="39"/>
      <c r="B87" s="40"/>
      <c r="C87" s="41"/>
      <c r="D87" s="218" t="s">
        <v>130</v>
      </c>
      <c r="E87" s="41"/>
      <c r="F87" s="219" t="s">
        <v>131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130</v>
      </c>
      <c r="AU87" s="18" t="s">
        <v>85</v>
      </c>
    </row>
    <row r="88" spans="1:51" s="13" customFormat="1" ht="12">
      <c r="A88" s="13"/>
      <c r="B88" s="223"/>
      <c r="C88" s="224"/>
      <c r="D88" s="218" t="s">
        <v>132</v>
      </c>
      <c r="E88" s="225" t="s">
        <v>19</v>
      </c>
      <c r="F88" s="226" t="s">
        <v>133</v>
      </c>
      <c r="G88" s="224"/>
      <c r="H88" s="227">
        <v>0.183</v>
      </c>
      <c r="I88" s="228"/>
      <c r="J88" s="224"/>
      <c r="K88" s="224"/>
      <c r="L88" s="229"/>
      <c r="M88" s="230"/>
      <c r="N88" s="231"/>
      <c r="O88" s="231"/>
      <c r="P88" s="231"/>
      <c r="Q88" s="231"/>
      <c r="R88" s="231"/>
      <c r="S88" s="231"/>
      <c r="T88" s="232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3" t="s">
        <v>132</v>
      </c>
      <c r="AU88" s="233" t="s">
        <v>85</v>
      </c>
      <c r="AV88" s="13" t="s">
        <v>85</v>
      </c>
      <c r="AW88" s="13" t="s">
        <v>36</v>
      </c>
      <c r="AX88" s="13" t="s">
        <v>83</v>
      </c>
      <c r="AY88" s="233" t="s">
        <v>121</v>
      </c>
    </row>
    <row r="89" spans="1:65" s="2" customFormat="1" ht="14.4" customHeight="1">
      <c r="A89" s="39"/>
      <c r="B89" s="40"/>
      <c r="C89" s="205" t="s">
        <v>85</v>
      </c>
      <c r="D89" s="205" t="s">
        <v>123</v>
      </c>
      <c r="E89" s="206" t="s">
        <v>134</v>
      </c>
      <c r="F89" s="207" t="s">
        <v>378</v>
      </c>
      <c r="G89" s="208" t="s">
        <v>136</v>
      </c>
      <c r="H89" s="209">
        <v>68.6</v>
      </c>
      <c r="I89" s="210"/>
      <c r="J89" s="211">
        <f>ROUND(I89*H89,2)</f>
        <v>0</v>
      </c>
      <c r="K89" s="207" t="s">
        <v>19</v>
      </c>
      <c r="L89" s="45"/>
      <c r="M89" s="212" t="s">
        <v>19</v>
      </c>
      <c r="N89" s="213" t="s">
        <v>46</v>
      </c>
      <c r="O89" s="85"/>
      <c r="P89" s="214">
        <f>O89*H89</f>
        <v>0</v>
      </c>
      <c r="Q89" s="214">
        <v>0.00015</v>
      </c>
      <c r="R89" s="214">
        <f>Q89*H89</f>
        <v>0.010289999999999999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128</v>
      </c>
      <c r="AT89" s="216" t="s">
        <v>123</v>
      </c>
      <c r="AU89" s="216" t="s">
        <v>85</v>
      </c>
      <c r="AY89" s="18" t="s">
        <v>121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83</v>
      </c>
      <c r="BK89" s="217">
        <f>ROUND(I89*H89,2)</f>
        <v>0</v>
      </c>
      <c r="BL89" s="18" t="s">
        <v>128</v>
      </c>
      <c r="BM89" s="216" t="s">
        <v>482</v>
      </c>
    </row>
    <row r="90" spans="1:47" s="2" customFormat="1" ht="12">
      <c r="A90" s="39"/>
      <c r="B90" s="40"/>
      <c r="C90" s="41"/>
      <c r="D90" s="218" t="s">
        <v>130</v>
      </c>
      <c r="E90" s="41"/>
      <c r="F90" s="219" t="s">
        <v>378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130</v>
      </c>
      <c r="AU90" s="18" t="s">
        <v>85</v>
      </c>
    </row>
    <row r="91" spans="1:65" s="2" customFormat="1" ht="24.15" customHeight="1">
      <c r="A91" s="39"/>
      <c r="B91" s="40"/>
      <c r="C91" s="205" t="s">
        <v>138</v>
      </c>
      <c r="D91" s="205" t="s">
        <v>123</v>
      </c>
      <c r="E91" s="206" t="s">
        <v>139</v>
      </c>
      <c r="F91" s="207" t="s">
        <v>140</v>
      </c>
      <c r="G91" s="208" t="s">
        <v>141</v>
      </c>
      <c r="H91" s="209">
        <v>91.6</v>
      </c>
      <c r="I91" s="210"/>
      <c r="J91" s="211">
        <f>ROUND(I91*H91,2)</f>
        <v>0</v>
      </c>
      <c r="K91" s="207" t="s">
        <v>19</v>
      </c>
      <c r="L91" s="45"/>
      <c r="M91" s="212" t="s">
        <v>19</v>
      </c>
      <c r="N91" s="213" t="s">
        <v>46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128</v>
      </c>
      <c r="AT91" s="216" t="s">
        <v>123</v>
      </c>
      <c r="AU91" s="216" t="s">
        <v>85</v>
      </c>
      <c r="AY91" s="18" t="s">
        <v>121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83</v>
      </c>
      <c r="BK91" s="217">
        <f>ROUND(I91*H91,2)</f>
        <v>0</v>
      </c>
      <c r="BL91" s="18" t="s">
        <v>128</v>
      </c>
      <c r="BM91" s="216" t="s">
        <v>483</v>
      </c>
    </row>
    <row r="92" spans="1:47" s="2" customFormat="1" ht="12">
      <c r="A92" s="39"/>
      <c r="B92" s="40"/>
      <c r="C92" s="41"/>
      <c r="D92" s="218" t="s">
        <v>130</v>
      </c>
      <c r="E92" s="41"/>
      <c r="F92" s="219" t="s">
        <v>140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130</v>
      </c>
      <c r="AU92" s="18" t="s">
        <v>85</v>
      </c>
    </row>
    <row r="93" spans="1:47" s="2" customFormat="1" ht="12">
      <c r="A93" s="39"/>
      <c r="B93" s="40"/>
      <c r="C93" s="41"/>
      <c r="D93" s="218" t="s">
        <v>143</v>
      </c>
      <c r="E93" s="41"/>
      <c r="F93" s="234" t="s">
        <v>144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143</v>
      </c>
      <c r="AU93" s="18" t="s">
        <v>85</v>
      </c>
    </row>
    <row r="94" spans="1:51" s="13" customFormat="1" ht="12">
      <c r="A94" s="13"/>
      <c r="B94" s="223"/>
      <c r="C94" s="224"/>
      <c r="D94" s="218" t="s">
        <v>132</v>
      </c>
      <c r="E94" s="225" t="s">
        <v>19</v>
      </c>
      <c r="F94" s="226" t="s">
        <v>146</v>
      </c>
      <c r="G94" s="224"/>
      <c r="H94" s="227">
        <v>91.6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132</v>
      </c>
      <c r="AU94" s="233" t="s">
        <v>85</v>
      </c>
      <c r="AV94" s="13" t="s">
        <v>85</v>
      </c>
      <c r="AW94" s="13" t="s">
        <v>36</v>
      </c>
      <c r="AX94" s="13" t="s">
        <v>83</v>
      </c>
      <c r="AY94" s="233" t="s">
        <v>121</v>
      </c>
    </row>
    <row r="95" spans="1:65" s="2" customFormat="1" ht="14.4" customHeight="1">
      <c r="A95" s="39"/>
      <c r="B95" s="40"/>
      <c r="C95" s="205" t="s">
        <v>128</v>
      </c>
      <c r="D95" s="205" t="s">
        <v>123</v>
      </c>
      <c r="E95" s="206" t="s">
        <v>161</v>
      </c>
      <c r="F95" s="207" t="s">
        <v>162</v>
      </c>
      <c r="G95" s="208" t="s">
        <v>150</v>
      </c>
      <c r="H95" s="209">
        <v>91.6</v>
      </c>
      <c r="I95" s="210"/>
      <c r="J95" s="211">
        <f>ROUND(I95*H95,2)</f>
        <v>0</v>
      </c>
      <c r="K95" s="207" t="s">
        <v>127</v>
      </c>
      <c r="L95" s="45"/>
      <c r="M95" s="212" t="s">
        <v>19</v>
      </c>
      <c r="N95" s="213" t="s">
        <v>46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128</v>
      </c>
      <c r="AT95" s="216" t="s">
        <v>123</v>
      </c>
      <c r="AU95" s="216" t="s">
        <v>85</v>
      </c>
      <c r="AY95" s="18" t="s">
        <v>121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83</v>
      </c>
      <c r="BK95" s="217">
        <f>ROUND(I95*H95,2)</f>
        <v>0</v>
      </c>
      <c r="BL95" s="18" t="s">
        <v>128</v>
      </c>
      <c r="BM95" s="216" t="s">
        <v>381</v>
      </c>
    </row>
    <row r="96" spans="1:47" s="2" customFormat="1" ht="12">
      <c r="A96" s="39"/>
      <c r="B96" s="40"/>
      <c r="C96" s="41"/>
      <c r="D96" s="218" t="s">
        <v>130</v>
      </c>
      <c r="E96" s="41"/>
      <c r="F96" s="219" t="s">
        <v>164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130</v>
      </c>
      <c r="AU96" s="18" t="s">
        <v>85</v>
      </c>
    </row>
    <row r="97" spans="1:51" s="13" customFormat="1" ht="12">
      <c r="A97" s="13"/>
      <c r="B97" s="223"/>
      <c r="C97" s="224"/>
      <c r="D97" s="218" t="s">
        <v>132</v>
      </c>
      <c r="E97" s="225" t="s">
        <v>19</v>
      </c>
      <c r="F97" s="226" t="s">
        <v>451</v>
      </c>
      <c r="G97" s="224"/>
      <c r="H97" s="227">
        <v>91.6</v>
      </c>
      <c r="I97" s="228"/>
      <c r="J97" s="224"/>
      <c r="K97" s="224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132</v>
      </c>
      <c r="AU97" s="233" t="s">
        <v>85</v>
      </c>
      <c r="AV97" s="13" t="s">
        <v>85</v>
      </c>
      <c r="AW97" s="13" t="s">
        <v>36</v>
      </c>
      <c r="AX97" s="13" t="s">
        <v>83</v>
      </c>
      <c r="AY97" s="233" t="s">
        <v>121</v>
      </c>
    </row>
    <row r="98" spans="1:65" s="2" customFormat="1" ht="14.4" customHeight="1">
      <c r="A98" s="39"/>
      <c r="B98" s="40"/>
      <c r="C98" s="246" t="s">
        <v>154</v>
      </c>
      <c r="D98" s="246" t="s">
        <v>166</v>
      </c>
      <c r="E98" s="247" t="s">
        <v>167</v>
      </c>
      <c r="F98" s="248" t="s">
        <v>168</v>
      </c>
      <c r="G98" s="249" t="s">
        <v>169</v>
      </c>
      <c r="H98" s="250">
        <v>1.374</v>
      </c>
      <c r="I98" s="251"/>
      <c r="J98" s="252">
        <f>ROUND(I98*H98,2)</f>
        <v>0</v>
      </c>
      <c r="K98" s="248" t="s">
        <v>19</v>
      </c>
      <c r="L98" s="253"/>
      <c r="M98" s="254" t="s">
        <v>19</v>
      </c>
      <c r="N98" s="255" t="s">
        <v>46</v>
      </c>
      <c r="O98" s="85"/>
      <c r="P98" s="214">
        <f>O98*H98</f>
        <v>0</v>
      </c>
      <c r="Q98" s="214">
        <v>0.001</v>
      </c>
      <c r="R98" s="214">
        <f>Q98*H98</f>
        <v>0.0013740000000000002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170</v>
      </c>
      <c r="AT98" s="216" t="s">
        <v>166</v>
      </c>
      <c r="AU98" s="216" t="s">
        <v>85</v>
      </c>
      <c r="AY98" s="18" t="s">
        <v>121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83</v>
      </c>
      <c r="BK98" s="217">
        <f>ROUND(I98*H98,2)</f>
        <v>0</v>
      </c>
      <c r="BL98" s="18" t="s">
        <v>128</v>
      </c>
      <c r="BM98" s="216" t="s">
        <v>383</v>
      </c>
    </row>
    <row r="99" spans="1:47" s="2" customFormat="1" ht="12">
      <c r="A99" s="39"/>
      <c r="B99" s="40"/>
      <c r="C99" s="41"/>
      <c r="D99" s="218" t="s">
        <v>130</v>
      </c>
      <c r="E99" s="41"/>
      <c r="F99" s="219" t="s">
        <v>172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130</v>
      </c>
      <c r="AU99" s="18" t="s">
        <v>85</v>
      </c>
    </row>
    <row r="100" spans="1:47" s="2" customFormat="1" ht="12">
      <c r="A100" s="39"/>
      <c r="B100" s="40"/>
      <c r="C100" s="41"/>
      <c r="D100" s="218" t="s">
        <v>143</v>
      </c>
      <c r="E100" s="41"/>
      <c r="F100" s="234" t="s">
        <v>173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143</v>
      </c>
      <c r="AU100" s="18" t="s">
        <v>85</v>
      </c>
    </row>
    <row r="101" spans="1:51" s="13" customFormat="1" ht="12">
      <c r="A101" s="13"/>
      <c r="B101" s="223"/>
      <c r="C101" s="224"/>
      <c r="D101" s="218" t="s">
        <v>132</v>
      </c>
      <c r="E101" s="224"/>
      <c r="F101" s="226" t="s">
        <v>452</v>
      </c>
      <c r="G101" s="224"/>
      <c r="H101" s="227">
        <v>1.374</v>
      </c>
      <c r="I101" s="228"/>
      <c r="J101" s="224"/>
      <c r="K101" s="224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132</v>
      </c>
      <c r="AU101" s="233" t="s">
        <v>85</v>
      </c>
      <c r="AV101" s="13" t="s">
        <v>85</v>
      </c>
      <c r="AW101" s="13" t="s">
        <v>4</v>
      </c>
      <c r="AX101" s="13" t="s">
        <v>83</v>
      </c>
      <c r="AY101" s="233" t="s">
        <v>121</v>
      </c>
    </row>
    <row r="102" spans="1:65" s="2" customFormat="1" ht="14.4" customHeight="1">
      <c r="A102" s="39"/>
      <c r="B102" s="40"/>
      <c r="C102" s="205" t="s">
        <v>160</v>
      </c>
      <c r="D102" s="205" t="s">
        <v>123</v>
      </c>
      <c r="E102" s="206" t="s">
        <v>175</v>
      </c>
      <c r="F102" s="207" t="s">
        <v>176</v>
      </c>
      <c r="G102" s="208" t="s">
        <v>177</v>
      </c>
      <c r="H102" s="209">
        <v>9.7</v>
      </c>
      <c r="I102" s="210"/>
      <c r="J102" s="211">
        <f>ROUND(I102*H102,2)</f>
        <v>0</v>
      </c>
      <c r="K102" s="207" t="s">
        <v>127</v>
      </c>
      <c r="L102" s="45"/>
      <c r="M102" s="212" t="s">
        <v>19</v>
      </c>
      <c r="N102" s="213" t="s">
        <v>46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128</v>
      </c>
      <c r="AT102" s="216" t="s">
        <v>123</v>
      </c>
      <c r="AU102" s="216" t="s">
        <v>85</v>
      </c>
      <c r="AY102" s="18" t="s">
        <v>121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83</v>
      </c>
      <c r="BK102" s="217">
        <f>ROUND(I102*H102,2)</f>
        <v>0</v>
      </c>
      <c r="BL102" s="18" t="s">
        <v>128</v>
      </c>
      <c r="BM102" s="216" t="s">
        <v>385</v>
      </c>
    </row>
    <row r="103" spans="1:47" s="2" customFormat="1" ht="12">
      <c r="A103" s="39"/>
      <c r="B103" s="40"/>
      <c r="C103" s="41"/>
      <c r="D103" s="218" t="s">
        <v>130</v>
      </c>
      <c r="E103" s="41"/>
      <c r="F103" s="219" t="s">
        <v>179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130</v>
      </c>
      <c r="AU103" s="18" t="s">
        <v>85</v>
      </c>
    </row>
    <row r="104" spans="1:51" s="13" customFormat="1" ht="12">
      <c r="A104" s="13"/>
      <c r="B104" s="223"/>
      <c r="C104" s="224"/>
      <c r="D104" s="218" t="s">
        <v>132</v>
      </c>
      <c r="E104" s="225" t="s">
        <v>19</v>
      </c>
      <c r="F104" s="226" t="s">
        <v>453</v>
      </c>
      <c r="G104" s="224"/>
      <c r="H104" s="227">
        <v>9.7</v>
      </c>
      <c r="I104" s="228"/>
      <c r="J104" s="224"/>
      <c r="K104" s="224"/>
      <c r="L104" s="229"/>
      <c r="M104" s="230"/>
      <c r="N104" s="231"/>
      <c r="O104" s="231"/>
      <c r="P104" s="231"/>
      <c r="Q104" s="231"/>
      <c r="R104" s="231"/>
      <c r="S104" s="231"/>
      <c r="T104" s="23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3" t="s">
        <v>132</v>
      </c>
      <c r="AU104" s="233" t="s">
        <v>85</v>
      </c>
      <c r="AV104" s="13" t="s">
        <v>85</v>
      </c>
      <c r="AW104" s="13" t="s">
        <v>36</v>
      </c>
      <c r="AX104" s="13" t="s">
        <v>83</v>
      </c>
      <c r="AY104" s="233" t="s">
        <v>121</v>
      </c>
    </row>
    <row r="105" spans="1:65" s="2" customFormat="1" ht="14.4" customHeight="1">
      <c r="A105" s="39"/>
      <c r="B105" s="40"/>
      <c r="C105" s="205" t="s">
        <v>165</v>
      </c>
      <c r="D105" s="205" t="s">
        <v>123</v>
      </c>
      <c r="E105" s="206" t="s">
        <v>182</v>
      </c>
      <c r="F105" s="207" t="s">
        <v>183</v>
      </c>
      <c r="G105" s="208" t="s">
        <v>177</v>
      </c>
      <c r="H105" s="209">
        <v>8.8</v>
      </c>
      <c r="I105" s="210"/>
      <c r="J105" s="211">
        <f>ROUND(I105*H105,2)</f>
        <v>0</v>
      </c>
      <c r="K105" s="207" t="s">
        <v>127</v>
      </c>
      <c r="L105" s="45"/>
      <c r="M105" s="212" t="s">
        <v>19</v>
      </c>
      <c r="N105" s="213" t="s">
        <v>46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128</v>
      </c>
      <c r="AT105" s="216" t="s">
        <v>123</v>
      </c>
      <c r="AU105" s="216" t="s">
        <v>85</v>
      </c>
      <c r="AY105" s="18" t="s">
        <v>121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83</v>
      </c>
      <c r="BK105" s="217">
        <f>ROUND(I105*H105,2)</f>
        <v>0</v>
      </c>
      <c r="BL105" s="18" t="s">
        <v>128</v>
      </c>
      <c r="BM105" s="216" t="s">
        <v>387</v>
      </c>
    </row>
    <row r="106" spans="1:47" s="2" customFormat="1" ht="12">
      <c r="A106" s="39"/>
      <c r="B106" s="40"/>
      <c r="C106" s="41"/>
      <c r="D106" s="218" t="s">
        <v>130</v>
      </c>
      <c r="E106" s="41"/>
      <c r="F106" s="219" t="s">
        <v>185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130</v>
      </c>
      <c r="AU106" s="18" t="s">
        <v>85</v>
      </c>
    </row>
    <row r="107" spans="1:51" s="13" customFormat="1" ht="12">
      <c r="A107" s="13"/>
      <c r="B107" s="223"/>
      <c r="C107" s="224"/>
      <c r="D107" s="218" t="s">
        <v>132</v>
      </c>
      <c r="E107" s="225" t="s">
        <v>19</v>
      </c>
      <c r="F107" s="226" t="s">
        <v>454</v>
      </c>
      <c r="G107" s="224"/>
      <c r="H107" s="227">
        <v>8.8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132</v>
      </c>
      <c r="AU107" s="233" t="s">
        <v>85</v>
      </c>
      <c r="AV107" s="13" t="s">
        <v>85</v>
      </c>
      <c r="AW107" s="13" t="s">
        <v>36</v>
      </c>
      <c r="AX107" s="13" t="s">
        <v>83</v>
      </c>
      <c r="AY107" s="233" t="s">
        <v>121</v>
      </c>
    </row>
    <row r="108" spans="1:65" s="2" customFormat="1" ht="14.4" customHeight="1">
      <c r="A108" s="39"/>
      <c r="B108" s="40"/>
      <c r="C108" s="246" t="s">
        <v>170</v>
      </c>
      <c r="D108" s="246" t="s">
        <v>166</v>
      </c>
      <c r="E108" s="247" t="s">
        <v>188</v>
      </c>
      <c r="F108" s="248" t="s">
        <v>189</v>
      </c>
      <c r="G108" s="249" t="s">
        <v>141</v>
      </c>
      <c r="H108" s="250">
        <v>0.523</v>
      </c>
      <c r="I108" s="251"/>
      <c r="J108" s="252">
        <f>ROUND(I108*H108,2)</f>
        <v>0</v>
      </c>
      <c r="K108" s="248" t="s">
        <v>127</v>
      </c>
      <c r="L108" s="253"/>
      <c r="M108" s="254" t="s">
        <v>19</v>
      </c>
      <c r="N108" s="255" t="s">
        <v>46</v>
      </c>
      <c r="O108" s="85"/>
      <c r="P108" s="214">
        <f>O108*H108</f>
        <v>0</v>
      </c>
      <c r="Q108" s="214">
        <v>0.22</v>
      </c>
      <c r="R108" s="214">
        <f>Q108*H108</f>
        <v>0.11506000000000001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170</v>
      </c>
      <c r="AT108" s="216" t="s">
        <v>166</v>
      </c>
      <c r="AU108" s="216" t="s">
        <v>85</v>
      </c>
      <c r="AY108" s="18" t="s">
        <v>121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83</v>
      </c>
      <c r="BK108" s="217">
        <f>ROUND(I108*H108,2)</f>
        <v>0</v>
      </c>
      <c r="BL108" s="18" t="s">
        <v>128</v>
      </c>
      <c r="BM108" s="216" t="s">
        <v>389</v>
      </c>
    </row>
    <row r="109" spans="1:47" s="2" customFormat="1" ht="12">
      <c r="A109" s="39"/>
      <c r="B109" s="40"/>
      <c r="C109" s="41"/>
      <c r="D109" s="218" t="s">
        <v>130</v>
      </c>
      <c r="E109" s="41"/>
      <c r="F109" s="219" t="s">
        <v>189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130</v>
      </c>
      <c r="AU109" s="18" t="s">
        <v>85</v>
      </c>
    </row>
    <row r="110" spans="1:65" s="2" customFormat="1" ht="14.4" customHeight="1">
      <c r="A110" s="39"/>
      <c r="B110" s="40"/>
      <c r="C110" s="205" t="s">
        <v>181</v>
      </c>
      <c r="D110" s="205" t="s">
        <v>123</v>
      </c>
      <c r="E110" s="206" t="s">
        <v>194</v>
      </c>
      <c r="F110" s="207" t="s">
        <v>195</v>
      </c>
      <c r="G110" s="208" t="s">
        <v>177</v>
      </c>
      <c r="H110" s="209">
        <v>8.8</v>
      </c>
      <c r="I110" s="210"/>
      <c r="J110" s="211">
        <f>ROUND(I110*H110,2)</f>
        <v>0</v>
      </c>
      <c r="K110" s="207" t="s">
        <v>127</v>
      </c>
      <c r="L110" s="45"/>
      <c r="M110" s="212" t="s">
        <v>19</v>
      </c>
      <c r="N110" s="213" t="s">
        <v>46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128</v>
      </c>
      <c r="AT110" s="216" t="s">
        <v>123</v>
      </c>
      <c r="AU110" s="216" t="s">
        <v>85</v>
      </c>
      <c r="AY110" s="18" t="s">
        <v>121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83</v>
      </c>
      <c r="BK110" s="217">
        <f>ROUND(I110*H110,2)</f>
        <v>0</v>
      </c>
      <c r="BL110" s="18" t="s">
        <v>128</v>
      </c>
      <c r="BM110" s="216" t="s">
        <v>484</v>
      </c>
    </row>
    <row r="111" spans="1:47" s="2" customFormat="1" ht="12">
      <c r="A111" s="39"/>
      <c r="B111" s="40"/>
      <c r="C111" s="41"/>
      <c r="D111" s="218" t="s">
        <v>130</v>
      </c>
      <c r="E111" s="41"/>
      <c r="F111" s="219" t="s">
        <v>197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130</v>
      </c>
      <c r="AU111" s="18" t="s">
        <v>85</v>
      </c>
    </row>
    <row r="112" spans="1:51" s="13" customFormat="1" ht="12">
      <c r="A112" s="13"/>
      <c r="B112" s="223"/>
      <c r="C112" s="224"/>
      <c r="D112" s="218" t="s">
        <v>132</v>
      </c>
      <c r="E112" s="225" t="s">
        <v>19</v>
      </c>
      <c r="F112" s="226" t="s">
        <v>456</v>
      </c>
      <c r="G112" s="224"/>
      <c r="H112" s="227">
        <v>8.8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132</v>
      </c>
      <c r="AU112" s="233" t="s">
        <v>85</v>
      </c>
      <c r="AV112" s="13" t="s">
        <v>85</v>
      </c>
      <c r="AW112" s="13" t="s">
        <v>36</v>
      </c>
      <c r="AX112" s="13" t="s">
        <v>83</v>
      </c>
      <c r="AY112" s="233" t="s">
        <v>121</v>
      </c>
    </row>
    <row r="113" spans="1:65" s="2" customFormat="1" ht="14.4" customHeight="1">
      <c r="A113" s="39"/>
      <c r="B113" s="40"/>
      <c r="C113" s="205" t="s">
        <v>187</v>
      </c>
      <c r="D113" s="205" t="s">
        <v>123</v>
      </c>
      <c r="E113" s="206" t="s">
        <v>199</v>
      </c>
      <c r="F113" s="207" t="s">
        <v>200</v>
      </c>
      <c r="G113" s="208" t="s">
        <v>177</v>
      </c>
      <c r="H113" s="209">
        <v>9.7</v>
      </c>
      <c r="I113" s="210"/>
      <c r="J113" s="211">
        <f>ROUND(I113*H113,2)</f>
        <v>0</v>
      </c>
      <c r="K113" s="207" t="s">
        <v>127</v>
      </c>
      <c r="L113" s="45"/>
      <c r="M113" s="212" t="s">
        <v>19</v>
      </c>
      <c r="N113" s="213" t="s">
        <v>46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128</v>
      </c>
      <c r="AT113" s="216" t="s">
        <v>123</v>
      </c>
      <c r="AU113" s="216" t="s">
        <v>85</v>
      </c>
      <c r="AY113" s="18" t="s">
        <v>121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83</v>
      </c>
      <c r="BK113" s="217">
        <f>ROUND(I113*H113,2)</f>
        <v>0</v>
      </c>
      <c r="BL113" s="18" t="s">
        <v>128</v>
      </c>
      <c r="BM113" s="216" t="s">
        <v>485</v>
      </c>
    </row>
    <row r="114" spans="1:47" s="2" customFormat="1" ht="12">
      <c r="A114" s="39"/>
      <c r="B114" s="40"/>
      <c r="C114" s="41"/>
      <c r="D114" s="218" t="s">
        <v>130</v>
      </c>
      <c r="E114" s="41"/>
      <c r="F114" s="219" t="s">
        <v>202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130</v>
      </c>
      <c r="AU114" s="18" t="s">
        <v>85</v>
      </c>
    </row>
    <row r="115" spans="1:51" s="13" customFormat="1" ht="12">
      <c r="A115" s="13"/>
      <c r="B115" s="223"/>
      <c r="C115" s="224"/>
      <c r="D115" s="218" t="s">
        <v>132</v>
      </c>
      <c r="E115" s="225" t="s">
        <v>19</v>
      </c>
      <c r="F115" s="226" t="s">
        <v>458</v>
      </c>
      <c r="G115" s="224"/>
      <c r="H115" s="227">
        <v>9.7</v>
      </c>
      <c r="I115" s="228"/>
      <c r="J115" s="224"/>
      <c r="K115" s="224"/>
      <c r="L115" s="229"/>
      <c r="M115" s="230"/>
      <c r="N115" s="231"/>
      <c r="O115" s="231"/>
      <c r="P115" s="231"/>
      <c r="Q115" s="231"/>
      <c r="R115" s="231"/>
      <c r="S115" s="231"/>
      <c r="T115" s="23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3" t="s">
        <v>132</v>
      </c>
      <c r="AU115" s="233" t="s">
        <v>85</v>
      </c>
      <c r="AV115" s="13" t="s">
        <v>85</v>
      </c>
      <c r="AW115" s="13" t="s">
        <v>36</v>
      </c>
      <c r="AX115" s="13" t="s">
        <v>83</v>
      </c>
      <c r="AY115" s="233" t="s">
        <v>121</v>
      </c>
    </row>
    <row r="116" spans="1:65" s="2" customFormat="1" ht="14.4" customHeight="1">
      <c r="A116" s="39"/>
      <c r="B116" s="40"/>
      <c r="C116" s="205" t="s">
        <v>193</v>
      </c>
      <c r="D116" s="205" t="s">
        <v>123</v>
      </c>
      <c r="E116" s="206" t="s">
        <v>204</v>
      </c>
      <c r="F116" s="207" t="s">
        <v>205</v>
      </c>
      <c r="G116" s="208" t="s">
        <v>177</v>
      </c>
      <c r="H116" s="209">
        <v>8.8</v>
      </c>
      <c r="I116" s="210"/>
      <c r="J116" s="211">
        <f>ROUND(I116*H116,2)</f>
        <v>0</v>
      </c>
      <c r="K116" s="207" t="s">
        <v>127</v>
      </c>
      <c r="L116" s="45"/>
      <c r="M116" s="212" t="s">
        <v>19</v>
      </c>
      <c r="N116" s="213" t="s">
        <v>46</v>
      </c>
      <c r="O116" s="85"/>
      <c r="P116" s="214">
        <f>O116*H116</f>
        <v>0</v>
      </c>
      <c r="Q116" s="214">
        <v>5E-05</v>
      </c>
      <c r="R116" s="214">
        <f>Q116*H116</f>
        <v>0.00044000000000000007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128</v>
      </c>
      <c r="AT116" s="216" t="s">
        <v>123</v>
      </c>
      <c r="AU116" s="216" t="s">
        <v>85</v>
      </c>
      <c r="AY116" s="18" t="s">
        <v>121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83</v>
      </c>
      <c r="BK116" s="217">
        <f>ROUND(I116*H116,2)</f>
        <v>0</v>
      </c>
      <c r="BL116" s="18" t="s">
        <v>128</v>
      </c>
      <c r="BM116" s="216" t="s">
        <v>394</v>
      </c>
    </row>
    <row r="117" spans="1:47" s="2" customFormat="1" ht="12">
      <c r="A117" s="39"/>
      <c r="B117" s="40"/>
      <c r="C117" s="41"/>
      <c r="D117" s="218" t="s">
        <v>130</v>
      </c>
      <c r="E117" s="41"/>
      <c r="F117" s="219" t="s">
        <v>207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130</v>
      </c>
      <c r="AU117" s="18" t="s">
        <v>85</v>
      </c>
    </row>
    <row r="118" spans="1:51" s="13" customFormat="1" ht="12">
      <c r="A118" s="13"/>
      <c r="B118" s="223"/>
      <c r="C118" s="224"/>
      <c r="D118" s="218" t="s">
        <v>132</v>
      </c>
      <c r="E118" s="225" t="s">
        <v>19</v>
      </c>
      <c r="F118" s="226" t="s">
        <v>459</v>
      </c>
      <c r="G118" s="224"/>
      <c r="H118" s="227">
        <v>8.8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132</v>
      </c>
      <c r="AU118" s="233" t="s">
        <v>85</v>
      </c>
      <c r="AV118" s="13" t="s">
        <v>85</v>
      </c>
      <c r="AW118" s="13" t="s">
        <v>36</v>
      </c>
      <c r="AX118" s="13" t="s">
        <v>83</v>
      </c>
      <c r="AY118" s="233" t="s">
        <v>121</v>
      </c>
    </row>
    <row r="119" spans="1:65" s="2" customFormat="1" ht="14.4" customHeight="1">
      <c r="A119" s="39"/>
      <c r="B119" s="40"/>
      <c r="C119" s="246" t="s">
        <v>198</v>
      </c>
      <c r="D119" s="246" t="s">
        <v>166</v>
      </c>
      <c r="E119" s="247" t="s">
        <v>210</v>
      </c>
      <c r="F119" s="248" t="s">
        <v>211</v>
      </c>
      <c r="G119" s="249" t="s">
        <v>177</v>
      </c>
      <c r="H119" s="250">
        <v>8.8</v>
      </c>
      <c r="I119" s="251"/>
      <c r="J119" s="252">
        <f>ROUND(I119*H119,2)</f>
        <v>0</v>
      </c>
      <c r="K119" s="248" t="s">
        <v>19</v>
      </c>
      <c r="L119" s="253"/>
      <c r="M119" s="254" t="s">
        <v>19</v>
      </c>
      <c r="N119" s="255" t="s">
        <v>46</v>
      </c>
      <c r="O119" s="85"/>
      <c r="P119" s="214">
        <f>O119*H119</f>
        <v>0</v>
      </c>
      <c r="Q119" s="214">
        <v>0.00354</v>
      </c>
      <c r="R119" s="214">
        <f>Q119*H119</f>
        <v>0.031152000000000003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170</v>
      </c>
      <c r="AT119" s="216" t="s">
        <v>166</v>
      </c>
      <c r="AU119" s="216" t="s">
        <v>85</v>
      </c>
      <c r="AY119" s="18" t="s">
        <v>121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83</v>
      </c>
      <c r="BK119" s="217">
        <f>ROUND(I119*H119,2)</f>
        <v>0</v>
      </c>
      <c r="BL119" s="18" t="s">
        <v>128</v>
      </c>
      <c r="BM119" s="216" t="s">
        <v>396</v>
      </c>
    </row>
    <row r="120" spans="1:47" s="2" customFormat="1" ht="12">
      <c r="A120" s="39"/>
      <c r="B120" s="40"/>
      <c r="C120" s="41"/>
      <c r="D120" s="218" t="s">
        <v>130</v>
      </c>
      <c r="E120" s="41"/>
      <c r="F120" s="219" t="s">
        <v>211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130</v>
      </c>
      <c r="AU120" s="18" t="s">
        <v>85</v>
      </c>
    </row>
    <row r="121" spans="1:65" s="2" customFormat="1" ht="14.4" customHeight="1">
      <c r="A121" s="39"/>
      <c r="B121" s="40"/>
      <c r="C121" s="205" t="s">
        <v>203</v>
      </c>
      <c r="D121" s="205" t="s">
        <v>123</v>
      </c>
      <c r="E121" s="206" t="s">
        <v>213</v>
      </c>
      <c r="F121" s="207" t="s">
        <v>214</v>
      </c>
      <c r="G121" s="208" t="s">
        <v>177</v>
      </c>
      <c r="H121" s="209">
        <v>9.7</v>
      </c>
      <c r="I121" s="210"/>
      <c r="J121" s="211">
        <f>ROUND(I121*H121,2)</f>
        <v>0</v>
      </c>
      <c r="K121" s="207" t="s">
        <v>127</v>
      </c>
      <c r="L121" s="45"/>
      <c r="M121" s="212" t="s">
        <v>19</v>
      </c>
      <c r="N121" s="213" t="s">
        <v>46</v>
      </c>
      <c r="O121" s="85"/>
      <c r="P121" s="214">
        <f>O121*H121</f>
        <v>0</v>
      </c>
      <c r="Q121" s="214">
        <v>6E-05</v>
      </c>
      <c r="R121" s="214">
        <f>Q121*H121</f>
        <v>0.0005819999999999999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128</v>
      </c>
      <c r="AT121" s="216" t="s">
        <v>123</v>
      </c>
      <c r="AU121" s="216" t="s">
        <v>85</v>
      </c>
      <c r="AY121" s="18" t="s">
        <v>121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83</v>
      </c>
      <c r="BK121" s="217">
        <f>ROUND(I121*H121,2)</f>
        <v>0</v>
      </c>
      <c r="BL121" s="18" t="s">
        <v>128</v>
      </c>
      <c r="BM121" s="216" t="s">
        <v>397</v>
      </c>
    </row>
    <row r="122" spans="1:47" s="2" customFormat="1" ht="12">
      <c r="A122" s="39"/>
      <c r="B122" s="40"/>
      <c r="C122" s="41"/>
      <c r="D122" s="218" t="s">
        <v>130</v>
      </c>
      <c r="E122" s="41"/>
      <c r="F122" s="219" t="s">
        <v>216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130</v>
      </c>
      <c r="AU122" s="18" t="s">
        <v>85</v>
      </c>
    </row>
    <row r="123" spans="1:51" s="13" customFormat="1" ht="12">
      <c r="A123" s="13"/>
      <c r="B123" s="223"/>
      <c r="C123" s="224"/>
      <c r="D123" s="218" t="s">
        <v>132</v>
      </c>
      <c r="E123" s="225" t="s">
        <v>19</v>
      </c>
      <c r="F123" s="226" t="s">
        <v>460</v>
      </c>
      <c r="G123" s="224"/>
      <c r="H123" s="227">
        <v>9.7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132</v>
      </c>
      <c r="AU123" s="233" t="s">
        <v>85</v>
      </c>
      <c r="AV123" s="13" t="s">
        <v>85</v>
      </c>
      <c r="AW123" s="13" t="s">
        <v>36</v>
      </c>
      <c r="AX123" s="13" t="s">
        <v>83</v>
      </c>
      <c r="AY123" s="233" t="s">
        <v>121</v>
      </c>
    </row>
    <row r="124" spans="1:65" s="2" customFormat="1" ht="14.4" customHeight="1">
      <c r="A124" s="39"/>
      <c r="B124" s="40"/>
      <c r="C124" s="246" t="s">
        <v>209</v>
      </c>
      <c r="D124" s="246" t="s">
        <v>166</v>
      </c>
      <c r="E124" s="247" t="s">
        <v>219</v>
      </c>
      <c r="F124" s="248" t="s">
        <v>220</v>
      </c>
      <c r="G124" s="249" t="s">
        <v>177</v>
      </c>
      <c r="H124" s="250">
        <v>29.1</v>
      </c>
      <c r="I124" s="251"/>
      <c r="J124" s="252">
        <f>ROUND(I124*H124,2)</f>
        <v>0</v>
      </c>
      <c r="K124" s="248" t="s">
        <v>127</v>
      </c>
      <c r="L124" s="253"/>
      <c r="M124" s="254" t="s">
        <v>19</v>
      </c>
      <c r="N124" s="255" t="s">
        <v>46</v>
      </c>
      <c r="O124" s="85"/>
      <c r="P124" s="214">
        <f>O124*H124</f>
        <v>0</v>
      </c>
      <c r="Q124" s="214">
        <v>0.0059</v>
      </c>
      <c r="R124" s="214">
        <f>Q124*H124</f>
        <v>0.17169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170</v>
      </c>
      <c r="AT124" s="216" t="s">
        <v>166</v>
      </c>
      <c r="AU124" s="216" t="s">
        <v>85</v>
      </c>
      <c r="AY124" s="18" t="s">
        <v>121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83</v>
      </c>
      <c r="BK124" s="217">
        <f>ROUND(I124*H124,2)</f>
        <v>0</v>
      </c>
      <c r="BL124" s="18" t="s">
        <v>128</v>
      </c>
      <c r="BM124" s="216" t="s">
        <v>399</v>
      </c>
    </row>
    <row r="125" spans="1:47" s="2" customFormat="1" ht="12">
      <c r="A125" s="39"/>
      <c r="B125" s="40"/>
      <c r="C125" s="41"/>
      <c r="D125" s="218" t="s">
        <v>130</v>
      </c>
      <c r="E125" s="41"/>
      <c r="F125" s="219" t="s">
        <v>220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130</v>
      </c>
      <c r="AU125" s="18" t="s">
        <v>85</v>
      </c>
    </row>
    <row r="126" spans="1:51" s="13" customFormat="1" ht="12">
      <c r="A126" s="13"/>
      <c r="B126" s="223"/>
      <c r="C126" s="224"/>
      <c r="D126" s="218" t="s">
        <v>132</v>
      </c>
      <c r="E126" s="224"/>
      <c r="F126" s="226" t="s">
        <v>461</v>
      </c>
      <c r="G126" s="224"/>
      <c r="H126" s="227">
        <v>29.1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132</v>
      </c>
      <c r="AU126" s="233" t="s">
        <v>85</v>
      </c>
      <c r="AV126" s="13" t="s">
        <v>85</v>
      </c>
      <c r="AW126" s="13" t="s">
        <v>4</v>
      </c>
      <c r="AX126" s="13" t="s">
        <v>83</v>
      </c>
      <c r="AY126" s="233" t="s">
        <v>121</v>
      </c>
    </row>
    <row r="127" spans="1:65" s="2" customFormat="1" ht="24.15" customHeight="1">
      <c r="A127" s="39"/>
      <c r="B127" s="40"/>
      <c r="C127" s="205" t="s">
        <v>8</v>
      </c>
      <c r="D127" s="205" t="s">
        <v>123</v>
      </c>
      <c r="E127" s="206" t="s">
        <v>224</v>
      </c>
      <c r="F127" s="207" t="s">
        <v>225</v>
      </c>
      <c r="G127" s="208" t="s">
        <v>226</v>
      </c>
      <c r="H127" s="209">
        <v>1.85</v>
      </c>
      <c r="I127" s="210"/>
      <c r="J127" s="211">
        <f>ROUND(I127*H127,2)</f>
        <v>0</v>
      </c>
      <c r="K127" s="207" t="s">
        <v>127</v>
      </c>
      <c r="L127" s="45"/>
      <c r="M127" s="212" t="s">
        <v>19</v>
      </c>
      <c r="N127" s="213" t="s">
        <v>46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128</v>
      </c>
      <c r="AT127" s="216" t="s">
        <v>123</v>
      </c>
      <c r="AU127" s="216" t="s">
        <v>85</v>
      </c>
      <c r="AY127" s="18" t="s">
        <v>121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83</v>
      </c>
      <c r="BK127" s="217">
        <f>ROUND(I127*H127,2)</f>
        <v>0</v>
      </c>
      <c r="BL127" s="18" t="s">
        <v>128</v>
      </c>
      <c r="BM127" s="216" t="s">
        <v>486</v>
      </c>
    </row>
    <row r="128" spans="1:47" s="2" customFormat="1" ht="12">
      <c r="A128" s="39"/>
      <c r="B128" s="40"/>
      <c r="C128" s="41"/>
      <c r="D128" s="218" t="s">
        <v>130</v>
      </c>
      <c r="E128" s="41"/>
      <c r="F128" s="219" t="s">
        <v>228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130</v>
      </c>
      <c r="AU128" s="18" t="s">
        <v>85</v>
      </c>
    </row>
    <row r="129" spans="1:51" s="13" customFormat="1" ht="12">
      <c r="A129" s="13"/>
      <c r="B129" s="223"/>
      <c r="C129" s="224"/>
      <c r="D129" s="218" t="s">
        <v>132</v>
      </c>
      <c r="E129" s="225" t="s">
        <v>19</v>
      </c>
      <c r="F129" s="226" t="s">
        <v>229</v>
      </c>
      <c r="G129" s="224"/>
      <c r="H129" s="227">
        <v>97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132</v>
      </c>
      <c r="AU129" s="233" t="s">
        <v>85</v>
      </c>
      <c r="AV129" s="13" t="s">
        <v>85</v>
      </c>
      <c r="AW129" s="13" t="s">
        <v>36</v>
      </c>
      <c r="AX129" s="13" t="s">
        <v>75</v>
      </c>
      <c r="AY129" s="233" t="s">
        <v>121</v>
      </c>
    </row>
    <row r="130" spans="1:51" s="13" customFormat="1" ht="12">
      <c r="A130" s="13"/>
      <c r="B130" s="223"/>
      <c r="C130" s="224"/>
      <c r="D130" s="218" t="s">
        <v>132</v>
      </c>
      <c r="E130" s="225" t="s">
        <v>19</v>
      </c>
      <c r="F130" s="226" t="s">
        <v>230</v>
      </c>
      <c r="G130" s="224"/>
      <c r="H130" s="227">
        <v>88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132</v>
      </c>
      <c r="AU130" s="233" t="s">
        <v>85</v>
      </c>
      <c r="AV130" s="13" t="s">
        <v>85</v>
      </c>
      <c r="AW130" s="13" t="s">
        <v>36</v>
      </c>
      <c r="AX130" s="13" t="s">
        <v>75</v>
      </c>
      <c r="AY130" s="233" t="s">
        <v>121</v>
      </c>
    </row>
    <row r="131" spans="1:51" s="15" customFormat="1" ht="12">
      <c r="A131" s="15"/>
      <c r="B131" s="256"/>
      <c r="C131" s="257"/>
      <c r="D131" s="218" t="s">
        <v>132</v>
      </c>
      <c r="E131" s="258" t="s">
        <v>19</v>
      </c>
      <c r="F131" s="259" t="s">
        <v>231</v>
      </c>
      <c r="G131" s="257"/>
      <c r="H131" s="260">
        <v>185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6" t="s">
        <v>132</v>
      </c>
      <c r="AU131" s="266" t="s">
        <v>85</v>
      </c>
      <c r="AV131" s="15" t="s">
        <v>138</v>
      </c>
      <c r="AW131" s="15" t="s">
        <v>36</v>
      </c>
      <c r="AX131" s="15" t="s">
        <v>75</v>
      </c>
      <c r="AY131" s="266" t="s">
        <v>121</v>
      </c>
    </row>
    <row r="132" spans="1:51" s="13" customFormat="1" ht="12">
      <c r="A132" s="13"/>
      <c r="B132" s="223"/>
      <c r="C132" s="224"/>
      <c r="D132" s="218" t="s">
        <v>132</v>
      </c>
      <c r="E132" s="225" t="s">
        <v>19</v>
      </c>
      <c r="F132" s="226" t="s">
        <v>232</v>
      </c>
      <c r="G132" s="224"/>
      <c r="H132" s="227">
        <v>1.85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132</v>
      </c>
      <c r="AU132" s="233" t="s">
        <v>85</v>
      </c>
      <c r="AV132" s="13" t="s">
        <v>85</v>
      </c>
      <c r="AW132" s="13" t="s">
        <v>36</v>
      </c>
      <c r="AX132" s="13" t="s">
        <v>83</v>
      </c>
      <c r="AY132" s="233" t="s">
        <v>121</v>
      </c>
    </row>
    <row r="133" spans="1:65" s="2" customFormat="1" ht="14.4" customHeight="1">
      <c r="A133" s="39"/>
      <c r="B133" s="40"/>
      <c r="C133" s="205" t="s">
        <v>218</v>
      </c>
      <c r="D133" s="205" t="s">
        <v>123</v>
      </c>
      <c r="E133" s="206" t="s">
        <v>234</v>
      </c>
      <c r="F133" s="207" t="s">
        <v>235</v>
      </c>
      <c r="G133" s="208" t="s">
        <v>236</v>
      </c>
      <c r="H133" s="209">
        <v>9.7</v>
      </c>
      <c r="I133" s="210"/>
      <c r="J133" s="211">
        <f>ROUND(I133*H133,2)</f>
        <v>0</v>
      </c>
      <c r="K133" s="207" t="s">
        <v>19</v>
      </c>
      <c r="L133" s="45"/>
      <c r="M133" s="212" t="s">
        <v>19</v>
      </c>
      <c r="N133" s="213" t="s">
        <v>46</v>
      </c>
      <c r="O133" s="85"/>
      <c r="P133" s="214">
        <f>O133*H133</f>
        <v>0</v>
      </c>
      <c r="Q133" s="214">
        <v>2E-05</v>
      </c>
      <c r="R133" s="214">
        <f>Q133*H133</f>
        <v>0.000194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128</v>
      </c>
      <c r="AT133" s="216" t="s">
        <v>123</v>
      </c>
      <c r="AU133" s="216" t="s">
        <v>85</v>
      </c>
      <c r="AY133" s="18" t="s">
        <v>121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83</v>
      </c>
      <c r="BK133" s="217">
        <f>ROUND(I133*H133,2)</f>
        <v>0</v>
      </c>
      <c r="BL133" s="18" t="s">
        <v>128</v>
      </c>
      <c r="BM133" s="216" t="s">
        <v>402</v>
      </c>
    </row>
    <row r="134" spans="1:47" s="2" customFormat="1" ht="12">
      <c r="A134" s="39"/>
      <c r="B134" s="40"/>
      <c r="C134" s="41"/>
      <c r="D134" s="218" t="s">
        <v>130</v>
      </c>
      <c r="E134" s="41"/>
      <c r="F134" s="219" t="s">
        <v>235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130</v>
      </c>
      <c r="AU134" s="18" t="s">
        <v>85</v>
      </c>
    </row>
    <row r="135" spans="1:51" s="13" customFormat="1" ht="12">
      <c r="A135" s="13"/>
      <c r="B135" s="223"/>
      <c r="C135" s="224"/>
      <c r="D135" s="218" t="s">
        <v>132</v>
      </c>
      <c r="E135" s="225" t="s">
        <v>19</v>
      </c>
      <c r="F135" s="226" t="s">
        <v>463</v>
      </c>
      <c r="G135" s="224"/>
      <c r="H135" s="227">
        <v>9.7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132</v>
      </c>
      <c r="AU135" s="233" t="s">
        <v>85</v>
      </c>
      <c r="AV135" s="13" t="s">
        <v>85</v>
      </c>
      <c r="AW135" s="13" t="s">
        <v>36</v>
      </c>
      <c r="AX135" s="13" t="s">
        <v>83</v>
      </c>
      <c r="AY135" s="233" t="s">
        <v>121</v>
      </c>
    </row>
    <row r="136" spans="1:65" s="2" customFormat="1" ht="24.15" customHeight="1">
      <c r="A136" s="39"/>
      <c r="B136" s="40"/>
      <c r="C136" s="246" t="s">
        <v>223</v>
      </c>
      <c r="D136" s="246" t="s">
        <v>166</v>
      </c>
      <c r="E136" s="247" t="s">
        <v>240</v>
      </c>
      <c r="F136" s="248" t="s">
        <v>241</v>
      </c>
      <c r="G136" s="249" t="s">
        <v>177</v>
      </c>
      <c r="H136" s="250">
        <v>58.2</v>
      </c>
      <c r="I136" s="251"/>
      <c r="J136" s="252">
        <f>ROUND(I136*H136,2)</f>
        <v>0</v>
      </c>
      <c r="K136" s="248" t="s">
        <v>19</v>
      </c>
      <c r="L136" s="253"/>
      <c r="M136" s="254" t="s">
        <v>19</v>
      </c>
      <c r="N136" s="255" t="s">
        <v>46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170</v>
      </c>
      <c r="AT136" s="216" t="s">
        <v>166</v>
      </c>
      <c r="AU136" s="216" t="s">
        <v>85</v>
      </c>
      <c r="AY136" s="18" t="s">
        <v>121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83</v>
      </c>
      <c r="BK136" s="217">
        <f>ROUND(I136*H136,2)</f>
        <v>0</v>
      </c>
      <c r="BL136" s="18" t="s">
        <v>128</v>
      </c>
      <c r="BM136" s="216" t="s">
        <v>404</v>
      </c>
    </row>
    <row r="137" spans="1:47" s="2" customFormat="1" ht="12">
      <c r="A137" s="39"/>
      <c r="B137" s="40"/>
      <c r="C137" s="41"/>
      <c r="D137" s="218" t="s">
        <v>130</v>
      </c>
      <c r="E137" s="41"/>
      <c r="F137" s="219" t="s">
        <v>243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130</v>
      </c>
      <c r="AU137" s="18" t="s">
        <v>85</v>
      </c>
    </row>
    <row r="138" spans="1:51" s="13" customFormat="1" ht="12">
      <c r="A138" s="13"/>
      <c r="B138" s="223"/>
      <c r="C138" s="224"/>
      <c r="D138" s="218" t="s">
        <v>132</v>
      </c>
      <c r="E138" s="225" t="s">
        <v>19</v>
      </c>
      <c r="F138" s="226" t="s">
        <v>464</v>
      </c>
      <c r="G138" s="224"/>
      <c r="H138" s="227">
        <v>58.2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132</v>
      </c>
      <c r="AU138" s="233" t="s">
        <v>85</v>
      </c>
      <c r="AV138" s="13" t="s">
        <v>85</v>
      </c>
      <c r="AW138" s="13" t="s">
        <v>36</v>
      </c>
      <c r="AX138" s="13" t="s">
        <v>83</v>
      </c>
      <c r="AY138" s="233" t="s">
        <v>121</v>
      </c>
    </row>
    <row r="139" spans="1:65" s="2" customFormat="1" ht="14.4" customHeight="1">
      <c r="A139" s="39"/>
      <c r="B139" s="40"/>
      <c r="C139" s="246" t="s">
        <v>233</v>
      </c>
      <c r="D139" s="246" t="s">
        <v>166</v>
      </c>
      <c r="E139" s="247" t="s">
        <v>246</v>
      </c>
      <c r="F139" s="248" t="s">
        <v>247</v>
      </c>
      <c r="G139" s="249" t="s">
        <v>177</v>
      </c>
      <c r="H139" s="250">
        <v>9.7</v>
      </c>
      <c r="I139" s="251"/>
      <c r="J139" s="252">
        <f>ROUND(I139*H139,2)</f>
        <v>0</v>
      </c>
      <c r="K139" s="248" t="s">
        <v>19</v>
      </c>
      <c r="L139" s="253"/>
      <c r="M139" s="254" t="s">
        <v>19</v>
      </c>
      <c r="N139" s="255" t="s">
        <v>46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170</v>
      </c>
      <c r="AT139" s="216" t="s">
        <v>166</v>
      </c>
      <c r="AU139" s="216" t="s">
        <v>85</v>
      </c>
      <c r="AY139" s="18" t="s">
        <v>121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83</v>
      </c>
      <c r="BK139" s="217">
        <f>ROUND(I139*H139,2)</f>
        <v>0</v>
      </c>
      <c r="BL139" s="18" t="s">
        <v>128</v>
      </c>
      <c r="BM139" s="216" t="s">
        <v>406</v>
      </c>
    </row>
    <row r="140" spans="1:47" s="2" customFormat="1" ht="12">
      <c r="A140" s="39"/>
      <c r="B140" s="40"/>
      <c r="C140" s="41"/>
      <c r="D140" s="218" t="s">
        <v>130</v>
      </c>
      <c r="E140" s="41"/>
      <c r="F140" s="219" t="s">
        <v>249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130</v>
      </c>
      <c r="AU140" s="18" t="s">
        <v>85</v>
      </c>
    </row>
    <row r="141" spans="1:65" s="2" customFormat="1" ht="14.4" customHeight="1">
      <c r="A141" s="39"/>
      <c r="B141" s="40"/>
      <c r="C141" s="246" t="s">
        <v>239</v>
      </c>
      <c r="D141" s="246" t="s">
        <v>166</v>
      </c>
      <c r="E141" s="247" t="s">
        <v>250</v>
      </c>
      <c r="F141" s="248" t="s">
        <v>251</v>
      </c>
      <c r="G141" s="249" t="s">
        <v>177</v>
      </c>
      <c r="H141" s="250">
        <v>9.7</v>
      </c>
      <c r="I141" s="251"/>
      <c r="J141" s="252">
        <f>ROUND(I141*H141,2)</f>
        <v>0</v>
      </c>
      <c r="K141" s="248" t="s">
        <v>19</v>
      </c>
      <c r="L141" s="253"/>
      <c r="M141" s="254" t="s">
        <v>19</v>
      </c>
      <c r="N141" s="255" t="s">
        <v>46</v>
      </c>
      <c r="O141" s="85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170</v>
      </c>
      <c r="AT141" s="216" t="s">
        <v>166</v>
      </c>
      <c r="AU141" s="216" t="s">
        <v>85</v>
      </c>
      <c r="AY141" s="18" t="s">
        <v>121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83</v>
      </c>
      <c r="BK141" s="217">
        <f>ROUND(I141*H141,2)</f>
        <v>0</v>
      </c>
      <c r="BL141" s="18" t="s">
        <v>128</v>
      </c>
      <c r="BM141" s="216" t="s">
        <v>407</v>
      </c>
    </row>
    <row r="142" spans="1:47" s="2" customFormat="1" ht="12">
      <c r="A142" s="39"/>
      <c r="B142" s="40"/>
      <c r="C142" s="41"/>
      <c r="D142" s="218" t="s">
        <v>130</v>
      </c>
      <c r="E142" s="41"/>
      <c r="F142" s="219" t="s">
        <v>251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130</v>
      </c>
      <c r="AU142" s="18" t="s">
        <v>85</v>
      </c>
    </row>
    <row r="143" spans="1:51" s="13" customFormat="1" ht="12">
      <c r="A143" s="13"/>
      <c r="B143" s="223"/>
      <c r="C143" s="224"/>
      <c r="D143" s="218" t="s">
        <v>132</v>
      </c>
      <c r="E143" s="225" t="s">
        <v>19</v>
      </c>
      <c r="F143" s="226" t="s">
        <v>463</v>
      </c>
      <c r="G143" s="224"/>
      <c r="H143" s="227">
        <v>9.7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132</v>
      </c>
      <c r="AU143" s="233" t="s">
        <v>85</v>
      </c>
      <c r="AV143" s="13" t="s">
        <v>85</v>
      </c>
      <c r="AW143" s="13" t="s">
        <v>36</v>
      </c>
      <c r="AX143" s="13" t="s">
        <v>83</v>
      </c>
      <c r="AY143" s="233" t="s">
        <v>121</v>
      </c>
    </row>
    <row r="144" spans="1:65" s="2" customFormat="1" ht="14.4" customHeight="1">
      <c r="A144" s="39"/>
      <c r="B144" s="40"/>
      <c r="C144" s="246" t="s">
        <v>245</v>
      </c>
      <c r="D144" s="246" t="s">
        <v>166</v>
      </c>
      <c r="E144" s="247" t="s">
        <v>254</v>
      </c>
      <c r="F144" s="248" t="s">
        <v>255</v>
      </c>
      <c r="G144" s="249" t="s">
        <v>177</v>
      </c>
      <c r="H144" s="250">
        <v>1.4</v>
      </c>
      <c r="I144" s="251"/>
      <c r="J144" s="252">
        <f>ROUND(I144*H144,2)</f>
        <v>0</v>
      </c>
      <c r="K144" s="248" t="s">
        <v>19</v>
      </c>
      <c r="L144" s="253"/>
      <c r="M144" s="254" t="s">
        <v>19</v>
      </c>
      <c r="N144" s="255" t="s">
        <v>46</v>
      </c>
      <c r="O144" s="85"/>
      <c r="P144" s="214">
        <f>O144*H144</f>
        <v>0</v>
      </c>
      <c r="Q144" s="214">
        <v>4E-05</v>
      </c>
      <c r="R144" s="214">
        <f>Q144*H144</f>
        <v>5.6E-05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170</v>
      </c>
      <c r="AT144" s="216" t="s">
        <v>166</v>
      </c>
      <c r="AU144" s="216" t="s">
        <v>85</v>
      </c>
      <c r="AY144" s="18" t="s">
        <v>121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83</v>
      </c>
      <c r="BK144" s="217">
        <f>ROUND(I144*H144,2)</f>
        <v>0</v>
      </c>
      <c r="BL144" s="18" t="s">
        <v>128</v>
      </c>
      <c r="BM144" s="216" t="s">
        <v>408</v>
      </c>
    </row>
    <row r="145" spans="1:47" s="2" customFormat="1" ht="12">
      <c r="A145" s="39"/>
      <c r="B145" s="40"/>
      <c r="C145" s="41"/>
      <c r="D145" s="218" t="s">
        <v>130</v>
      </c>
      <c r="E145" s="41"/>
      <c r="F145" s="219" t="s">
        <v>255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130</v>
      </c>
      <c r="AU145" s="18" t="s">
        <v>85</v>
      </c>
    </row>
    <row r="146" spans="1:51" s="13" customFormat="1" ht="12">
      <c r="A146" s="13"/>
      <c r="B146" s="223"/>
      <c r="C146" s="224"/>
      <c r="D146" s="218" t="s">
        <v>132</v>
      </c>
      <c r="E146" s="225" t="s">
        <v>19</v>
      </c>
      <c r="F146" s="226" t="s">
        <v>465</v>
      </c>
      <c r="G146" s="224"/>
      <c r="H146" s="227">
        <v>1.4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132</v>
      </c>
      <c r="AU146" s="233" t="s">
        <v>85</v>
      </c>
      <c r="AV146" s="13" t="s">
        <v>85</v>
      </c>
      <c r="AW146" s="13" t="s">
        <v>36</v>
      </c>
      <c r="AX146" s="13" t="s">
        <v>83</v>
      </c>
      <c r="AY146" s="233" t="s">
        <v>121</v>
      </c>
    </row>
    <row r="147" spans="1:65" s="2" customFormat="1" ht="14.4" customHeight="1">
      <c r="A147" s="39"/>
      <c r="B147" s="40"/>
      <c r="C147" s="246" t="s">
        <v>7</v>
      </c>
      <c r="D147" s="246" t="s">
        <v>166</v>
      </c>
      <c r="E147" s="247" t="s">
        <v>258</v>
      </c>
      <c r="F147" s="248" t="s">
        <v>259</v>
      </c>
      <c r="G147" s="249" t="s">
        <v>177</v>
      </c>
      <c r="H147" s="250">
        <v>1.7</v>
      </c>
      <c r="I147" s="251"/>
      <c r="J147" s="252">
        <f>ROUND(I147*H147,2)</f>
        <v>0</v>
      </c>
      <c r="K147" s="248" t="s">
        <v>19</v>
      </c>
      <c r="L147" s="253"/>
      <c r="M147" s="254" t="s">
        <v>19</v>
      </c>
      <c r="N147" s="255" t="s">
        <v>46</v>
      </c>
      <c r="O147" s="85"/>
      <c r="P147" s="214">
        <f>O147*H147</f>
        <v>0</v>
      </c>
      <c r="Q147" s="214">
        <v>4E-05</v>
      </c>
      <c r="R147" s="214">
        <f>Q147*H147</f>
        <v>6.8E-05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170</v>
      </c>
      <c r="AT147" s="216" t="s">
        <v>166</v>
      </c>
      <c r="AU147" s="216" t="s">
        <v>85</v>
      </c>
      <c r="AY147" s="18" t="s">
        <v>121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83</v>
      </c>
      <c r="BK147" s="217">
        <f>ROUND(I147*H147,2)</f>
        <v>0</v>
      </c>
      <c r="BL147" s="18" t="s">
        <v>128</v>
      </c>
      <c r="BM147" s="216" t="s">
        <v>410</v>
      </c>
    </row>
    <row r="148" spans="1:47" s="2" customFormat="1" ht="12">
      <c r="A148" s="39"/>
      <c r="B148" s="40"/>
      <c r="C148" s="41"/>
      <c r="D148" s="218" t="s">
        <v>130</v>
      </c>
      <c r="E148" s="41"/>
      <c r="F148" s="219" t="s">
        <v>259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130</v>
      </c>
      <c r="AU148" s="18" t="s">
        <v>85</v>
      </c>
    </row>
    <row r="149" spans="1:51" s="13" customFormat="1" ht="12">
      <c r="A149" s="13"/>
      <c r="B149" s="223"/>
      <c r="C149" s="224"/>
      <c r="D149" s="218" t="s">
        <v>132</v>
      </c>
      <c r="E149" s="225" t="s">
        <v>19</v>
      </c>
      <c r="F149" s="226" t="s">
        <v>466</v>
      </c>
      <c r="G149" s="224"/>
      <c r="H149" s="227">
        <v>1.7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132</v>
      </c>
      <c r="AU149" s="233" t="s">
        <v>85</v>
      </c>
      <c r="AV149" s="13" t="s">
        <v>85</v>
      </c>
      <c r="AW149" s="13" t="s">
        <v>36</v>
      </c>
      <c r="AX149" s="13" t="s">
        <v>83</v>
      </c>
      <c r="AY149" s="233" t="s">
        <v>121</v>
      </c>
    </row>
    <row r="150" spans="1:65" s="2" customFormat="1" ht="14.4" customHeight="1">
      <c r="A150" s="39"/>
      <c r="B150" s="40"/>
      <c r="C150" s="246" t="s">
        <v>253</v>
      </c>
      <c r="D150" s="246" t="s">
        <v>166</v>
      </c>
      <c r="E150" s="247" t="s">
        <v>262</v>
      </c>
      <c r="F150" s="248" t="s">
        <v>263</v>
      </c>
      <c r="G150" s="249" t="s">
        <v>177</v>
      </c>
      <c r="H150" s="250">
        <v>0.9</v>
      </c>
      <c r="I150" s="251"/>
      <c r="J150" s="252">
        <f>ROUND(I150*H150,2)</f>
        <v>0</v>
      </c>
      <c r="K150" s="248" t="s">
        <v>19</v>
      </c>
      <c r="L150" s="253"/>
      <c r="M150" s="254" t="s">
        <v>19</v>
      </c>
      <c r="N150" s="255" t="s">
        <v>46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170</v>
      </c>
      <c r="AT150" s="216" t="s">
        <v>166</v>
      </c>
      <c r="AU150" s="216" t="s">
        <v>85</v>
      </c>
      <c r="AY150" s="18" t="s">
        <v>121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83</v>
      </c>
      <c r="BK150" s="217">
        <f>ROUND(I150*H150,2)</f>
        <v>0</v>
      </c>
      <c r="BL150" s="18" t="s">
        <v>128</v>
      </c>
      <c r="BM150" s="216" t="s">
        <v>412</v>
      </c>
    </row>
    <row r="151" spans="1:47" s="2" customFormat="1" ht="12">
      <c r="A151" s="39"/>
      <c r="B151" s="40"/>
      <c r="C151" s="41"/>
      <c r="D151" s="218" t="s">
        <v>130</v>
      </c>
      <c r="E151" s="41"/>
      <c r="F151" s="219" t="s">
        <v>265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130</v>
      </c>
      <c r="AU151" s="18" t="s">
        <v>85</v>
      </c>
    </row>
    <row r="152" spans="1:51" s="13" customFormat="1" ht="12">
      <c r="A152" s="13"/>
      <c r="B152" s="223"/>
      <c r="C152" s="224"/>
      <c r="D152" s="218" t="s">
        <v>132</v>
      </c>
      <c r="E152" s="225" t="s">
        <v>19</v>
      </c>
      <c r="F152" s="226" t="s">
        <v>467</v>
      </c>
      <c r="G152" s="224"/>
      <c r="H152" s="227">
        <v>0.9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3" t="s">
        <v>132</v>
      </c>
      <c r="AU152" s="233" t="s">
        <v>85</v>
      </c>
      <c r="AV152" s="13" t="s">
        <v>85</v>
      </c>
      <c r="AW152" s="13" t="s">
        <v>36</v>
      </c>
      <c r="AX152" s="13" t="s">
        <v>83</v>
      </c>
      <c r="AY152" s="233" t="s">
        <v>121</v>
      </c>
    </row>
    <row r="153" spans="1:65" s="2" customFormat="1" ht="14.4" customHeight="1">
      <c r="A153" s="39"/>
      <c r="B153" s="40"/>
      <c r="C153" s="246" t="s">
        <v>257</v>
      </c>
      <c r="D153" s="246" t="s">
        <v>166</v>
      </c>
      <c r="E153" s="247" t="s">
        <v>267</v>
      </c>
      <c r="F153" s="248" t="s">
        <v>268</v>
      </c>
      <c r="G153" s="249" t="s">
        <v>177</v>
      </c>
      <c r="H153" s="250">
        <v>1.4</v>
      </c>
      <c r="I153" s="251"/>
      <c r="J153" s="252">
        <f>ROUND(I153*H153,2)</f>
        <v>0</v>
      </c>
      <c r="K153" s="248" t="s">
        <v>19</v>
      </c>
      <c r="L153" s="253"/>
      <c r="M153" s="254" t="s">
        <v>19</v>
      </c>
      <c r="N153" s="255" t="s">
        <v>46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170</v>
      </c>
      <c r="AT153" s="216" t="s">
        <v>166</v>
      </c>
      <c r="AU153" s="216" t="s">
        <v>85</v>
      </c>
      <c r="AY153" s="18" t="s">
        <v>121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83</v>
      </c>
      <c r="BK153" s="217">
        <f>ROUND(I153*H153,2)</f>
        <v>0</v>
      </c>
      <c r="BL153" s="18" t="s">
        <v>128</v>
      </c>
      <c r="BM153" s="216" t="s">
        <v>414</v>
      </c>
    </row>
    <row r="154" spans="1:47" s="2" customFormat="1" ht="12">
      <c r="A154" s="39"/>
      <c r="B154" s="40"/>
      <c r="C154" s="41"/>
      <c r="D154" s="218" t="s">
        <v>130</v>
      </c>
      <c r="E154" s="41"/>
      <c r="F154" s="219" t="s">
        <v>270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130</v>
      </c>
      <c r="AU154" s="18" t="s">
        <v>85</v>
      </c>
    </row>
    <row r="155" spans="1:51" s="13" customFormat="1" ht="12">
      <c r="A155" s="13"/>
      <c r="B155" s="223"/>
      <c r="C155" s="224"/>
      <c r="D155" s="218" t="s">
        <v>132</v>
      </c>
      <c r="E155" s="225" t="s">
        <v>19</v>
      </c>
      <c r="F155" s="226" t="s">
        <v>465</v>
      </c>
      <c r="G155" s="224"/>
      <c r="H155" s="227">
        <v>1.4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132</v>
      </c>
      <c r="AU155" s="233" t="s">
        <v>85</v>
      </c>
      <c r="AV155" s="13" t="s">
        <v>85</v>
      </c>
      <c r="AW155" s="13" t="s">
        <v>36</v>
      </c>
      <c r="AX155" s="13" t="s">
        <v>83</v>
      </c>
      <c r="AY155" s="233" t="s">
        <v>121</v>
      </c>
    </row>
    <row r="156" spans="1:65" s="2" customFormat="1" ht="14.4" customHeight="1">
      <c r="A156" s="39"/>
      <c r="B156" s="40"/>
      <c r="C156" s="246" t="s">
        <v>261</v>
      </c>
      <c r="D156" s="246" t="s">
        <v>166</v>
      </c>
      <c r="E156" s="247" t="s">
        <v>272</v>
      </c>
      <c r="F156" s="248" t="s">
        <v>273</v>
      </c>
      <c r="G156" s="249" t="s">
        <v>177</v>
      </c>
      <c r="H156" s="250">
        <v>0.5</v>
      </c>
      <c r="I156" s="251"/>
      <c r="J156" s="252">
        <f>ROUND(I156*H156,2)</f>
        <v>0</v>
      </c>
      <c r="K156" s="248" t="s">
        <v>19</v>
      </c>
      <c r="L156" s="253"/>
      <c r="M156" s="254" t="s">
        <v>19</v>
      </c>
      <c r="N156" s="255" t="s">
        <v>46</v>
      </c>
      <c r="O156" s="85"/>
      <c r="P156" s="214">
        <f>O156*H156</f>
        <v>0</v>
      </c>
      <c r="Q156" s="214">
        <v>4E-05</v>
      </c>
      <c r="R156" s="214">
        <f>Q156*H156</f>
        <v>2E-05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170</v>
      </c>
      <c r="AT156" s="216" t="s">
        <v>166</v>
      </c>
      <c r="AU156" s="216" t="s">
        <v>85</v>
      </c>
      <c r="AY156" s="18" t="s">
        <v>121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83</v>
      </c>
      <c r="BK156" s="217">
        <f>ROUND(I156*H156,2)</f>
        <v>0</v>
      </c>
      <c r="BL156" s="18" t="s">
        <v>128</v>
      </c>
      <c r="BM156" s="216" t="s">
        <v>415</v>
      </c>
    </row>
    <row r="157" spans="1:47" s="2" customFormat="1" ht="12">
      <c r="A157" s="39"/>
      <c r="B157" s="40"/>
      <c r="C157" s="41"/>
      <c r="D157" s="218" t="s">
        <v>130</v>
      </c>
      <c r="E157" s="41"/>
      <c r="F157" s="219" t="s">
        <v>273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130</v>
      </c>
      <c r="AU157" s="18" t="s">
        <v>85</v>
      </c>
    </row>
    <row r="158" spans="1:51" s="13" customFormat="1" ht="12">
      <c r="A158" s="13"/>
      <c r="B158" s="223"/>
      <c r="C158" s="224"/>
      <c r="D158" s="218" t="s">
        <v>132</v>
      </c>
      <c r="E158" s="225" t="s">
        <v>19</v>
      </c>
      <c r="F158" s="226" t="s">
        <v>468</v>
      </c>
      <c r="G158" s="224"/>
      <c r="H158" s="227">
        <v>0.5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132</v>
      </c>
      <c r="AU158" s="233" t="s">
        <v>85</v>
      </c>
      <c r="AV158" s="13" t="s">
        <v>85</v>
      </c>
      <c r="AW158" s="13" t="s">
        <v>36</v>
      </c>
      <c r="AX158" s="13" t="s">
        <v>83</v>
      </c>
      <c r="AY158" s="233" t="s">
        <v>121</v>
      </c>
    </row>
    <row r="159" spans="1:65" s="2" customFormat="1" ht="14.4" customHeight="1">
      <c r="A159" s="39"/>
      <c r="B159" s="40"/>
      <c r="C159" s="246" t="s">
        <v>266</v>
      </c>
      <c r="D159" s="246" t="s">
        <v>166</v>
      </c>
      <c r="E159" s="247" t="s">
        <v>276</v>
      </c>
      <c r="F159" s="248" t="s">
        <v>277</v>
      </c>
      <c r="G159" s="249" t="s">
        <v>177</v>
      </c>
      <c r="H159" s="250">
        <v>3.4</v>
      </c>
      <c r="I159" s="251"/>
      <c r="J159" s="252">
        <f>ROUND(I159*H159,2)</f>
        <v>0</v>
      </c>
      <c r="K159" s="248" t="s">
        <v>19</v>
      </c>
      <c r="L159" s="253"/>
      <c r="M159" s="254" t="s">
        <v>19</v>
      </c>
      <c r="N159" s="255" t="s">
        <v>46</v>
      </c>
      <c r="O159" s="85"/>
      <c r="P159" s="214">
        <f>O159*H159</f>
        <v>0</v>
      </c>
      <c r="Q159" s="214">
        <v>0.001</v>
      </c>
      <c r="R159" s="214">
        <f>Q159*H159</f>
        <v>0.0034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170</v>
      </c>
      <c r="AT159" s="216" t="s">
        <v>166</v>
      </c>
      <c r="AU159" s="216" t="s">
        <v>85</v>
      </c>
      <c r="AY159" s="18" t="s">
        <v>121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83</v>
      </c>
      <c r="BK159" s="217">
        <f>ROUND(I159*H159,2)</f>
        <v>0</v>
      </c>
      <c r="BL159" s="18" t="s">
        <v>128</v>
      </c>
      <c r="BM159" s="216" t="s">
        <v>417</v>
      </c>
    </row>
    <row r="160" spans="1:47" s="2" customFormat="1" ht="12">
      <c r="A160" s="39"/>
      <c r="B160" s="40"/>
      <c r="C160" s="41"/>
      <c r="D160" s="218" t="s">
        <v>130</v>
      </c>
      <c r="E160" s="41"/>
      <c r="F160" s="219" t="s">
        <v>277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130</v>
      </c>
      <c r="AU160" s="18" t="s">
        <v>85</v>
      </c>
    </row>
    <row r="161" spans="1:51" s="13" customFormat="1" ht="12">
      <c r="A161" s="13"/>
      <c r="B161" s="223"/>
      <c r="C161" s="224"/>
      <c r="D161" s="218" t="s">
        <v>132</v>
      </c>
      <c r="E161" s="225" t="s">
        <v>19</v>
      </c>
      <c r="F161" s="226" t="s">
        <v>279</v>
      </c>
      <c r="G161" s="224"/>
      <c r="H161" s="227">
        <v>6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132</v>
      </c>
      <c r="AU161" s="233" t="s">
        <v>85</v>
      </c>
      <c r="AV161" s="13" t="s">
        <v>85</v>
      </c>
      <c r="AW161" s="13" t="s">
        <v>36</v>
      </c>
      <c r="AX161" s="13" t="s">
        <v>75</v>
      </c>
      <c r="AY161" s="233" t="s">
        <v>121</v>
      </c>
    </row>
    <row r="162" spans="1:51" s="13" customFormat="1" ht="12">
      <c r="A162" s="13"/>
      <c r="B162" s="223"/>
      <c r="C162" s="224"/>
      <c r="D162" s="218" t="s">
        <v>132</v>
      </c>
      <c r="E162" s="225" t="s">
        <v>19</v>
      </c>
      <c r="F162" s="226" t="s">
        <v>280</v>
      </c>
      <c r="G162" s="224"/>
      <c r="H162" s="227">
        <v>4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3" t="s">
        <v>132</v>
      </c>
      <c r="AU162" s="233" t="s">
        <v>85</v>
      </c>
      <c r="AV162" s="13" t="s">
        <v>85</v>
      </c>
      <c r="AW162" s="13" t="s">
        <v>36</v>
      </c>
      <c r="AX162" s="13" t="s">
        <v>75</v>
      </c>
      <c r="AY162" s="233" t="s">
        <v>121</v>
      </c>
    </row>
    <row r="163" spans="1:51" s="13" customFormat="1" ht="12">
      <c r="A163" s="13"/>
      <c r="B163" s="223"/>
      <c r="C163" s="224"/>
      <c r="D163" s="218" t="s">
        <v>132</v>
      </c>
      <c r="E163" s="225" t="s">
        <v>19</v>
      </c>
      <c r="F163" s="226" t="s">
        <v>281</v>
      </c>
      <c r="G163" s="224"/>
      <c r="H163" s="227">
        <v>6</v>
      </c>
      <c r="I163" s="228"/>
      <c r="J163" s="224"/>
      <c r="K163" s="224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132</v>
      </c>
      <c r="AU163" s="233" t="s">
        <v>85</v>
      </c>
      <c r="AV163" s="13" t="s">
        <v>85</v>
      </c>
      <c r="AW163" s="13" t="s">
        <v>36</v>
      </c>
      <c r="AX163" s="13" t="s">
        <v>75</v>
      </c>
      <c r="AY163" s="233" t="s">
        <v>121</v>
      </c>
    </row>
    <row r="164" spans="1:51" s="13" customFormat="1" ht="12">
      <c r="A164" s="13"/>
      <c r="B164" s="223"/>
      <c r="C164" s="224"/>
      <c r="D164" s="218" t="s">
        <v>132</v>
      </c>
      <c r="E164" s="225" t="s">
        <v>19</v>
      </c>
      <c r="F164" s="226" t="s">
        <v>282</v>
      </c>
      <c r="G164" s="224"/>
      <c r="H164" s="227">
        <v>4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132</v>
      </c>
      <c r="AU164" s="233" t="s">
        <v>85</v>
      </c>
      <c r="AV164" s="13" t="s">
        <v>85</v>
      </c>
      <c r="AW164" s="13" t="s">
        <v>36</v>
      </c>
      <c r="AX164" s="13" t="s">
        <v>75</v>
      </c>
      <c r="AY164" s="233" t="s">
        <v>121</v>
      </c>
    </row>
    <row r="165" spans="1:51" s="13" customFormat="1" ht="12">
      <c r="A165" s="13"/>
      <c r="B165" s="223"/>
      <c r="C165" s="224"/>
      <c r="D165" s="218" t="s">
        <v>132</v>
      </c>
      <c r="E165" s="225" t="s">
        <v>19</v>
      </c>
      <c r="F165" s="226" t="s">
        <v>283</v>
      </c>
      <c r="G165" s="224"/>
      <c r="H165" s="227">
        <v>5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132</v>
      </c>
      <c r="AU165" s="233" t="s">
        <v>85</v>
      </c>
      <c r="AV165" s="13" t="s">
        <v>85</v>
      </c>
      <c r="AW165" s="13" t="s">
        <v>36</v>
      </c>
      <c r="AX165" s="13" t="s">
        <v>75</v>
      </c>
      <c r="AY165" s="233" t="s">
        <v>121</v>
      </c>
    </row>
    <row r="166" spans="1:51" s="13" customFormat="1" ht="12">
      <c r="A166" s="13"/>
      <c r="B166" s="223"/>
      <c r="C166" s="224"/>
      <c r="D166" s="218" t="s">
        <v>132</v>
      </c>
      <c r="E166" s="225" t="s">
        <v>19</v>
      </c>
      <c r="F166" s="226" t="s">
        <v>284</v>
      </c>
      <c r="G166" s="224"/>
      <c r="H166" s="227">
        <v>4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132</v>
      </c>
      <c r="AU166" s="233" t="s">
        <v>85</v>
      </c>
      <c r="AV166" s="13" t="s">
        <v>85</v>
      </c>
      <c r="AW166" s="13" t="s">
        <v>36</v>
      </c>
      <c r="AX166" s="13" t="s">
        <v>75</v>
      </c>
      <c r="AY166" s="233" t="s">
        <v>121</v>
      </c>
    </row>
    <row r="167" spans="1:51" s="13" customFormat="1" ht="12">
      <c r="A167" s="13"/>
      <c r="B167" s="223"/>
      <c r="C167" s="224"/>
      <c r="D167" s="218" t="s">
        <v>132</v>
      </c>
      <c r="E167" s="225" t="s">
        <v>19</v>
      </c>
      <c r="F167" s="226" t="s">
        <v>285</v>
      </c>
      <c r="G167" s="224"/>
      <c r="H167" s="227">
        <v>5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132</v>
      </c>
      <c r="AU167" s="233" t="s">
        <v>85</v>
      </c>
      <c r="AV167" s="13" t="s">
        <v>85</v>
      </c>
      <c r="AW167" s="13" t="s">
        <v>36</v>
      </c>
      <c r="AX167" s="13" t="s">
        <v>75</v>
      </c>
      <c r="AY167" s="233" t="s">
        <v>121</v>
      </c>
    </row>
    <row r="168" spans="1:51" s="15" customFormat="1" ht="12">
      <c r="A168" s="15"/>
      <c r="B168" s="256"/>
      <c r="C168" s="257"/>
      <c r="D168" s="218" t="s">
        <v>132</v>
      </c>
      <c r="E168" s="258" t="s">
        <v>19</v>
      </c>
      <c r="F168" s="259" t="s">
        <v>231</v>
      </c>
      <c r="G168" s="257"/>
      <c r="H168" s="260">
        <v>34</v>
      </c>
      <c r="I168" s="261"/>
      <c r="J168" s="257"/>
      <c r="K168" s="257"/>
      <c r="L168" s="262"/>
      <c r="M168" s="263"/>
      <c r="N168" s="264"/>
      <c r="O168" s="264"/>
      <c r="P168" s="264"/>
      <c r="Q168" s="264"/>
      <c r="R168" s="264"/>
      <c r="S168" s="264"/>
      <c r="T168" s="26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6" t="s">
        <v>132</v>
      </c>
      <c r="AU168" s="266" t="s">
        <v>85</v>
      </c>
      <c r="AV168" s="15" t="s">
        <v>138</v>
      </c>
      <c r="AW168" s="15" t="s">
        <v>36</v>
      </c>
      <c r="AX168" s="15" t="s">
        <v>75</v>
      </c>
      <c r="AY168" s="266" t="s">
        <v>121</v>
      </c>
    </row>
    <row r="169" spans="1:51" s="13" customFormat="1" ht="12">
      <c r="A169" s="13"/>
      <c r="B169" s="223"/>
      <c r="C169" s="224"/>
      <c r="D169" s="218" t="s">
        <v>132</v>
      </c>
      <c r="E169" s="225" t="s">
        <v>19</v>
      </c>
      <c r="F169" s="226" t="s">
        <v>469</v>
      </c>
      <c r="G169" s="224"/>
      <c r="H169" s="227">
        <v>3.4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132</v>
      </c>
      <c r="AU169" s="233" t="s">
        <v>85</v>
      </c>
      <c r="AV169" s="13" t="s">
        <v>85</v>
      </c>
      <c r="AW169" s="13" t="s">
        <v>36</v>
      </c>
      <c r="AX169" s="13" t="s">
        <v>83</v>
      </c>
      <c r="AY169" s="233" t="s">
        <v>121</v>
      </c>
    </row>
    <row r="170" spans="1:65" s="2" customFormat="1" ht="14.4" customHeight="1">
      <c r="A170" s="39"/>
      <c r="B170" s="40"/>
      <c r="C170" s="246" t="s">
        <v>271</v>
      </c>
      <c r="D170" s="246" t="s">
        <v>166</v>
      </c>
      <c r="E170" s="247" t="s">
        <v>287</v>
      </c>
      <c r="F170" s="248" t="s">
        <v>288</v>
      </c>
      <c r="G170" s="249" t="s">
        <v>177</v>
      </c>
      <c r="H170" s="250">
        <v>1.1</v>
      </c>
      <c r="I170" s="251"/>
      <c r="J170" s="252">
        <f>ROUND(I170*H170,2)</f>
        <v>0</v>
      </c>
      <c r="K170" s="248" t="s">
        <v>19</v>
      </c>
      <c r="L170" s="253"/>
      <c r="M170" s="254" t="s">
        <v>19</v>
      </c>
      <c r="N170" s="255" t="s">
        <v>46</v>
      </c>
      <c r="O170" s="85"/>
      <c r="P170" s="214">
        <f>O170*H170</f>
        <v>0</v>
      </c>
      <c r="Q170" s="214">
        <v>0.001</v>
      </c>
      <c r="R170" s="214">
        <f>Q170*H170</f>
        <v>0.0011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170</v>
      </c>
      <c r="AT170" s="216" t="s">
        <v>166</v>
      </c>
      <c r="AU170" s="216" t="s">
        <v>85</v>
      </c>
      <c r="AY170" s="18" t="s">
        <v>121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83</v>
      </c>
      <c r="BK170" s="217">
        <f>ROUND(I170*H170,2)</f>
        <v>0</v>
      </c>
      <c r="BL170" s="18" t="s">
        <v>128</v>
      </c>
      <c r="BM170" s="216" t="s">
        <v>419</v>
      </c>
    </row>
    <row r="171" spans="1:47" s="2" customFormat="1" ht="12">
      <c r="A171" s="39"/>
      <c r="B171" s="40"/>
      <c r="C171" s="41"/>
      <c r="D171" s="218" t="s">
        <v>130</v>
      </c>
      <c r="E171" s="41"/>
      <c r="F171" s="219" t="s">
        <v>290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130</v>
      </c>
      <c r="AU171" s="18" t="s">
        <v>85</v>
      </c>
    </row>
    <row r="172" spans="1:51" s="13" customFormat="1" ht="12">
      <c r="A172" s="13"/>
      <c r="B172" s="223"/>
      <c r="C172" s="224"/>
      <c r="D172" s="218" t="s">
        <v>132</v>
      </c>
      <c r="E172" s="225" t="s">
        <v>19</v>
      </c>
      <c r="F172" s="226" t="s">
        <v>470</v>
      </c>
      <c r="G172" s="224"/>
      <c r="H172" s="227">
        <v>1.1</v>
      </c>
      <c r="I172" s="228"/>
      <c r="J172" s="224"/>
      <c r="K172" s="224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132</v>
      </c>
      <c r="AU172" s="233" t="s">
        <v>85</v>
      </c>
      <c r="AV172" s="13" t="s">
        <v>85</v>
      </c>
      <c r="AW172" s="13" t="s">
        <v>36</v>
      </c>
      <c r="AX172" s="13" t="s">
        <v>83</v>
      </c>
      <c r="AY172" s="233" t="s">
        <v>121</v>
      </c>
    </row>
    <row r="173" spans="1:65" s="2" customFormat="1" ht="14.4" customHeight="1">
      <c r="A173" s="39"/>
      <c r="B173" s="40"/>
      <c r="C173" s="246" t="s">
        <v>275</v>
      </c>
      <c r="D173" s="246" t="s">
        <v>166</v>
      </c>
      <c r="E173" s="247" t="s">
        <v>292</v>
      </c>
      <c r="F173" s="248" t="s">
        <v>293</v>
      </c>
      <c r="G173" s="249" t="s">
        <v>177</v>
      </c>
      <c r="H173" s="250">
        <v>1.6</v>
      </c>
      <c r="I173" s="251"/>
      <c r="J173" s="252">
        <f>ROUND(I173*H173,2)</f>
        <v>0</v>
      </c>
      <c r="K173" s="248" t="s">
        <v>19</v>
      </c>
      <c r="L173" s="253"/>
      <c r="M173" s="254" t="s">
        <v>19</v>
      </c>
      <c r="N173" s="255" t="s">
        <v>46</v>
      </c>
      <c r="O173" s="85"/>
      <c r="P173" s="214">
        <f>O173*H173</f>
        <v>0</v>
      </c>
      <c r="Q173" s="214">
        <v>0.027</v>
      </c>
      <c r="R173" s="214">
        <f>Q173*H173</f>
        <v>0.0432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170</v>
      </c>
      <c r="AT173" s="216" t="s">
        <v>166</v>
      </c>
      <c r="AU173" s="216" t="s">
        <v>85</v>
      </c>
      <c r="AY173" s="18" t="s">
        <v>121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83</v>
      </c>
      <c r="BK173" s="217">
        <f>ROUND(I173*H173,2)</f>
        <v>0</v>
      </c>
      <c r="BL173" s="18" t="s">
        <v>128</v>
      </c>
      <c r="BM173" s="216" t="s">
        <v>421</v>
      </c>
    </row>
    <row r="174" spans="1:47" s="2" customFormat="1" ht="12">
      <c r="A174" s="39"/>
      <c r="B174" s="40"/>
      <c r="C174" s="41"/>
      <c r="D174" s="218" t="s">
        <v>130</v>
      </c>
      <c r="E174" s="41"/>
      <c r="F174" s="219" t="s">
        <v>295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130</v>
      </c>
      <c r="AU174" s="18" t="s">
        <v>85</v>
      </c>
    </row>
    <row r="175" spans="1:51" s="13" customFormat="1" ht="12">
      <c r="A175" s="13"/>
      <c r="B175" s="223"/>
      <c r="C175" s="224"/>
      <c r="D175" s="218" t="s">
        <v>132</v>
      </c>
      <c r="E175" s="225" t="s">
        <v>19</v>
      </c>
      <c r="F175" s="226" t="s">
        <v>471</v>
      </c>
      <c r="G175" s="224"/>
      <c r="H175" s="227">
        <v>1.6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132</v>
      </c>
      <c r="AU175" s="233" t="s">
        <v>85</v>
      </c>
      <c r="AV175" s="13" t="s">
        <v>85</v>
      </c>
      <c r="AW175" s="13" t="s">
        <v>36</v>
      </c>
      <c r="AX175" s="13" t="s">
        <v>83</v>
      </c>
      <c r="AY175" s="233" t="s">
        <v>121</v>
      </c>
    </row>
    <row r="176" spans="1:65" s="2" customFormat="1" ht="14.4" customHeight="1">
      <c r="A176" s="39"/>
      <c r="B176" s="40"/>
      <c r="C176" s="246" t="s">
        <v>286</v>
      </c>
      <c r="D176" s="246" t="s">
        <v>166</v>
      </c>
      <c r="E176" s="247" t="s">
        <v>297</v>
      </c>
      <c r="F176" s="248" t="s">
        <v>298</v>
      </c>
      <c r="G176" s="249" t="s">
        <v>177</v>
      </c>
      <c r="H176" s="250">
        <v>2</v>
      </c>
      <c r="I176" s="251"/>
      <c r="J176" s="252">
        <f>ROUND(I176*H176,2)</f>
        <v>0</v>
      </c>
      <c r="K176" s="248" t="s">
        <v>19</v>
      </c>
      <c r="L176" s="253"/>
      <c r="M176" s="254" t="s">
        <v>19</v>
      </c>
      <c r="N176" s="255" t="s">
        <v>46</v>
      </c>
      <c r="O176" s="85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170</v>
      </c>
      <c r="AT176" s="216" t="s">
        <v>166</v>
      </c>
      <c r="AU176" s="216" t="s">
        <v>85</v>
      </c>
      <c r="AY176" s="18" t="s">
        <v>121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83</v>
      </c>
      <c r="BK176" s="217">
        <f>ROUND(I176*H176,2)</f>
        <v>0</v>
      </c>
      <c r="BL176" s="18" t="s">
        <v>128</v>
      </c>
      <c r="BM176" s="216" t="s">
        <v>423</v>
      </c>
    </row>
    <row r="177" spans="1:47" s="2" customFormat="1" ht="12">
      <c r="A177" s="39"/>
      <c r="B177" s="40"/>
      <c r="C177" s="41"/>
      <c r="D177" s="218" t="s">
        <v>130</v>
      </c>
      <c r="E177" s="41"/>
      <c r="F177" s="219" t="s">
        <v>300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130</v>
      </c>
      <c r="AU177" s="18" t="s">
        <v>85</v>
      </c>
    </row>
    <row r="178" spans="1:51" s="13" customFormat="1" ht="12">
      <c r="A178" s="13"/>
      <c r="B178" s="223"/>
      <c r="C178" s="224"/>
      <c r="D178" s="218" t="s">
        <v>132</v>
      </c>
      <c r="E178" s="225" t="s">
        <v>19</v>
      </c>
      <c r="F178" s="226" t="s">
        <v>472</v>
      </c>
      <c r="G178" s="224"/>
      <c r="H178" s="227">
        <v>2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3" t="s">
        <v>132</v>
      </c>
      <c r="AU178" s="233" t="s">
        <v>85</v>
      </c>
      <c r="AV178" s="13" t="s">
        <v>85</v>
      </c>
      <c r="AW178" s="13" t="s">
        <v>36</v>
      </c>
      <c r="AX178" s="13" t="s">
        <v>83</v>
      </c>
      <c r="AY178" s="233" t="s">
        <v>121</v>
      </c>
    </row>
    <row r="179" spans="1:65" s="2" customFormat="1" ht="14.4" customHeight="1">
      <c r="A179" s="39"/>
      <c r="B179" s="40"/>
      <c r="C179" s="246" t="s">
        <v>291</v>
      </c>
      <c r="D179" s="246" t="s">
        <v>166</v>
      </c>
      <c r="E179" s="247" t="s">
        <v>302</v>
      </c>
      <c r="F179" s="248" t="s">
        <v>303</v>
      </c>
      <c r="G179" s="249" t="s">
        <v>177</v>
      </c>
      <c r="H179" s="250">
        <v>1.7</v>
      </c>
      <c r="I179" s="251"/>
      <c r="J179" s="252">
        <f>ROUND(I179*H179,2)</f>
        <v>0</v>
      </c>
      <c r="K179" s="248" t="s">
        <v>19</v>
      </c>
      <c r="L179" s="253"/>
      <c r="M179" s="254" t="s">
        <v>19</v>
      </c>
      <c r="N179" s="255" t="s">
        <v>46</v>
      </c>
      <c r="O179" s="85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170</v>
      </c>
      <c r="AT179" s="216" t="s">
        <v>166</v>
      </c>
      <c r="AU179" s="216" t="s">
        <v>85</v>
      </c>
      <c r="AY179" s="18" t="s">
        <v>121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83</v>
      </c>
      <c r="BK179" s="217">
        <f>ROUND(I179*H179,2)</f>
        <v>0</v>
      </c>
      <c r="BL179" s="18" t="s">
        <v>128</v>
      </c>
      <c r="BM179" s="216" t="s">
        <v>425</v>
      </c>
    </row>
    <row r="180" spans="1:47" s="2" customFormat="1" ht="12">
      <c r="A180" s="39"/>
      <c r="B180" s="40"/>
      <c r="C180" s="41"/>
      <c r="D180" s="218" t="s">
        <v>130</v>
      </c>
      <c r="E180" s="41"/>
      <c r="F180" s="219" t="s">
        <v>303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130</v>
      </c>
      <c r="AU180" s="18" t="s">
        <v>85</v>
      </c>
    </row>
    <row r="181" spans="1:51" s="13" customFormat="1" ht="12">
      <c r="A181" s="13"/>
      <c r="B181" s="223"/>
      <c r="C181" s="224"/>
      <c r="D181" s="218" t="s">
        <v>132</v>
      </c>
      <c r="E181" s="225" t="s">
        <v>19</v>
      </c>
      <c r="F181" s="226" t="s">
        <v>466</v>
      </c>
      <c r="G181" s="224"/>
      <c r="H181" s="227">
        <v>1.7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132</v>
      </c>
      <c r="AU181" s="233" t="s">
        <v>85</v>
      </c>
      <c r="AV181" s="13" t="s">
        <v>85</v>
      </c>
      <c r="AW181" s="13" t="s">
        <v>36</v>
      </c>
      <c r="AX181" s="13" t="s">
        <v>83</v>
      </c>
      <c r="AY181" s="233" t="s">
        <v>121</v>
      </c>
    </row>
    <row r="182" spans="1:65" s="2" customFormat="1" ht="14.4" customHeight="1">
      <c r="A182" s="39"/>
      <c r="B182" s="40"/>
      <c r="C182" s="246" t="s">
        <v>296</v>
      </c>
      <c r="D182" s="246" t="s">
        <v>166</v>
      </c>
      <c r="E182" s="247" t="s">
        <v>306</v>
      </c>
      <c r="F182" s="248" t="s">
        <v>307</v>
      </c>
      <c r="G182" s="249" t="s">
        <v>177</v>
      </c>
      <c r="H182" s="250">
        <v>1.6</v>
      </c>
      <c r="I182" s="251"/>
      <c r="J182" s="252">
        <f>ROUND(I182*H182,2)</f>
        <v>0</v>
      </c>
      <c r="K182" s="248" t="s">
        <v>19</v>
      </c>
      <c r="L182" s="253"/>
      <c r="M182" s="254" t="s">
        <v>19</v>
      </c>
      <c r="N182" s="255" t="s">
        <v>46</v>
      </c>
      <c r="O182" s="85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170</v>
      </c>
      <c r="AT182" s="216" t="s">
        <v>166</v>
      </c>
      <c r="AU182" s="216" t="s">
        <v>85</v>
      </c>
      <c r="AY182" s="18" t="s">
        <v>121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83</v>
      </c>
      <c r="BK182" s="217">
        <f>ROUND(I182*H182,2)</f>
        <v>0</v>
      </c>
      <c r="BL182" s="18" t="s">
        <v>128</v>
      </c>
      <c r="BM182" s="216" t="s">
        <v>426</v>
      </c>
    </row>
    <row r="183" spans="1:47" s="2" customFormat="1" ht="12">
      <c r="A183" s="39"/>
      <c r="B183" s="40"/>
      <c r="C183" s="41"/>
      <c r="D183" s="218" t="s">
        <v>130</v>
      </c>
      <c r="E183" s="41"/>
      <c r="F183" s="219" t="s">
        <v>307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130</v>
      </c>
      <c r="AU183" s="18" t="s">
        <v>85</v>
      </c>
    </row>
    <row r="184" spans="1:51" s="13" customFormat="1" ht="12">
      <c r="A184" s="13"/>
      <c r="B184" s="223"/>
      <c r="C184" s="224"/>
      <c r="D184" s="218" t="s">
        <v>132</v>
      </c>
      <c r="E184" s="225" t="s">
        <v>19</v>
      </c>
      <c r="F184" s="226" t="s">
        <v>471</v>
      </c>
      <c r="G184" s="224"/>
      <c r="H184" s="227">
        <v>1.6</v>
      </c>
      <c r="I184" s="228"/>
      <c r="J184" s="224"/>
      <c r="K184" s="224"/>
      <c r="L184" s="229"/>
      <c r="M184" s="230"/>
      <c r="N184" s="231"/>
      <c r="O184" s="231"/>
      <c r="P184" s="231"/>
      <c r="Q184" s="231"/>
      <c r="R184" s="231"/>
      <c r="S184" s="231"/>
      <c r="T184" s="23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3" t="s">
        <v>132</v>
      </c>
      <c r="AU184" s="233" t="s">
        <v>85</v>
      </c>
      <c r="AV184" s="13" t="s">
        <v>85</v>
      </c>
      <c r="AW184" s="13" t="s">
        <v>36</v>
      </c>
      <c r="AX184" s="13" t="s">
        <v>83</v>
      </c>
      <c r="AY184" s="233" t="s">
        <v>121</v>
      </c>
    </row>
    <row r="185" spans="1:65" s="2" customFormat="1" ht="14.4" customHeight="1">
      <c r="A185" s="39"/>
      <c r="B185" s="40"/>
      <c r="C185" s="246" t="s">
        <v>301</v>
      </c>
      <c r="D185" s="246" t="s">
        <v>166</v>
      </c>
      <c r="E185" s="247" t="s">
        <v>310</v>
      </c>
      <c r="F185" s="248" t="s">
        <v>311</v>
      </c>
      <c r="G185" s="249" t="s">
        <v>177</v>
      </c>
      <c r="H185" s="250">
        <v>1.2</v>
      </c>
      <c r="I185" s="251"/>
      <c r="J185" s="252">
        <f>ROUND(I185*H185,2)</f>
        <v>0</v>
      </c>
      <c r="K185" s="248" t="s">
        <v>19</v>
      </c>
      <c r="L185" s="253"/>
      <c r="M185" s="254" t="s">
        <v>19</v>
      </c>
      <c r="N185" s="255" t="s">
        <v>46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170</v>
      </c>
      <c r="AT185" s="216" t="s">
        <v>166</v>
      </c>
      <c r="AU185" s="216" t="s">
        <v>85</v>
      </c>
      <c r="AY185" s="18" t="s">
        <v>121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83</v>
      </c>
      <c r="BK185" s="217">
        <f>ROUND(I185*H185,2)</f>
        <v>0</v>
      </c>
      <c r="BL185" s="18" t="s">
        <v>128</v>
      </c>
      <c r="BM185" s="216" t="s">
        <v>427</v>
      </c>
    </row>
    <row r="186" spans="1:47" s="2" customFormat="1" ht="12">
      <c r="A186" s="39"/>
      <c r="B186" s="40"/>
      <c r="C186" s="41"/>
      <c r="D186" s="218" t="s">
        <v>130</v>
      </c>
      <c r="E186" s="41"/>
      <c r="F186" s="219" t="s">
        <v>311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130</v>
      </c>
      <c r="AU186" s="18" t="s">
        <v>85</v>
      </c>
    </row>
    <row r="187" spans="1:51" s="13" customFormat="1" ht="12">
      <c r="A187" s="13"/>
      <c r="B187" s="223"/>
      <c r="C187" s="224"/>
      <c r="D187" s="218" t="s">
        <v>132</v>
      </c>
      <c r="E187" s="225" t="s">
        <v>19</v>
      </c>
      <c r="F187" s="226" t="s">
        <v>473</v>
      </c>
      <c r="G187" s="224"/>
      <c r="H187" s="227">
        <v>1.2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132</v>
      </c>
      <c r="AU187" s="233" t="s">
        <v>85</v>
      </c>
      <c r="AV187" s="13" t="s">
        <v>85</v>
      </c>
      <c r="AW187" s="13" t="s">
        <v>36</v>
      </c>
      <c r="AX187" s="13" t="s">
        <v>83</v>
      </c>
      <c r="AY187" s="233" t="s">
        <v>121</v>
      </c>
    </row>
    <row r="188" spans="1:65" s="2" customFormat="1" ht="14.4" customHeight="1">
      <c r="A188" s="39"/>
      <c r="B188" s="40"/>
      <c r="C188" s="205" t="s">
        <v>305</v>
      </c>
      <c r="D188" s="205" t="s">
        <v>123</v>
      </c>
      <c r="E188" s="206" t="s">
        <v>314</v>
      </c>
      <c r="F188" s="207" t="s">
        <v>315</v>
      </c>
      <c r="G188" s="208" t="s">
        <v>150</v>
      </c>
      <c r="H188" s="209">
        <v>18.5</v>
      </c>
      <c r="I188" s="210"/>
      <c r="J188" s="211">
        <f>ROUND(I188*H188,2)</f>
        <v>0</v>
      </c>
      <c r="K188" s="207" t="s">
        <v>127</v>
      </c>
      <c r="L188" s="45"/>
      <c r="M188" s="212" t="s">
        <v>19</v>
      </c>
      <c r="N188" s="213" t="s">
        <v>46</v>
      </c>
      <c r="O188" s="85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128</v>
      </c>
      <c r="AT188" s="216" t="s">
        <v>123</v>
      </c>
      <c r="AU188" s="216" t="s">
        <v>85</v>
      </c>
      <c r="AY188" s="18" t="s">
        <v>121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83</v>
      </c>
      <c r="BK188" s="217">
        <f>ROUND(I188*H188,2)</f>
        <v>0</v>
      </c>
      <c r="BL188" s="18" t="s">
        <v>128</v>
      </c>
      <c r="BM188" s="216" t="s">
        <v>429</v>
      </c>
    </row>
    <row r="189" spans="1:47" s="2" customFormat="1" ht="12">
      <c r="A189" s="39"/>
      <c r="B189" s="40"/>
      <c r="C189" s="41"/>
      <c r="D189" s="218" t="s">
        <v>130</v>
      </c>
      <c r="E189" s="41"/>
      <c r="F189" s="219" t="s">
        <v>317</v>
      </c>
      <c r="G189" s="41"/>
      <c r="H189" s="41"/>
      <c r="I189" s="220"/>
      <c r="J189" s="41"/>
      <c r="K189" s="41"/>
      <c r="L189" s="45"/>
      <c r="M189" s="221"/>
      <c r="N189" s="222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130</v>
      </c>
      <c r="AU189" s="18" t="s">
        <v>85</v>
      </c>
    </row>
    <row r="190" spans="1:51" s="13" customFormat="1" ht="12">
      <c r="A190" s="13"/>
      <c r="B190" s="223"/>
      <c r="C190" s="224"/>
      <c r="D190" s="218" t="s">
        <v>132</v>
      </c>
      <c r="E190" s="225" t="s">
        <v>19</v>
      </c>
      <c r="F190" s="226" t="s">
        <v>474</v>
      </c>
      <c r="G190" s="224"/>
      <c r="H190" s="227">
        <v>18.5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132</v>
      </c>
      <c r="AU190" s="233" t="s">
        <v>85</v>
      </c>
      <c r="AV190" s="13" t="s">
        <v>85</v>
      </c>
      <c r="AW190" s="13" t="s">
        <v>36</v>
      </c>
      <c r="AX190" s="13" t="s">
        <v>83</v>
      </c>
      <c r="AY190" s="233" t="s">
        <v>121</v>
      </c>
    </row>
    <row r="191" spans="1:65" s="2" customFormat="1" ht="14.4" customHeight="1">
      <c r="A191" s="39"/>
      <c r="B191" s="40"/>
      <c r="C191" s="246" t="s">
        <v>309</v>
      </c>
      <c r="D191" s="246" t="s">
        <v>166</v>
      </c>
      <c r="E191" s="247" t="s">
        <v>320</v>
      </c>
      <c r="F191" s="248" t="s">
        <v>321</v>
      </c>
      <c r="G191" s="249" t="s">
        <v>141</v>
      </c>
      <c r="H191" s="250">
        <v>0.37</v>
      </c>
      <c r="I191" s="251"/>
      <c r="J191" s="252">
        <f>ROUND(I191*H191,2)</f>
        <v>0</v>
      </c>
      <c r="K191" s="248" t="s">
        <v>127</v>
      </c>
      <c r="L191" s="253"/>
      <c r="M191" s="254" t="s">
        <v>19</v>
      </c>
      <c r="N191" s="255" t="s">
        <v>46</v>
      </c>
      <c r="O191" s="85"/>
      <c r="P191" s="214">
        <f>O191*H191</f>
        <v>0</v>
      </c>
      <c r="Q191" s="214">
        <v>0.2</v>
      </c>
      <c r="R191" s="214">
        <f>Q191*H191</f>
        <v>0.074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170</v>
      </c>
      <c r="AT191" s="216" t="s">
        <v>166</v>
      </c>
      <c r="AU191" s="216" t="s">
        <v>85</v>
      </c>
      <c r="AY191" s="18" t="s">
        <v>121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83</v>
      </c>
      <c r="BK191" s="217">
        <f>ROUND(I191*H191,2)</f>
        <v>0</v>
      </c>
      <c r="BL191" s="18" t="s">
        <v>128</v>
      </c>
      <c r="BM191" s="216" t="s">
        <v>431</v>
      </c>
    </row>
    <row r="192" spans="1:47" s="2" customFormat="1" ht="12">
      <c r="A192" s="39"/>
      <c r="B192" s="40"/>
      <c r="C192" s="41"/>
      <c r="D192" s="218" t="s">
        <v>130</v>
      </c>
      <c r="E192" s="41"/>
      <c r="F192" s="219" t="s">
        <v>321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130</v>
      </c>
      <c r="AU192" s="18" t="s">
        <v>85</v>
      </c>
    </row>
    <row r="193" spans="1:51" s="13" customFormat="1" ht="12">
      <c r="A193" s="13"/>
      <c r="B193" s="223"/>
      <c r="C193" s="224"/>
      <c r="D193" s="218" t="s">
        <v>132</v>
      </c>
      <c r="E193" s="225" t="s">
        <v>19</v>
      </c>
      <c r="F193" s="226" t="s">
        <v>475</v>
      </c>
      <c r="G193" s="224"/>
      <c r="H193" s="227">
        <v>0.37</v>
      </c>
      <c r="I193" s="228"/>
      <c r="J193" s="224"/>
      <c r="K193" s="224"/>
      <c r="L193" s="229"/>
      <c r="M193" s="230"/>
      <c r="N193" s="231"/>
      <c r="O193" s="231"/>
      <c r="P193" s="231"/>
      <c r="Q193" s="231"/>
      <c r="R193" s="231"/>
      <c r="S193" s="231"/>
      <c r="T193" s="23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3" t="s">
        <v>132</v>
      </c>
      <c r="AU193" s="233" t="s">
        <v>85</v>
      </c>
      <c r="AV193" s="13" t="s">
        <v>85</v>
      </c>
      <c r="AW193" s="13" t="s">
        <v>36</v>
      </c>
      <c r="AX193" s="13" t="s">
        <v>83</v>
      </c>
      <c r="AY193" s="233" t="s">
        <v>121</v>
      </c>
    </row>
    <row r="194" spans="1:65" s="2" customFormat="1" ht="14.4" customHeight="1">
      <c r="A194" s="39"/>
      <c r="B194" s="40"/>
      <c r="C194" s="205" t="s">
        <v>313</v>
      </c>
      <c r="D194" s="205" t="s">
        <v>123</v>
      </c>
      <c r="E194" s="206" t="s">
        <v>325</v>
      </c>
      <c r="F194" s="207" t="s">
        <v>326</v>
      </c>
      <c r="G194" s="208" t="s">
        <v>327</v>
      </c>
      <c r="H194" s="209">
        <v>0.234</v>
      </c>
      <c r="I194" s="210"/>
      <c r="J194" s="211">
        <f>ROUND(I194*H194,2)</f>
        <v>0</v>
      </c>
      <c r="K194" s="207" t="s">
        <v>127</v>
      </c>
      <c r="L194" s="45"/>
      <c r="M194" s="212" t="s">
        <v>19</v>
      </c>
      <c r="N194" s="213" t="s">
        <v>46</v>
      </c>
      <c r="O194" s="85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128</v>
      </c>
      <c r="AT194" s="216" t="s">
        <v>123</v>
      </c>
      <c r="AU194" s="216" t="s">
        <v>85</v>
      </c>
      <c r="AY194" s="18" t="s">
        <v>121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83</v>
      </c>
      <c r="BK194" s="217">
        <f>ROUND(I194*H194,2)</f>
        <v>0</v>
      </c>
      <c r="BL194" s="18" t="s">
        <v>128</v>
      </c>
      <c r="BM194" s="216" t="s">
        <v>433</v>
      </c>
    </row>
    <row r="195" spans="1:47" s="2" customFormat="1" ht="12">
      <c r="A195" s="39"/>
      <c r="B195" s="40"/>
      <c r="C195" s="41"/>
      <c r="D195" s="218" t="s">
        <v>130</v>
      </c>
      <c r="E195" s="41"/>
      <c r="F195" s="219" t="s">
        <v>329</v>
      </c>
      <c r="G195" s="41"/>
      <c r="H195" s="41"/>
      <c r="I195" s="220"/>
      <c r="J195" s="41"/>
      <c r="K195" s="41"/>
      <c r="L195" s="45"/>
      <c r="M195" s="221"/>
      <c r="N195" s="22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130</v>
      </c>
      <c r="AU195" s="18" t="s">
        <v>85</v>
      </c>
    </row>
    <row r="196" spans="1:47" s="2" customFormat="1" ht="12">
      <c r="A196" s="39"/>
      <c r="B196" s="40"/>
      <c r="C196" s="41"/>
      <c r="D196" s="218" t="s">
        <v>143</v>
      </c>
      <c r="E196" s="41"/>
      <c r="F196" s="234" t="s">
        <v>330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143</v>
      </c>
      <c r="AU196" s="18" t="s">
        <v>85</v>
      </c>
    </row>
    <row r="197" spans="1:51" s="13" customFormat="1" ht="12">
      <c r="A197" s="13"/>
      <c r="B197" s="223"/>
      <c r="C197" s="224"/>
      <c r="D197" s="218" t="s">
        <v>132</v>
      </c>
      <c r="E197" s="225" t="s">
        <v>19</v>
      </c>
      <c r="F197" s="226" t="s">
        <v>434</v>
      </c>
      <c r="G197" s="224"/>
      <c r="H197" s="227">
        <v>0.146</v>
      </c>
      <c r="I197" s="228"/>
      <c r="J197" s="224"/>
      <c r="K197" s="224"/>
      <c r="L197" s="229"/>
      <c r="M197" s="230"/>
      <c r="N197" s="231"/>
      <c r="O197" s="231"/>
      <c r="P197" s="231"/>
      <c r="Q197" s="231"/>
      <c r="R197" s="231"/>
      <c r="S197" s="231"/>
      <c r="T197" s="23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3" t="s">
        <v>132</v>
      </c>
      <c r="AU197" s="233" t="s">
        <v>85</v>
      </c>
      <c r="AV197" s="13" t="s">
        <v>85</v>
      </c>
      <c r="AW197" s="13" t="s">
        <v>36</v>
      </c>
      <c r="AX197" s="13" t="s">
        <v>75</v>
      </c>
      <c r="AY197" s="233" t="s">
        <v>121</v>
      </c>
    </row>
    <row r="198" spans="1:51" s="13" customFormat="1" ht="12">
      <c r="A198" s="13"/>
      <c r="B198" s="223"/>
      <c r="C198" s="224"/>
      <c r="D198" s="218" t="s">
        <v>132</v>
      </c>
      <c r="E198" s="225" t="s">
        <v>19</v>
      </c>
      <c r="F198" s="226" t="s">
        <v>435</v>
      </c>
      <c r="G198" s="224"/>
      <c r="H198" s="227">
        <v>0.088</v>
      </c>
      <c r="I198" s="228"/>
      <c r="J198" s="224"/>
      <c r="K198" s="224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132</v>
      </c>
      <c r="AU198" s="233" t="s">
        <v>85</v>
      </c>
      <c r="AV198" s="13" t="s">
        <v>85</v>
      </c>
      <c r="AW198" s="13" t="s">
        <v>36</v>
      </c>
      <c r="AX198" s="13" t="s">
        <v>75</v>
      </c>
      <c r="AY198" s="233" t="s">
        <v>121</v>
      </c>
    </row>
    <row r="199" spans="1:51" s="14" customFormat="1" ht="12">
      <c r="A199" s="14"/>
      <c r="B199" s="235"/>
      <c r="C199" s="236"/>
      <c r="D199" s="218" t="s">
        <v>132</v>
      </c>
      <c r="E199" s="237" t="s">
        <v>19</v>
      </c>
      <c r="F199" s="238" t="s">
        <v>147</v>
      </c>
      <c r="G199" s="236"/>
      <c r="H199" s="239">
        <v>0.234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5" t="s">
        <v>132</v>
      </c>
      <c r="AU199" s="245" t="s">
        <v>85</v>
      </c>
      <c r="AV199" s="14" t="s">
        <v>128</v>
      </c>
      <c r="AW199" s="14" t="s">
        <v>36</v>
      </c>
      <c r="AX199" s="14" t="s">
        <v>83</v>
      </c>
      <c r="AY199" s="245" t="s">
        <v>121</v>
      </c>
    </row>
    <row r="200" spans="1:65" s="2" customFormat="1" ht="14.4" customHeight="1">
      <c r="A200" s="39"/>
      <c r="B200" s="40"/>
      <c r="C200" s="246" t="s">
        <v>319</v>
      </c>
      <c r="D200" s="246" t="s">
        <v>166</v>
      </c>
      <c r="E200" s="247" t="s">
        <v>332</v>
      </c>
      <c r="F200" s="248" t="s">
        <v>333</v>
      </c>
      <c r="G200" s="249" t="s">
        <v>169</v>
      </c>
      <c r="H200" s="250">
        <v>233.5</v>
      </c>
      <c r="I200" s="251"/>
      <c r="J200" s="252">
        <f>ROUND(I200*H200,2)</f>
        <v>0</v>
      </c>
      <c r="K200" s="248" t="s">
        <v>19</v>
      </c>
      <c r="L200" s="253"/>
      <c r="M200" s="254" t="s">
        <v>19</v>
      </c>
      <c r="N200" s="255" t="s">
        <v>46</v>
      </c>
      <c r="O200" s="85"/>
      <c r="P200" s="214">
        <f>O200*H200</f>
        <v>0</v>
      </c>
      <c r="Q200" s="214">
        <v>0.002</v>
      </c>
      <c r="R200" s="214">
        <f>Q200*H200</f>
        <v>0.467</v>
      </c>
      <c r="S200" s="214">
        <v>0</v>
      </c>
      <c r="T200" s="21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6" t="s">
        <v>170</v>
      </c>
      <c r="AT200" s="216" t="s">
        <v>166</v>
      </c>
      <c r="AU200" s="216" t="s">
        <v>85</v>
      </c>
      <c r="AY200" s="18" t="s">
        <v>121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83</v>
      </c>
      <c r="BK200" s="217">
        <f>ROUND(I200*H200,2)</f>
        <v>0</v>
      </c>
      <c r="BL200" s="18" t="s">
        <v>128</v>
      </c>
      <c r="BM200" s="216" t="s">
        <v>436</v>
      </c>
    </row>
    <row r="201" spans="1:47" s="2" customFormat="1" ht="12">
      <c r="A201" s="39"/>
      <c r="B201" s="40"/>
      <c r="C201" s="41"/>
      <c r="D201" s="218" t="s">
        <v>130</v>
      </c>
      <c r="E201" s="41"/>
      <c r="F201" s="219" t="s">
        <v>333</v>
      </c>
      <c r="G201" s="41"/>
      <c r="H201" s="41"/>
      <c r="I201" s="220"/>
      <c r="J201" s="41"/>
      <c r="K201" s="41"/>
      <c r="L201" s="45"/>
      <c r="M201" s="221"/>
      <c r="N201" s="222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130</v>
      </c>
      <c r="AU201" s="18" t="s">
        <v>85</v>
      </c>
    </row>
    <row r="202" spans="1:47" s="2" customFormat="1" ht="12">
      <c r="A202" s="39"/>
      <c r="B202" s="40"/>
      <c r="C202" s="41"/>
      <c r="D202" s="218" t="s">
        <v>143</v>
      </c>
      <c r="E202" s="41"/>
      <c r="F202" s="234" t="s">
        <v>330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143</v>
      </c>
      <c r="AU202" s="18" t="s">
        <v>85</v>
      </c>
    </row>
    <row r="203" spans="1:51" s="13" customFormat="1" ht="12">
      <c r="A203" s="13"/>
      <c r="B203" s="223"/>
      <c r="C203" s="224"/>
      <c r="D203" s="218" t="s">
        <v>132</v>
      </c>
      <c r="E203" s="225" t="s">
        <v>19</v>
      </c>
      <c r="F203" s="226" t="s">
        <v>437</v>
      </c>
      <c r="G203" s="224"/>
      <c r="H203" s="227">
        <v>145.5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3" t="s">
        <v>132</v>
      </c>
      <c r="AU203" s="233" t="s">
        <v>85</v>
      </c>
      <c r="AV203" s="13" t="s">
        <v>85</v>
      </c>
      <c r="AW203" s="13" t="s">
        <v>36</v>
      </c>
      <c r="AX203" s="13" t="s">
        <v>75</v>
      </c>
      <c r="AY203" s="233" t="s">
        <v>121</v>
      </c>
    </row>
    <row r="204" spans="1:51" s="13" customFormat="1" ht="12">
      <c r="A204" s="13"/>
      <c r="B204" s="223"/>
      <c r="C204" s="224"/>
      <c r="D204" s="218" t="s">
        <v>132</v>
      </c>
      <c r="E204" s="225" t="s">
        <v>19</v>
      </c>
      <c r="F204" s="226" t="s">
        <v>438</v>
      </c>
      <c r="G204" s="224"/>
      <c r="H204" s="227">
        <v>88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132</v>
      </c>
      <c r="AU204" s="233" t="s">
        <v>85</v>
      </c>
      <c r="AV204" s="13" t="s">
        <v>85</v>
      </c>
      <c r="AW204" s="13" t="s">
        <v>36</v>
      </c>
      <c r="AX204" s="13" t="s">
        <v>75</v>
      </c>
      <c r="AY204" s="233" t="s">
        <v>121</v>
      </c>
    </row>
    <row r="205" spans="1:51" s="14" customFormat="1" ht="12">
      <c r="A205" s="14"/>
      <c r="B205" s="235"/>
      <c r="C205" s="236"/>
      <c r="D205" s="218" t="s">
        <v>132</v>
      </c>
      <c r="E205" s="237" t="s">
        <v>19</v>
      </c>
      <c r="F205" s="238" t="s">
        <v>147</v>
      </c>
      <c r="G205" s="236"/>
      <c r="H205" s="239">
        <v>233.5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5" t="s">
        <v>132</v>
      </c>
      <c r="AU205" s="245" t="s">
        <v>85</v>
      </c>
      <c r="AV205" s="14" t="s">
        <v>128</v>
      </c>
      <c r="AW205" s="14" t="s">
        <v>36</v>
      </c>
      <c r="AX205" s="14" t="s">
        <v>83</v>
      </c>
      <c r="AY205" s="245" t="s">
        <v>121</v>
      </c>
    </row>
    <row r="206" spans="1:65" s="2" customFormat="1" ht="14.4" customHeight="1">
      <c r="A206" s="39"/>
      <c r="B206" s="40"/>
      <c r="C206" s="205" t="s">
        <v>324</v>
      </c>
      <c r="D206" s="205" t="s">
        <v>123</v>
      </c>
      <c r="E206" s="206" t="s">
        <v>338</v>
      </c>
      <c r="F206" s="207" t="s">
        <v>339</v>
      </c>
      <c r="G206" s="208" t="s">
        <v>141</v>
      </c>
      <c r="H206" s="209">
        <v>34.38</v>
      </c>
      <c r="I206" s="210"/>
      <c r="J206" s="211">
        <f>ROUND(I206*H206,2)</f>
        <v>0</v>
      </c>
      <c r="K206" s="207" t="s">
        <v>127</v>
      </c>
      <c r="L206" s="45"/>
      <c r="M206" s="212" t="s">
        <v>19</v>
      </c>
      <c r="N206" s="213" t="s">
        <v>46</v>
      </c>
      <c r="O206" s="85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128</v>
      </c>
      <c r="AT206" s="216" t="s">
        <v>123</v>
      </c>
      <c r="AU206" s="216" t="s">
        <v>85</v>
      </c>
      <c r="AY206" s="18" t="s">
        <v>121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83</v>
      </c>
      <c r="BK206" s="217">
        <f>ROUND(I206*H206,2)</f>
        <v>0</v>
      </c>
      <c r="BL206" s="18" t="s">
        <v>128</v>
      </c>
      <c r="BM206" s="216" t="s">
        <v>487</v>
      </c>
    </row>
    <row r="207" spans="1:47" s="2" customFormat="1" ht="12">
      <c r="A207" s="39"/>
      <c r="B207" s="40"/>
      <c r="C207" s="41"/>
      <c r="D207" s="218" t="s">
        <v>130</v>
      </c>
      <c r="E207" s="41"/>
      <c r="F207" s="219" t="s">
        <v>341</v>
      </c>
      <c r="G207" s="41"/>
      <c r="H207" s="41"/>
      <c r="I207" s="220"/>
      <c r="J207" s="41"/>
      <c r="K207" s="41"/>
      <c r="L207" s="45"/>
      <c r="M207" s="221"/>
      <c r="N207" s="222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130</v>
      </c>
      <c r="AU207" s="18" t="s">
        <v>85</v>
      </c>
    </row>
    <row r="208" spans="1:51" s="13" customFormat="1" ht="12">
      <c r="A208" s="13"/>
      <c r="B208" s="223"/>
      <c r="C208" s="224"/>
      <c r="D208" s="218" t="s">
        <v>132</v>
      </c>
      <c r="E208" s="225" t="s">
        <v>19</v>
      </c>
      <c r="F208" s="226" t="s">
        <v>342</v>
      </c>
      <c r="G208" s="224"/>
      <c r="H208" s="227">
        <v>29.1</v>
      </c>
      <c r="I208" s="228"/>
      <c r="J208" s="224"/>
      <c r="K208" s="224"/>
      <c r="L208" s="229"/>
      <c r="M208" s="230"/>
      <c r="N208" s="231"/>
      <c r="O208" s="231"/>
      <c r="P208" s="231"/>
      <c r="Q208" s="231"/>
      <c r="R208" s="231"/>
      <c r="S208" s="231"/>
      <c r="T208" s="23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3" t="s">
        <v>132</v>
      </c>
      <c r="AU208" s="233" t="s">
        <v>85</v>
      </c>
      <c r="AV208" s="13" t="s">
        <v>85</v>
      </c>
      <c r="AW208" s="13" t="s">
        <v>36</v>
      </c>
      <c r="AX208" s="13" t="s">
        <v>75</v>
      </c>
      <c r="AY208" s="233" t="s">
        <v>121</v>
      </c>
    </row>
    <row r="209" spans="1:51" s="13" customFormat="1" ht="12">
      <c r="A209" s="13"/>
      <c r="B209" s="223"/>
      <c r="C209" s="224"/>
      <c r="D209" s="218" t="s">
        <v>132</v>
      </c>
      <c r="E209" s="225" t="s">
        <v>19</v>
      </c>
      <c r="F209" s="226" t="s">
        <v>343</v>
      </c>
      <c r="G209" s="224"/>
      <c r="H209" s="227">
        <v>5.28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3" t="s">
        <v>132</v>
      </c>
      <c r="AU209" s="233" t="s">
        <v>85</v>
      </c>
      <c r="AV209" s="13" t="s">
        <v>85</v>
      </c>
      <c r="AW209" s="13" t="s">
        <v>36</v>
      </c>
      <c r="AX209" s="13" t="s">
        <v>75</v>
      </c>
      <c r="AY209" s="233" t="s">
        <v>121</v>
      </c>
    </row>
    <row r="210" spans="1:51" s="14" customFormat="1" ht="12">
      <c r="A210" s="14"/>
      <c r="B210" s="235"/>
      <c r="C210" s="236"/>
      <c r="D210" s="218" t="s">
        <v>132</v>
      </c>
      <c r="E210" s="237" t="s">
        <v>19</v>
      </c>
      <c r="F210" s="238" t="s">
        <v>147</v>
      </c>
      <c r="G210" s="236"/>
      <c r="H210" s="239">
        <v>34.38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5" t="s">
        <v>132</v>
      </c>
      <c r="AU210" s="245" t="s">
        <v>85</v>
      </c>
      <c r="AV210" s="14" t="s">
        <v>128</v>
      </c>
      <c r="AW210" s="14" t="s">
        <v>36</v>
      </c>
      <c r="AX210" s="14" t="s">
        <v>83</v>
      </c>
      <c r="AY210" s="245" t="s">
        <v>121</v>
      </c>
    </row>
    <row r="211" spans="1:65" s="2" customFormat="1" ht="14.4" customHeight="1">
      <c r="A211" s="39"/>
      <c r="B211" s="40"/>
      <c r="C211" s="205" t="s">
        <v>331</v>
      </c>
      <c r="D211" s="205" t="s">
        <v>123</v>
      </c>
      <c r="E211" s="206" t="s">
        <v>345</v>
      </c>
      <c r="F211" s="207" t="s">
        <v>346</v>
      </c>
      <c r="G211" s="208" t="s">
        <v>141</v>
      </c>
      <c r="H211" s="209">
        <v>34.38</v>
      </c>
      <c r="I211" s="210"/>
      <c r="J211" s="211">
        <f>ROUND(I211*H211,2)</f>
        <v>0</v>
      </c>
      <c r="K211" s="207" t="s">
        <v>127</v>
      </c>
      <c r="L211" s="45"/>
      <c r="M211" s="212" t="s">
        <v>19</v>
      </c>
      <c r="N211" s="213" t="s">
        <v>46</v>
      </c>
      <c r="O211" s="85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128</v>
      </c>
      <c r="AT211" s="216" t="s">
        <v>123</v>
      </c>
      <c r="AU211" s="216" t="s">
        <v>85</v>
      </c>
      <c r="AY211" s="18" t="s">
        <v>121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83</v>
      </c>
      <c r="BK211" s="217">
        <f>ROUND(I211*H211,2)</f>
        <v>0</v>
      </c>
      <c r="BL211" s="18" t="s">
        <v>128</v>
      </c>
      <c r="BM211" s="216" t="s">
        <v>440</v>
      </c>
    </row>
    <row r="212" spans="1:47" s="2" customFormat="1" ht="12">
      <c r="A212" s="39"/>
      <c r="B212" s="40"/>
      <c r="C212" s="41"/>
      <c r="D212" s="218" t="s">
        <v>130</v>
      </c>
      <c r="E212" s="41"/>
      <c r="F212" s="219" t="s">
        <v>348</v>
      </c>
      <c r="G212" s="41"/>
      <c r="H212" s="41"/>
      <c r="I212" s="220"/>
      <c r="J212" s="41"/>
      <c r="K212" s="41"/>
      <c r="L212" s="45"/>
      <c r="M212" s="221"/>
      <c r="N212" s="222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130</v>
      </c>
      <c r="AU212" s="18" t="s">
        <v>85</v>
      </c>
    </row>
    <row r="213" spans="1:51" s="13" customFormat="1" ht="12">
      <c r="A213" s="13"/>
      <c r="B213" s="223"/>
      <c r="C213" s="224"/>
      <c r="D213" s="218" t="s">
        <v>132</v>
      </c>
      <c r="E213" s="225" t="s">
        <v>19</v>
      </c>
      <c r="F213" s="226" t="s">
        <v>342</v>
      </c>
      <c r="G213" s="224"/>
      <c r="H213" s="227">
        <v>29.1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132</v>
      </c>
      <c r="AU213" s="233" t="s">
        <v>85</v>
      </c>
      <c r="AV213" s="13" t="s">
        <v>85</v>
      </c>
      <c r="AW213" s="13" t="s">
        <v>36</v>
      </c>
      <c r="AX213" s="13" t="s">
        <v>75</v>
      </c>
      <c r="AY213" s="233" t="s">
        <v>121</v>
      </c>
    </row>
    <row r="214" spans="1:51" s="13" customFormat="1" ht="12">
      <c r="A214" s="13"/>
      <c r="B214" s="223"/>
      <c r="C214" s="224"/>
      <c r="D214" s="218" t="s">
        <v>132</v>
      </c>
      <c r="E214" s="225" t="s">
        <v>19</v>
      </c>
      <c r="F214" s="226" t="s">
        <v>343</v>
      </c>
      <c r="G214" s="224"/>
      <c r="H214" s="227">
        <v>5.28</v>
      </c>
      <c r="I214" s="228"/>
      <c r="J214" s="224"/>
      <c r="K214" s="224"/>
      <c r="L214" s="229"/>
      <c r="M214" s="230"/>
      <c r="N214" s="231"/>
      <c r="O214" s="231"/>
      <c r="P214" s="231"/>
      <c r="Q214" s="231"/>
      <c r="R214" s="231"/>
      <c r="S214" s="231"/>
      <c r="T214" s="23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3" t="s">
        <v>132</v>
      </c>
      <c r="AU214" s="233" t="s">
        <v>85</v>
      </c>
      <c r="AV214" s="13" t="s">
        <v>85</v>
      </c>
      <c r="AW214" s="13" t="s">
        <v>36</v>
      </c>
      <c r="AX214" s="13" t="s">
        <v>75</v>
      </c>
      <c r="AY214" s="233" t="s">
        <v>121</v>
      </c>
    </row>
    <row r="215" spans="1:51" s="14" customFormat="1" ht="12">
      <c r="A215" s="14"/>
      <c r="B215" s="235"/>
      <c r="C215" s="236"/>
      <c r="D215" s="218" t="s">
        <v>132</v>
      </c>
      <c r="E215" s="237" t="s">
        <v>19</v>
      </c>
      <c r="F215" s="238" t="s">
        <v>147</v>
      </c>
      <c r="G215" s="236"/>
      <c r="H215" s="239">
        <v>34.38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5" t="s">
        <v>132</v>
      </c>
      <c r="AU215" s="245" t="s">
        <v>85</v>
      </c>
      <c r="AV215" s="14" t="s">
        <v>128</v>
      </c>
      <c r="AW215" s="14" t="s">
        <v>36</v>
      </c>
      <c r="AX215" s="14" t="s">
        <v>83</v>
      </c>
      <c r="AY215" s="245" t="s">
        <v>121</v>
      </c>
    </row>
    <row r="216" spans="1:65" s="2" customFormat="1" ht="14.4" customHeight="1">
      <c r="A216" s="39"/>
      <c r="B216" s="40"/>
      <c r="C216" s="205" t="s">
        <v>337</v>
      </c>
      <c r="D216" s="205" t="s">
        <v>123</v>
      </c>
      <c r="E216" s="206" t="s">
        <v>350</v>
      </c>
      <c r="F216" s="207" t="s">
        <v>351</v>
      </c>
      <c r="G216" s="208" t="s">
        <v>141</v>
      </c>
      <c r="H216" s="209">
        <v>68.76</v>
      </c>
      <c r="I216" s="210"/>
      <c r="J216" s="211">
        <f>ROUND(I216*H216,2)</f>
        <v>0</v>
      </c>
      <c r="K216" s="207" t="s">
        <v>127</v>
      </c>
      <c r="L216" s="45"/>
      <c r="M216" s="212" t="s">
        <v>19</v>
      </c>
      <c r="N216" s="213" t="s">
        <v>46</v>
      </c>
      <c r="O216" s="85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128</v>
      </c>
      <c r="AT216" s="216" t="s">
        <v>123</v>
      </c>
      <c r="AU216" s="216" t="s">
        <v>85</v>
      </c>
      <c r="AY216" s="18" t="s">
        <v>121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83</v>
      </c>
      <c r="BK216" s="217">
        <f>ROUND(I216*H216,2)</f>
        <v>0</v>
      </c>
      <c r="BL216" s="18" t="s">
        <v>128</v>
      </c>
      <c r="BM216" s="216" t="s">
        <v>441</v>
      </c>
    </row>
    <row r="217" spans="1:47" s="2" customFormat="1" ht="12">
      <c r="A217" s="39"/>
      <c r="B217" s="40"/>
      <c r="C217" s="41"/>
      <c r="D217" s="218" t="s">
        <v>130</v>
      </c>
      <c r="E217" s="41"/>
      <c r="F217" s="219" t="s">
        <v>353</v>
      </c>
      <c r="G217" s="41"/>
      <c r="H217" s="41"/>
      <c r="I217" s="220"/>
      <c r="J217" s="41"/>
      <c r="K217" s="41"/>
      <c r="L217" s="45"/>
      <c r="M217" s="221"/>
      <c r="N217" s="22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130</v>
      </c>
      <c r="AU217" s="18" t="s">
        <v>85</v>
      </c>
    </row>
    <row r="218" spans="1:51" s="13" customFormat="1" ht="12">
      <c r="A218" s="13"/>
      <c r="B218" s="223"/>
      <c r="C218" s="224"/>
      <c r="D218" s="218" t="s">
        <v>132</v>
      </c>
      <c r="E218" s="225" t="s">
        <v>19</v>
      </c>
      <c r="F218" s="226" t="s">
        <v>442</v>
      </c>
      <c r="G218" s="224"/>
      <c r="H218" s="227">
        <v>68.76</v>
      </c>
      <c r="I218" s="228"/>
      <c r="J218" s="224"/>
      <c r="K218" s="224"/>
      <c r="L218" s="229"/>
      <c r="M218" s="230"/>
      <c r="N218" s="231"/>
      <c r="O218" s="231"/>
      <c r="P218" s="231"/>
      <c r="Q218" s="231"/>
      <c r="R218" s="231"/>
      <c r="S218" s="231"/>
      <c r="T218" s="23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3" t="s">
        <v>132</v>
      </c>
      <c r="AU218" s="233" t="s">
        <v>85</v>
      </c>
      <c r="AV218" s="13" t="s">
        <v>85</v>
      </c>
      <c r="AW218" s="13" t="s">
        <v>36</v>
      </c>
      <c r="AX218" s="13" t="s">
        <v>83</v>
      </c>
      <c r="AY218" s="233" t="s">
        <v>121</v>
      </c>
    </row>
    <row r="219" spans="1:63" s="12" customFormat="1" ht="22.8" customHeight="1">
      <c r="A219" s="12"/>
      <c r="B219" s="189"/>
      <c r="C219" s="190"/>
      <c r="D219" s="191" t="s">
        <v>74</v>
      </c>
      <c r="E219" s="203" t="s">
        <v>355</v>
      </c>
      <c r="F219" s="203" t="s">
        <v>356</v>
      </c>
      <c r="G219" s="190"/>
      <c r="H219" s="190"/>
      <c r="I219" s="193"/>
      <c r="J219" s="204">
        <f>BK219</f>
        <v>0</v>
      </c>
      <c r="K219" s="190"/>
      <c r="L219" s="195"/>
      <c r="M219" s="196"/>
      <c r="N219" s="197"/>
      <c r="O219" s="197"/>
      <c r="P219" s="198">
        <f>SUM(P220:P221)</f>
        <v>0</v>
      </c>
      <c r="Q219" s="197"/>
      <c r="R219" s="198">
        <f>SUM(R220:R221)</f>
        <v>0</v>
      </c>
      <c r="S219" s="197"/>
      <c r="T219" s="199">
        <f>SUM(T220:T221)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0" t="s">
        <v>83</v>
      </c>
      <c r="AT219" s="201" t="s">
        <v>74</v>
      </c>
      <c r="AU219" s="201" t="s">
        <v>83</v>
      </c>
      <c r="AY219" s="200" t="s">
        <v>121</v>
      </c>
      <c r="BK219" s="202">
        <f>SUM(BK220:BK221)</f>
        <v>0</v>
      </c>
    </row>
    <row r="220" spans="1:65" s="2" customFormat="1" ht="14.4" customHeight="1">
      <c r="A220" s="39"/>
      <c r="B220" s="40"/>
      <c r="C220" s="205" t="s">
        <v>344</v>
      </c>
      <c r="D220" s="205" t="s">
        <v>123</v>
      </c>
      <c r="E220" s="206" t="s">
        <v>358</v>
      </c>
      <c r="F220" s="207" t="s">
        <v>359</v>
      </c>
      <c r="G220" s="208" t="s">
        <v>327</v>
      </c>
      <c r="H220" s="209">
        <v>0.92</v>
      </c>
      <c r="I220" s="210"/>
      <c r="J220" s="211">
        <f>ROUND(I220*H220,2)</f>
        <v>0</v>
      </c>
      <c r="K220" s="207" t="s">
        <v>127</v>
      </c>
      <c r="L220" s="45"/>
      <c r="M220" s="212" t="s">
        <v>19</v>
      </c>
      <c r="N220" s="213" t="s">
        <v>46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128</v>
      </c>
      <c r="AT220" s="216" t="s">
        <v>123</v>
      </c>
      <c r="AU220" s="216" t="s">
        <v>85</v>
      </c>
      <c r="AY220" s="18" t="s">
        <v>121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83</v>
      </c>
      <c r="BK220" s="217">
        <f>ROUND(I220*H220,2)</f>
        <v>0</v>
      </c>
      <c r="BL220" s="18" t="s">
        <v>128</v>
      </c>
      <c r="BM220" s="216" t="s">
        <v>443</v>
      </c>
    </row>
    <row r="221" spans="1:47" s="2" customFormat="1" ht="12">
      <c r="A221" s="39"/>
      <c r="B221" s="40"/>
      <c r="C221" s="41"/>
      <c r="D221" s="218" t="s">
        <v>130</v>
      </c>
      <c r="E221" s="41"/>
      <c r="F221" s="219" t="s">
        <v>361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130</v>
      </c>
      <c r="AU221" s="18" t="s">
        <v>85</v>
      </c>
    </row>
    <row r="222" spans="1:63" s="12" customFormat="1" ht="25.9" customHeight="1">
      <c r="A222" s="12"/>
      <c r="B222" s="189"/>
      <c r="C222" s="190"/>
      <c r="D222" s="191" t="s">
        <v>74</v>
      </c>
      <c r="E222" s="192" t="s">
        <v>362</v>
      </c>
      <c r="F222" s="192" t="s">
        <v>363</v>
      </c>
      <c r="G222" s="190"/>
      <c r="H222" s="190"/>
      <c r="I222" s="193"/>
      <c r="J222" s="194">
        <f>BK222</f>
        <v>0</v>
      </c>
      <c r="K222" s="190"/>
      <c r="L222" s="195"/>
      <c r="M222" s="196"/>
      <c r="N222" s="197"/>
      <c r="O222" s="197"/>
      <c r="P222" s="198">
        <f>SUM(P223:P230)</f>
        <v>0</v>
      </c>
      <c r="Q222" s="197"/>
      <c r="R222" s="198">
        <f>SUM(R223:R230)</f>
        <v>0</v>
      </c>
      <c r="S222" s="197"/>
      <c r="T222" s="199">
        <f>SUM(T223:T230)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0" t="s">
        <v>128</v>
      </c>
      <c r="AT222" s="201" t="s">
        <v>74</v>
      </c>
      <c r="AU222" s="201" t="s">
        <v>75</v>
      </c>
      <c r="AY222" s="200" t="s">
        <v>121</v>
      </c>
      <c r="BK222" s="202">
        <f>SUM(BK223:BK230)</f>
        <v>0</v>
      </c>
    </row>
    <row r="223" spans="1:65" s="2" customFormat="1" ht="14.4" customHeight="1">
      <c r="A223" s="39"/>
      <c r="B223" s="40"/>
      <c r="C223" s="205" t="s">
        <v>349</v>
      </c>
      <c r="D223" s="205" t="s">
        <v>123</v>
      </c>
      <c r="E223" s="206" t="s">
        <v>365</v>
      </c>
      <c r="F223" s="207" t="s">
        <v>366</v>
      </c>
      <c r="G223" s="208" t="s">
        <v>169</v>
      </c>
      <c r="H223" s="209">
        <v>1.94</v>
      </c>
      <c r="I223" s="210"/>
      <c r="J223" s="211">
        <f>ROUND(I223*H223,2)</f>
        <v>0</v>
      </c>
      <c r="K223" s="207" t="s">
        <v>19</v>
      </c>
      <c r="L223" s="45"/>
      <c r="M223" s="212" t="s">
        <v>19</v>
      </c>
      <c r="N223" s="213" t="s">
        <v>46</v>
      </c>
      <c r="O223" s="85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128</v>
      </c>
      <c r="AT223" s="216" t="s">
        <v>123</v>
      </c>
      <c r="AU223" s="216" t="s">
        <v>83</v>
      </c>
      <c r="AY223" s="18" t="s">
        <v>121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83</v>
      </c>
      <c r="BK223" s="217">
        <f>ROUND(I223*H223,2)</f>
        <v>0</v>
      </c>
      <c r="BL223" s="18" t="s">
        <v>128</v>
      </c>
      <c r="BM223" s="216" t="s">
        <v>488</v>
      </c>
    </row>
    <row r="224" spans="1:47" s="2" customFormat="1" ht="12">
      <c r="A224" s="39"/>
      <c r="B224" s="40"/>
      <c r="C224" s="41"/>
      <c r="D224" s="218" t="s">
        <v>130</v>
      </c>
      <c r="E224" s="41"/>
      <c r="F224" s="219" t="s">
        <v>368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130</v>
      </c>
      <c r="AU224" s="18" t="s">
        <v>83</v>
      </c>
    </row>
    <row r="225" spans="1:51" s="13" customFormat="1" ht="12">
      <c r="A225" s="13"/>
      <c r="B225" s="223"/>
      <c r="C225" s="224"/>
      <c r="D225" s="218" t="s">
        <v>132</v>
      </c>
      <c r="E225" s="225" t="s">
        <v>19</v>
      </c>
      <c r="F225" s="226" t="s">
        <v>229</v>
      </c>
      <c r="G225" s="224"/>
      <c r="H225" s="227">
        <v>97</v>
      </c>
      <c r="I225" s="228"/>
      <c r="J225" s="224"/>
      <c r="K225" s="224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132</v>
      </c>
      <c r="AU225" s="233" t="s">
        <v>83</v>
      </c>
      <c r="AV225" s="13" t="s">
        <v>85</v>
      </c>
      <c r="AW225" s="13" t="s">
        <v>36</v>
      </c>
      <c r="AX225" s="13" t="s">
        <v>83</v>
      </c>
      <c r="AY225" s="233" t="s">
        <v>121</v>
      </c>
    </row>
    <row r="226" spans="1:51" s="13" customFormat="1" ht="12">
      <c r="A226" s="13"/>
      <c r="B226" s="223"/>
      <c r="C226" s="224"/>
      <c r="D226" s="218" t="s">
        <v>132</v>
      </c>
      <c r="E226" s="224"/>
      <c r="F226" s="226" t="s">
        <v>369</v>
      </c>
      <c r="G226" s="224"/>
      <c r="H226" s="227">
        <v>1.94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3" t="s">
        <v>132</v>
      </c>
      <c r="AU226" s="233" t="s">
        <v>83</v>
      </c>
      <c r="AV226" s="13" t="s">
        <v>85</v>
      </c>
      <c r="AW226" s="13" t="s">
        <v>4</v>
      </c>
      <c r="AX226" s="13" t="s">
        <v>83</v>
      </c>
      <c r="AY226" s="233" t="s">
        <v>121</v>
      </c>
    </row>
    <row r="227" spans="1:65" s="2" customFormat="1" ht="14.4" customHeight="1">
      <c r="A227" s="39"/>
      <c r="B227" s="40"/>
      <c r="C227" s="205" t="s">
        <v>357</v>
      </c>
      <c r="D227" s="205" t="s">
        <v>123</v>
      </c>
      <c r="E227" s="206" t="s">
        <v>371</v>
      </c>
      <c r="F227" s="207" t="s">
        <v>372</v>
      </c>
      <c r="G227" s="208" t="s">
        <v>169</v>
      </c>
      <c r="H227" s="209">
        <v>0.88</v>
      </c>
      <c r="I227" s="210"/>
      <c r="J227" s="211">
        <f>ROUND(I227*H227,2)</f>
        <v>0</v>
      </c>
      <c r="K227" s="207" t="s">
        <v>19</v>
      </c>
      <c r="L227" s="45"/>
      <c r="M227" s="212" t="s">
        <v>19</v>
      </c>
      <c r="N227" s="213" t="s">
        <v>46</v>
      </c>
      <c r="O227" s="85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128</v>
      </c>
      <c r="AT227" s="216" t="s">
        <v>123</v>
      </c>
      <c r="AU227" s="216" t="s">
        <v>83</v>
      </c>
      <c r="AY227" s="18" t="s">
        <v>121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83</v>
      </c>
      <c r="BK227" s="217">
        <f>ROUND(I227*H227,2)</f>
        <v>0</v>
      </c>
      <c r="BL227" s="18" t="s">
        <v>128</v>
      </c>
      <c r="BM227" s="216" t="s">
        <v>489</v>
      </c>
    </row>
    <row r="228" spans="1:47" s="2" customFormat="1" ht="12">
      <c r="A228" s="39"/>
      <c r="B228" s="40"/>
      <c r="C228" s="41"/>
      <c r="D228" s="218" t="s">
        <v>130</v>
      </c>
      <c r="E228" s="41"/>
      <c r="F228" s="219" t="s">
        <v>368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130</v>
      </c>
      <c r="AU228" s="18" t="s">
        <v>83</v>
      </c>
    </row>
    <row r="229" spans="1:51" s="13" customFormat="1" ht="12">
      <c r="A229" s="13"/>
      <c r="B229" s="223"/>
      <c r="C229" s="224"/>
      <c r="D229" s="218" t="s">
        <v>132</v>
      </c>
      <c r="E229" s="225" t="s">
        <v>19</v>
      </c>
      <c r="F229" s="226" t="s">
        <v>230</v>
      </c>
      <c r="G229" s="224"/>
      <c r="H229" s="227">
        <v>88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3" t="s">
        <v>132</v>
      </c>
      <c r="AU229" s="233" t="s">
        <v>83</v>
      </c>
      <c r="AV229" s="13" t="s">
        <v>85</v>
      </c>
      <c r="AW229" s="13" t="s">
        <v>36</v>
      </c>
      <c r="AX229" s="13" t="s">
        <v>83</v>
      </c>
      <c r="AY229" s="233" t="s">
        <v>121</v>
      </c>
    </row>
    <row r="230" spans="1:51" s="13" customFormat="1" ht="12">
      <c r="A230" s="13"/>
      <c r="B230" s="223"/>
      <c r="C230" s="224"/>
      <c r="D230" s="218" t="s">
        <v>132</v>
      </c>
      <c r="E230" s="224"/>
      <c r="F230" s="226" t="s">
        <v>374</v>
      </c>
      <c r="G230" s="224"/>
      <c r="H230" s="227">
        <v>0.88</v>
      </c>
      <c r="I230" s="228"/>
      <c r="J230" s="224"/>
      <c r="K230" s="224"/>
      <c r="L230" s="229"/>
      <c r="M230" s="267"/>
      <c r="N230" s="268"/>
      <c r="O230" s="268"/>
      <c r="P230" s="268"/>
      <c r="Q230" s="268"/>
      <c r="R230" s="268"/>
      <c r="S230" s="268"/>
      <c r="T230" s="26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132</v>
      </c>
      <c r="AU230" s="233" t="s">
        <v>83</v>
      </c>
      <c r="AV230" s="13" t="s">
        <v>85</v>
      </c>
      <c r="AW230" s="13" t="s">
        <v>4</v>
      </c>
      <c r="AX230" s="13" t="s">
        <v>83</v>
      </c>
      <c r="AY230" s="233" t="s">
        <v>121</v>
      </c>
    </row>
    <row r="231" spans="1:31" s="2" customFormat="1" ht="6.95" customHeight="1">
      <c r="A231" s="39"/>
      <c r="B231" s="60"/>
      <c r="C231" s="61"/>
      <c r="D231" s="61"/>
      <c r="E231" s="61"/>
      <c r="F231" s="61"/>
      <c r="G231" s="61"/>
      <c r="H231" s="61"/>
      <c r="I231" s="61"/>
      <c r="J231" s="61"/>
      <c r="K231" s="61"/>
      <c r="L231" s="45"/>
      <c r="M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</row>
  </sheetData>
  <sheetProtection password="CC35" sheet="1" objects="1" scenarios="1" formatColumns="0" formatRows="0" autoFilter="0"/>
  <autoFilter ref="C82:K230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0" customWidth="1"/>
    <col min="2" max="2" width="1.7109375" style="270" customWidth="1"/>
    <col min="3" max="4" width="5.00390625" style="270" customWidth="1"/>
    <col min="5" max="5" width="11.7109375" style="270" customWidth="1"/>
    <col min="6" max="6" width="9.140625" style="270" customWidth="1"/>
    <col min="7" max="7" width="5.00390625" style="270" customWidth="1"/>
    <col min="8" max="8" width="77.8515625" style="270" customWidth="1"/>
    <col min="9" max="10" width="20.00390625" style="270" customWidth="1"/>
    <col min="11" max="11" width="1.7109375" style="270" customWidth="1"/>
  </cols>
  <sheetData>
    <row r="1" s="1" customFormat="1" ht="37.5" customHeight="1"/>
    <row r="2" spans="2:11" s="1" customFormat="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16" customFormat="1" ht="45" customHeight="1">
      <c r="B3" s="274"/>
      <c r="C3" s="275" t="s">
        <v>490</v>
      </c>
      <c r="D3" s="275"/>
      <c r="E3" s="275"/>
      <c r="F3" s="275"/>
      <c r="G3" s="275"/>
      <c r="H3" s="275"/>
      <c r="I3" s="275"/>
      <c r="J3" s="275"/>
      <c r="K3" s="276"/>
    </row>
    <row r="4" spans="2:11" s="1" customFormat="1" ht="25.5" customHeight="1">
      <c r="B4" s="277"/>
      <c r="C4" s="278" t="s">
        <v>491</v>
      </c>
      <c r="D4" s="278"/>
      <c r="E4" s="278"/>
      <c r="F4" s="278"/>
      <c r="G4" s="278"/>
      <c r="H4" s="278"/>
      <c r="I4" s="278"/>
      <c r="J4" s="278"/>
      <c r="K4" s="279"/>
    </row>
    <row r="5" spans="2:11" s="1" customFormat="1" ht="5.25" customHeight="1">
      <c r="B5" s="277"/>
      <c r="C5" s="280"/>
      <c r="D5" s="280"/>
      <c r="E5" s="280"/>
      <c r="F5" s="280"/>
      <c r="G5" s="280"/>
      <c r="H5" s="280"/>
      <c r="I5" s="280"/>
      <c r="J5" s="280"/>
      <c r="K5" s="279"/>
    </row>
    <row r="6" spans="2:11" s="1" customFormat="1" ht="15" customHeight="1">
      <c r="B6" s="277"/>
      <c r="C6" s="281" t="s">
        <v>492</v>
      </c>
      <c r="D6" s="281"/>
      <c r="E6" s="281"/>
      <c r="F6" s="281"/>
      <c r="G6" s="281"/>
      <c r="H6" s="281"/>
      <c r="I6" s="281"/>
      <c r="J6" s="281"/>
      <c r="K6" s="279"/>
    </row>
    <row r="7" spans="2:11" s="1" customFormat="1" ht="15" customHeight="1">
      <c r="B7" s="282"/>
      <c r="C7" s="281" t="s">
        <v>493</v>
      </c>
      <c r="D7" s="281"/>
      <c r="E7" s="281"/>
      <c r="F7" s="281"/>
      <c r="G7" s="281"/>
      <c r="H7" s="281"/>
      <c r="I7" s="281"/>
      <c r="J7" s="281"/>
      <c r="K7" s="279"/>
    </row>
    <row r="8" spans="2:11" s="1" customFormat="1" ht="12.75" customHeight="1">
      <c r="B8" s="282"/>
      <c r="C8" s="281"/>
      <c r="D8" s="281"/>
      <c r="E8" s="281"/>
      <c r="F8" s="281"/>
      <c r="G8" s="281"/>
      <c r="H8" s="281"/>
      <c r="I8" s="281"/>
      <c r="J8" s="281"/>
      <c r="K8" s="279"/>
    </row>
    <row r="9" spans="2:11" s="1" customFormat="1" ht="15" customHeight="1">
      <c r="B9" s="282"/>
      <c r="C9" s="281" t="s">
        <v>494</v>
      </c>
      <c r="D9" s="281"/>
      <c r="E9" s="281"/>
      <c r="F9" s="281"/>
      <c r="G9" s="281"/>
      <c r="H9" s="281"/>
      <c r="I9" s="281"/>
      <c r="J9" s="281"/>
      <c r="K9" s="279"/>
    </row>
    <row r="10" spans="2:11" s="1" customFormat="1" ht="15" customHeight="1">
      <c r="B10" s="282"/>
      <c r="C10" s="281"/>
      <c r="D10" s="281" t="s">
        <v>495</v>
      </c>
      <c r="E10" s="281"/>
      <c r="F10" s="281"/>
      <c r="G10" s="281"/>
      <c r="H10" s="281"/>
      <c r="I10" s="281"/>
      <c r="J10" s="281"/>
      <c r="K10" s="279"/>
    </row>
    <row r="11" spans="2:11" s="1" customFormat="1" ht="15" customHeight="1">
      <c r="B11" s="282"/>
      <c r="C11" s="283"/>
      <c r="D11" s="281" t="s">
        <v>496</v>
      </c>
      <c r="E11" s="281"/>
      <c r="F11" s="281"/>
      <c r="G11" s="281"/>
      <c r="H11" s="281"/>
      <c r="I11" s="281"/>
      <c r="J11" s="281"/>
      <c r="K11" s="279"/>
    </row>
    <row r="12" spans="2:11" s="1" customFormat="1" ht="15" customHeight="1">
      <c r="B12" s="282"/>
      <c r="C12" s="283"/>
      <c r="D12" s="281"/>
      <c r="E12" s="281"/>
      <c r="F12" s="281"/>
      <c r="G12" s="281"/>
      <c r="H12" s="281"/>
      <c r="I12" s="281"/>
      <c r="J12" s="281"/>
      <c r="K12" s="279"/>
    </row>
    <row r="13" spans="2:11" s="1" customFormat="1" ht="15" customHeight="1">
      <c r="B13" s="282"/>
      <c r="C13" s="283"/>
      <c r="D13" s="284" t="s">
        <v>497</v>
      </c>
      <c r="E13" s="281"/>
      <c r="F13" s="281"/>
      <c r="G13" s="281"/>
      <c r="H13" s="281"/>
      <c r="I13" s="281"/>
      <c r="J13" s="281"/>
      <c r="K13" s="279"/>
    </row>
    <row r="14" spans="2:11" s="1" customFormat="1" ht="12.75" customHeight="1">
      <c r="B14" s="282"/>
      <c r="C14" s="283"/>
      <c r="D14" s="283"/>
      <c r="E14" s="283"/>
      <c r="F14" s="283"/>
      <c r="G14" s="283"/>
      <c r="H14" s="283"/>
      <c r="I14" s="283"/>
      <c r="J14" s="283"/>
      <c r="K14" s="279"/>
    </row>
    <row r="15" spans="2:11" s="1" customFormat="1" ht="15" customHeight="1">
      <c r="B15" s="282"/>
      <c r="C15" s="283"/>
      <c r="D15" s="281" t="s">
        <v>498</v>
      </c>
      <c r="E15" s="281"/>
      <c r="F15" s="281"/>
      <c r="G15" s="281"/>
      <c r="H15" s="281"/>
      <c r="I15" s="281"/>
      <c r="J15" s="281"/>
      <c r="K15" s="279"/>
    </row>
    <row r="16" spans="2:11" s="1" customFormat="1" ht="15" customHeight="1">
      <c r="B16" s="282"/>
      <c r="C16" s="283"/>
      <c r="D16" s="281" t="s">
        <v>499</v>
      </c>
      <c r="E16" s="281"/>
      <c r="F16" s="281"/>
      <c r="G16" s="281"/>
      <c r="H16" s="281"/>
      <c r="I16" s="281"/>
      <c r="J16" s="281"/>
      <c r="K16" s="279"/>
    </row>
    <row r="17" spans="2:11" s="1" customFormat="1" ht="15" customHeight="1">
      <c r="B17" s="282"/>
      <c r="C17" s="283"/>
      <c r="D17" s="281" t="s">
        <v>500</v>
      </c>
      <c r="E17" s="281"/>
      <c r="F17" s="281"/>
      <c r="G17" s="281"/>
      <c r="H17" s="281"/>
      <c r="I17" s="281"/>
      <c r="J17" s="281"/>
      <c r="K17" s="279"/>
    </row>
    <row r="18" spans="2:11" s="1" customFormat="1" ht="15" customHeight="1">
      <c r="B18" s="282"/>
      <c r="C18" s="283"/>
      <c r="D18" s="283"/>
      <c r="E18" s="285" t="s">
        <v>82</v>
      </c>
      <c r="F18" s="281" t="s">
        <v>501</v>
      </c>
      <c r="G18" s="281"/>
      <c r="H18" s="281"/>
      <c r="I18" s="281"/>
      <c r="J18" s="281"/>
      <c r="K18" s="279"/>
    </row>
    <row r="19" spans="2:11" s="1" customFormat="1" ht="15" customHeight="1">
      <c r="B19" s="282"/>
      <c r="C19" s="283"/>
      <c r="D19" s="283"/>
      <c r="E19" s="285" t="s">
        <v>502</v>
      </c>
      <c r="F19" s="281" t="s">
        <v>503</v>
      </c>
      <c r="G19" s="281"/>
      <c r="H19" s="281"/>
      <c r="I19" s="281"/>
      <c r="J19" s="281"/>
      <c r="K19" s="279"/>
    </row>
    <row r="20" spans="2:11" s="1" customFormat="1" ht="15" customHeight="1">
      <c r="B20" s="282"/>
      <c r="C20" s="283"/>
      <c r="D20" s="283"/>
      <c r="E20" s="285" t="s">
        <v>504</v>
      </c>
      <c r="F20" s="281" t="s">
        <v>505</v>
      </c>
      <c r="G20" s="281"/>
      <c r="H20" s="281"/>
      <c r="I20" s="281"/>
      <c r="J20" s="281"/>
      <c r="K20" s="279"/>
    </row>
    <row r="21" spans="2:11" s="1" customFormat="1" ht="15" customHeight="1">
      <c r="B21" s="282"/>
      <c r="C21" s="283"/>
      <c r="D21" s="283"/>
      <c r="E21" s="285" t="s">
        <v>506</v>
      </c>
      <c r="F21" s="281" t="s">
        <v>507</v>
      </c>
      <c r="G21" s="281"/>
      <c r="H21" s="281"/>
      <c r="I21" s="281"/>
      <c r="J21" s="281"/>
      <c r="K21" s="279"/>
    </row>
    <row r="22" spans="2:11" s="1" customFormat="1" ht="15" customHeight="1">
      <c r="B22" s="282"/>
      <c r="C22" s="283"/>
      <c r="D22" s="283"/>
      <c r="E22" s="285" t="s">
        <v>508</v>
      </c>
      <c r="F22" s="281" t="s">
        <v>509</v>
      </c>
      <c r="G22" s="281"/>
      <c r="H22" s="281"/>
      <c r="I22" s="281"/>
      <c r="J22" s="281"/>
      <c r="K22" s="279"/>
    </row>
    <row r="23" spans="2:11" s="1" customFormat="1" ht="15" customHeight="1">
      <c r="B23" s="282"/>
      <c r="C23" s="283"/>
      <c r="D23" s="283"/>
      <c r="E23" s="285" t="s">
        <v>510</v>
      </c>
      <c r="F23" s="281" t="s">
        <v>511</v>
      </c>
      <c r="G23" s="281"/>
      <c r="H23" s="281"/>
      <c r="I23" s="281"/>
      <c r="J23" s="281"/>
      <c r="K23" s="279"/>
    </row>
    <row r="24" spans="2:11" s="1" customFormat="1" ht="12.75" customHeight="1">
      <c r="B24" s="282"/>
      <c r="C24" s="283"/>
      <c r="D24" s="283"/>
      <c r="E24" s="283"/>
      <c r="F24" s="283"/>
      <c r="G24" s="283"/>
      <c r="H24" s="283"/>
      <c r="I24" s="283"/>
      <c r="J24" s="283"/>
      <c r="K24" s="279"/>
    </row>
    <row r="25" spans="2:11" s="1" customFormat="1" ht="15" customHeight="1">
      <c r="B25" s="282"/>
      <c r="C25" s="281" t="s">
        <v>512</v>
      </c>
      <c r="D25" s="281"/>
      <c r="E25" s="281"/>
      <c r="F25" s="281"/>
      <c r="G25" s="281"/>
      <c r="H25" s="281"/>
      <c r="I25" s="281"/>
      <c r="J25" s="281"/>
      <c r="K25" s="279"/>
    </row>
    <row r="26" spans="2:11" s="1" customFormat="1" ht="15" customHeight="1">
      <c r="B26" s="282"/>
      <c r="C26" s="281" t="s">
        <v>513</v>
      </c>
      <c r="D26" s="281"/>
      <c r="E26" s="281"/>
      <c r="F26" s="281"/>
      <c r="G26" s="281"/>
      <c r="H26" s="281"/>
      <c r="I26" s="281"/>
      <c r="J26" s="281"/>
      <c r="K26" s="279"/>
    </row>
    <row r="27" spans="2:11" s="1" customFormat="1" ht="15" customHeight="1">
      <c r="B27" s="282"/>
      <c r="C27" s="281"/>
      <c r="D27" s="281" t="s">
        <v>514</v>
      </c>
      <c r="E27" s="281"/>
      <c r="F27" s="281"/>
      <c r="G27" s="281"/>
      <c r="H27" s="281"/>
      <c r="I27" s="281"/>
      <c r="J27" s="281"/>
      <c r="K27" s="279"/>
    </row>
    <row r="28" spans="2:11" s="1" customFormat="1" ht="15" customHeight="1">
      <c r="B28" s="282"/>
      <c r="C28" s="283"/>
      <c r="D28" s="281" t="s">
        <v>515</v>
      </c>
      <c r="E28" s="281"/>
      <c r="F28" s="281"/>
      <c r="G28" s="281"/>
      <c r="H28" s="281"/>
      <c r="I28" s="281"/>
      <c r="J28" s="281"/>
      <c r="K28" s="279"/>
    </row>
    <row r="29" spans="2:11" s="1" customFormat="1" ht="12.75" customHeight="1">
      <c r="B29" s="282"/>
      <c r="C29" s="283"/>
      <c r="D29" s="283"/>
      <c r="E29" s="283"/>
      <c r="F29" s="283"/>
      <c r="G29" s="283"/>
      <c r="H29" s="283"/>
      <c r="I29" s="283"/>
      <c r="J29" s="283"/>
      <c r="K29" s="279"/>
    </row>
    <row r="30" spans="2:11" s="1" customFormat="1" ht="15" customHeight="1">
      <c r="B30" s="282"/>
      <c r="C30" s="283"/>
      <c r="D30" s="281" t="s">
        <v>516</v>
      </c>
      <c r="E30" s="281"/>
      <c r="F30" s="281"/>
      <c r="G30" s="281"/>
      <c r="H30" s="281"/>
      <c r="I30" s="281"/>
      <c r="J30" s="281"/>
      <c r="K30" s="279"/>
    </row>
    <row r="31" spans="2:11" s="1" customFormat="1" ht="15" customHeight="1">
      <c r="B31" s="282"/>
      <c r="C31" s="283"/>
      <c r="D31" s="281" t="s">
        <v>517</v>
      </c>
      <c r="E31" s="281"/>
      <c r="F31" s="281"/>
      <c r="G31" s="281"/>
      <c r="H31" s="281"/>
      <c r="I31" s="281"/>
      <c r="J31" s="281"/>
      <c r="K31" s="279"/>
    </row>
    <row r="32" spans="2:11" s="1" customFormat="1" ht="12.75" customHeight="1">
      <c r="B32" s="282"/>
      <c r="C32" s="283"/>
      <c r="D32" s="283"/>
      <c r="E32" s="283"/>
      <c r="F32" s="283"/>
      <c r="G32" s="283"/>
      <c r="H32" s="283"/>
      <c r="I32" s="283"/>
      <c r="J32" s="283"/>
      <c r="K32" s="279"/>
    </row>
    <row r="33" spans="2:11" s="1" customFormat="1" ht="15" customHeight="1">
      <c r="B33" s="282"/>
      <c r="C33" s="283"/>
      <c r="D33" s="281" t="s">
        <v>518</v>
      </c>
      <c r="E33" s="281"/>
      <c r="F33" s="281"/>
      <c r="G33" s="281"/>
      <c r="H33" s="281"/>
      <c r="I33" s="281"/>
      <c r="J33" s="281"/>
      <c r="K33" s="279"/>
    </row>
    <row r="34" spans="2:11" s="1" customFormat="1" ht="15" customHeight="1">
      <c r="B34" s="282"/>
      <c r="C34" s="283"/>
      <c r="D34" s="281" t="s">
        <v>519</v>
      </c>
      <c r="E34" s="281"/>
      <c r="F34" s="281"/>
      <c r="G34" s="281"/>
      <c r="H34" s="281"/>
      <c r="I34" s="281"/>
      <c r="J34" s="281"/>
      <c r="K34" s="279"/>
    </row>
    <row r="35" spans="2:11" s="1" customFormat="1" ht="15" customHeight="1">
      <c r="B35" s="282"/>
      <c r="C35" s="283"/>
      <c r="D35" s="281" t="s">
        <v>520</v>
      </c>
      <c r="E35" s="281"/>
      <c r="F35" s="281"/>
      <c r="G35" s="281"/>
      <c r="H35" s="281"/>
      <c r="I35" s="281"/>
      <c r="J35" s="281"/>
      <c r="K35" s="279"/>
    </row>
    <row r="36" spans="2:11" s="1" customFormat="1" ht="15" customHeight="1">
      <c r="B36" s="282"/>
      <c r="C36" s="283"/>
      <c r="D36" s="281"/>
      <c r="E36" s="284" t="s">
        <v>107</v>
      </c>
      <c r="F36" s="281"/>
      <c r="G36" s="281" t="s">
        <v>521</v>
      </c>
      <c r="H36" s="281"/>
      <c r="I36" s="281"/>
      <c r="J36" s="281"/>
      <c r="K36" s="279"/>
    </row>
    <row r="37" spans="2:11" s="1" customFormat="1" ht="30.75" customHeight="1">
      <c r="B37" s="282"/>
      <c r="C37" s="283"/>
      <c r="D37" s="281"/>
      <c r="E37" s="284" t="s">
        <v>522</v>
      </c>
      <c r="F37" s="281"/>
      <c r="G37" s="281" t="s">
        <v>523</v>
      </c>
      <c r="H37" s="281"/>
      <c r="I37" s="281"/>
      <c r="J37" s="281"/>
      <c r="K37" s="279"/>
    </row>
    <row r="38" spans="2:11" s="1" customFormat="1" ht="15" customHeight="1">
      <c r="B38" s="282"/>
      <c r="C38" s="283"/>
      <c r="D38" s="281"/>
      <c r="E38" s="284" t="s">
        <v>56</v>
      </c>
      <c r="F38" s="281"/>
      <c r="G38" s="281" t="s">
        <v>524</v>
      </c>
      <c r="H38" s="281"/>
      <c r="I38" s="281"/>
      <c r="J38" s="281"/>
      <c r="K38" s="279"/>
    </row>
    <row r="39" spans="2:11" s="1" customFormat="1" ht="15" customHeight="1">
      <c r="B39" s="282"/>
      <c r="C39" s="283"/>
      <c r="D39" s="281"/>
      <c r="E39" s="284" t="s">
        <v>57</v>
      </c>
      <c r="F39" s="281"/>
      <c r="G39" s="281" t="s">
        <v>525</v>
      </c>
      <c r="H39" s="281"/>
      <c r="I39" s="281"/>
      <c r="J39" s="281"/>
      <c r="K39" s="279"/>
    </row>
    <row r="40" spans="2:11" s="1" customFormat="1" ht="15" customHeight="1">
      <c r="B40" s="282"/>
      <c r="C40" s="283"/>
      <c r="D40" s="281"/>
      <c r="E40" s="284" t="s">
        <v>108</v>
      </c>
      <c r="F40" s="281"/>
      <c r="G40" s="281" t="s">
        <v>526</v>
      </c>
      <c r="H40" s="281"/>
      <c r="I40" s="281"/>
      <c r="J40" s="281"/>
      <c r="K40" s="279"/>
    </row>
    <row r="41" spans="2:11" s="1" customFormat="1" ht="15" customHeight="1">
      <c r="B41" s="282"/>
      <c r="C41" s="283"/>
      <c r="D41" s="281"/>
      <c r="E41" s="284" t="s">
        <v>109</v>
      </c>
      <c r="F41" s="281"/>
      <c r="G41" s="281" t="s">
        <v>527</v>
      </c>
      <c r="H41" s="281"/>
      <c r="I41" s="281"/>
      <c r="J41" s="281"/>
      <c r="K41" s="279"/>
    </row>
    <row r="42" spans="2:11" s="1" customFormat="1" ht="15" customHeight="1">
      <c r="B42" s="282"/>
      <c r="C42" s="283"/>
      <c r="D42" s="281"/>
      <c r="E42" s="284" t="s">
        <v>528</v>
      </c>
      <c r="F42" s="281"/>
      <c r="G42" s="281" t="s">
        <v>529</v>
      </c>
      <c r="H42" s="281"/>
      <c r="I42" s="281"/>
      <c r="J42" s="281"/>
      <c r="K42" s="279"/>
    </row>
    <row r="43" spans="2:11" s="1" customFormat="1" ht="15" customHeight="1">
      <c r="B43" s="282"/>
      <c r="C43" s="283"/>
      <c r="D43" s="281"/>
      <c r="E43" s="284"/>
      <c r="F43" s="281"/>
      <c r="G43" s="281" t="s">
        <v>530</v>
      </c>
      <c r="H43" s="281"/>
      <c r="I43" s="281"/>
      <c r="J43" s="281"/>
      <c r="K43" s="279"/>
    </row>
    <row r="44" spans="2:11" s="1" customFormat="1" ht="15" customHeight="1">
      <c r="B44" s="282"/>
      <c r="C44" s="283"/>
      <c r="D44" s="281"/>
      <c r="E44" s="284" t="s">
        <v>531</v>
      </c>
      <c r="F44" s="281"/>
      <c r="G44" s="281" t="s">
        <v>532</v>
      </c>
      <c r="H44" s="281"/>
      <c r="I44" s="281"/>
      <c r="J44" s="281"/>
      <c r="K44" s="279"/>
    </row>
    <row r="45" spans="2:11" s="1" customFormat="1" ht="15" customHeight="1">
      <c r="B45" s="282"/>
      <c r="C45" s="283"/>
      <c r="D45" s="281"/>
      <c r="E45" s="284" t="s">
        <v>111</v>
      </c>
      <c r="F45" s="281"/>
      <c r="G45" s="281" t="s">
        <v>533</v>
      </c>
      <c r="H45" s="281"/>
      <c r="I45" s="281"/>
      <c r="J45" s="281"/>
      <c r="K45" s="279"/>
    </row>
    <row r="46" spans="2:11" s="1" customFormat="1" ht="12.75" customHeight="1">
      <c r="B46" s="282"/>
      <c r="C46" s="283"/>
      <c r="D46" s="281"/>
      <c r="E46" s="281"/>
      <c r="F46" s="281"/>
      <c r="G46" s="281"/>
      <c r="H46" s="281"/>
      <c r="I46" s="281"/>
      <c r="J46" s="281"/>
      <c r="K46" s="279"/>
    </row>
    <row r="47" spans="2:11" s="1" customFormat="1" ht="15" customHeight="1">
      <c r="B47" s="282"/>
      <c r="C47" s="283"/>
      <c r="D47" s="281" t="s">
        <v>534</v>
      </c>
      <c r="E47" s="281"/>
      <c r="F47" s="281"/>
      <c r="G47" s="281"/>
      <c r="H47" s="281"/>
      <c r="I47" s="281"/>
      <c r="J47" s="281"/>
      <c r="K47" s="279"/>
    </row>
    <row r="48" spans="2:11" s="1" customFormat="1" ht="15" customHeight="1">
      <c r="B48" s="282"/>
      <c r="C48" s="283"/>
      <c r="D48" s="283"/>
      <c r="E48" s="281" t="s">
        <v>535</v>
      </c>
      <c r="F48" s="281"/>
      <c r="G48" s="281"/>
      <c r="H48" s="281"/>
      <c r="I48" s="281"/>
      <c r="J48" s="281"/>
      <c r="K48" s="279"/>
    </row>
    <row r="49" spans="2:11" s="1" customFormat="1" ht="15" customHeight="1">
      <c r="B49" s="282"/>
      <c r="C49" s="283"/>
      <c r="D49" s="283"/>
      <c r="E49" s="281" t="s">
        <v>536</v>
      </c>
      <c r="F49" s="281"/>
      <c r="G49" s="281"/>
      <c r="H49" s="281"/>
      <c r="I49" s="281"/>
      <c r="J49" s="281"/>
      <c r="K49" s="279"/>
    </row>
    <row r="50" spans="2:11" s="1" customFormat="1" ht="15" customHeight="1">
      <c r="B50" s="282"/>
      <c r="C50" s="283"/>
      <c r="D50" s="283"/>
      <c r="E50" s="281" t="s">
        <v>537</v>
      </c>
      <c r="F50" s="281"/>
      <c r="G50" s="281"/>
      <c r="H50" s="281"/>
      <c r="I50" s="281"/>
      <c r="J50" s="281"/>
      <c r="K50" s="279"/>
    </row>
    <row r="51" spans="2:11" s="1" customFormat="1" ht="15" customHeight="1">
      <c r="B51" s="282"/>
      <c r="C51" s="283"/>
      <c r="D51" s="281" t="s">
        <v>538</v>
      </c>
      <c r="E51" s="281"/>
      <c r="F51" s="281"/>
      <c r="G51" s="281"/>
      <c r="H51" s="281"/>
      <c r="I51" s="281"/>
      <c r="J51" s="281"/>
      <c r="K51" s="279"/>
    </row>
    <row r="52" spans="2:11" s="1" customFormat="1" ht="25.5" customHeight="1">
      <c r="B52" s="277"/>
      <c r="C52" s="278" t="s">
        <v>539</v>
      </c>
      <c r="D52" s="278"/>
      <c r="E52" s="278"/>
      <c r="F52" s="278"/>
      <c r="G52" s="278"/>
      <c r="H52" s="278"/>
      <c r="I52" s="278"/>
      <c r="J52" s="278"/>
      <c r="K52" s="279"/>
    </row>
    <row r="53" spans="2:11" s="1" customFormat="1" ht="5.25" customHeight="1">
      <c r="B53" s="277"/>
      <c r="C53" s="280"/>
      <c r="D53" s="280"/>
      <c r="E53" s="280"/>
      <c r="F53" s="280"/>
      <c r="G53" s="280"/>
      <c r="H53" s="280"/>
      <c r="I53" s="280"/>
      <c r="J53" s="280"/>
      <c r="K53" s="279"/>
    </row>
    <row r="54" spans="2:11" s="1" customFormat="1" ht="15" customHeight="1">
      <c r="B54" s="277"/>
      <c r="C54" s="281" t="s">
        <v>540</v>
      </c>
      <c r="D54" s="281"/>
      <c r="E54" s="281"/>
      <c r="F54" s="281"/>
      <c r="G54" s="281"/>
      <c r="H54" s="281"/>
      <c r="I54" s="281"/>
      <c r="J54" s="281"/>
      <c r="K54" s="279"/>
    </row>
    <row r="55" spans="2:11" s="1" customFormat="1" ht="15" customHeight="1">
      <c r="B55" s="277"/>
      <c r="C55" s="281" t="s">
        <v>541</v>
      </c>
      <c r="D55" s="281"/>
      <c r="E55" s="281"/>
      <c r="F55" s="281"/>
      <c r="G55" s="281"/>
      <c r="H55" s="281"/>
      <c r="I55" s="281"/>
      <c r="J55" s="281"/>
      <c r="K55" s="279"/>
    </row>
    <row r="56" spans="2:11" s="1" customFormat="1" ht="12.75" customHeight="1">
      <c r="B56" s="277"/>
      <c r="C56" s="281"/>
      <c r="D56" s="281"/>
      <c r="E56" s="281"/>
      <c r="F56" s="281"/>
      <c r="G56" s="281"/>
      <c r="H56" s="281"/>
      <c r="I56" s="281"/>
      <c r="J56" s="281"/>
      <c r="K56" s="279"/>
    </row>
    <row r="57" spans="2:11" s="1" customFormat="1" ht="15" customHeight="1">
      <c r="B57" s="277"/>
      <c r="C57" s="281" t="s">
        <v>542</v>
      </c>
      <c r="D57" s="281"/>
      <c r="E57" s="281"/>
      <c r="F57" s="281"/>
      <c r="G57" s="281"/>
      <c r="H57" s="281"/>
      <c r="I57" s="281"/>
      <c r="J57" s="281"/>
      <c r="K57" s="279"/>
    </row>
    <row r="58" spans="2:11" s="1" customFormat="1" ht="15" customHeight="1">
      <c r="B58" s="277"/>
      <c r="C58" s="283"/>
      <c r="D58" s="281" t="s">
        <v>543</v>
      </c>
      <c r="E58" s="281"/>
      <c r="F58" s="281"/>
      <c r="G58" s="281"/>
      <c r="H58" s="281"/>
      <c r="I58" s="281"/>
      <c r="J58" s="281"/>
      <c r="K58" s="279"/>
    </row>
    <row r="59" spans="2:11" s="1" customFormat="1" ht="15" customHeight="1">
      <c r="B59" s="277"/>
      <c r="C59" s="283"/>
      <c r="D59" s="281" t="s">
        <v>544</v>
      </c>
      <c r="E59" s="281"/>
      <c r="F59" s="281"/>
      <c r="G59" s="281"/>
      <c r="H59" s="281"/>
      <c r="I59" s="281"/>
      <c r="J59" s="281"/>
      <c r="K59" s="279"/>
    </row>
    <row r="60" spans="2:11" s="1" customFormat="1" ht="15" customHeight="1">
      <c r="B60" s="277"/>
      <c r="C60" s="283"/>
      <c r="D60" s="281" t="s">
        <v>545</v>
      </c>
      <c r="E60" s="281"/>
      <c r="F60" s="281"/>
      <c r="G60" s="281"/>
      <c r="H60" s="281"/>
      <c r="I60" s="281"/>
      <c r="J60" s="281"/>
      <c r="K60" s="279"/>
    </row>
    <row r="61" spans="2:11" s="1" customFormat="1" ht="15" customHeight="1">
      <c r="B61" s="277"/>
      <c r="C61" s="283"/>
      <c r="D61" s="281" t="s">
        <v>546</v>
      </c>
      <c r="E61" s="281"/>
      <c r="F61" s="281"/>
      <c r="G61" s="281"/>
      <c r="H61" s="281"/>
      <c r="I61" s="281"/>
      <c r="J61" s="281"/>
      <c r="K61" s="279"/>
    </row>
    <row r="62" spans="2:11" s="1" customFormat="1" ht="15" customHeight="1">
      <c r="B62" s="277"/>
      <c r="C62" s="283"/>
      <c r="D62" s="286" t="s">
        <v>547</v>
      </c>
      <c r="E62" s="286"/>
      <c r="F62" s="286"/>
      <c r="G62" s="286"/>
      <c r="H62" s="286"/>
      <c r="I62" s="286"/>
      <c r="J62" s="286"/>
      <c r="K62" s="279"/>
    </row>
    <row r="63" spans="2:11" s="1" customFormat="1" ht="15" customHeight="1">
      <c r="B63" s="277"/>
      <c r="C63" s="283"/>
      <c r="D63" s="281" t="s">
        <v>548</v>
      </c>
      <c r="E63" s="281"/>
      <c r="F63" s="281"/>
      <c r="G63" s="281"/>
      <c r="H63" s="281"/>
      <c r="I63" s="281"/>
      <c r="J63" s="281"/>
      <c r="K63" s="279"/>
    </row>
    <row r="64" spans="2:11" s="1" customFormat="1" ht="12.75" customHeight="1">
      <c r="B64" s="277"/>
      <c r="C64" s="283"/>
      <c r="D64" s="283"/>
      <c r="E64" s="287"/>
      <c r="F64" s="283"/>
      <c r="G64" s="283"/>
      <c r="H64" s="283"/>
      <c r="I64" s="283"/>
      <c r="J64" s="283"/>
      <c r="K64" s="279"/>
    </row>
    <row r="65" spans="2:11" s="1" customFormat="1" ht="15" customHeight="1">
      <c r="B65" s="277"/>
      <c r="C65" s="283"/>
      <c r="D65" s="281" t="s">
        <v>549</v>
      </c>
      <c r="E65" s="281"/>
      <c r="F65" s="281"/>
      <c r="G65" s="281"/>
      <c r="H65" s="281"/>
      <c r="I65" s="281"/>
      <c r="J65" s="281"/>
      <c r="K65" s="279"/>
    </row>
    <row r="66" spans="2:11" s="1" customFormat="1" ht="15" customHeight="1">
      <c r="B66" s="277"/>
      <c r="C66" s="283"/>
      <c r="D66" s="286" t="s">
        <v>550</v>
      </c>
      <c r="E66" s="286"/>
      <c r="F66" s="286"/>
      <c r="G66" s="286"/>
      <c r="H66" s="286"/>
      <c r="I66" s="286"/>
      <c r="J66" s="286"/>
      <c r="K66" s="279"/>
    </row>
    <row r="67" spans="2:11" s="1" customFormat="1" ht="15" customHeight="1">
      <c r="B67" s="277"/>
      <c r="C67" s="283"/>
      <c r="D67" s="281" t="s">
        <v>551</v>
      </c>
      <c r="E67" s="281"/>
      <c r="F67" s="281"/>
      <c r="G67" s="281"/>
      <c r="H67" s="281"/>
      <c r="I67" s="281"/>
      <c r="J67" s="281"/>
      <c r="K67" s="279"/>
    </row>
    <row r="68" spans="2:11" s="1" customFormat="1" ht="15" customHeight="1">
      <c r="B68" s="277"/>
      <c r="C68" s="283"/>
      <c r="D68" s="281" t="s">
        <v>552</v>
      </c>
      <c r="E68" s="281"/>
      <c r="F68" s="281"/>
      <c r="G68" s="281"/>
      <c r="H68" s="281"/>
      <c r="I68" s="281"/>
      <c r="J68" s="281"/>
      <c r="K68" s="279"/>
    </row>
    <row r="69" spans="2:11" s="1" customFormat="1" ht="15" customHeight="1">
      <c r="B69" s="277"/>
      <c r="C69" s="283"/>
      <c r="D69" s="281" t="s">
        <v>553</v>
      </c>
      <c r="E69" s="281"/>
      <c r="F69" s="281"/>
      <c r="G69" s="281"/>
      <c r="H69" s="281"/>
      <c r="I69" s="281"/>
      <c r="J69" s="281"/>
      <c r="K69" s="279"/>
    </row>
    <row r="70" spans="2:11" s="1" customFormat="1" ht="15" customHeight="1">
      <c r="B70" s="277"/>
      <c r="C70" s="283"/>
      <c r="D70" s="281" t="s">
        <v>554</v>
      </c>
      <c r="E70" s="281"/>
      <c r="F70" s="281"/>
      <c r="G70" s="281"/>
      <c r="H70" s="281"/>
      <c r="I70" s="281"/>
      <c r="J70" s="281"/>
      <c r="K70" s="279"/>
    </row>
    <row r="71" spans="2:11" s="1" customFormat="1" ht="12.75" customHeight="1">
      <c r="B71" s="288"/>
      <c r="C71" s="289"/>
      <c r="D71" s="289"/>
      <c r="E71" s="289"/>
      <c r="F71" s="289"/>
      <c r="G71" s="289"/>
      <c r="H71" s="289"/>
      <c r="I71" s="289"/>
      <c r="J71" s="289"/>
      <c r="K71" s="290"/>
    </row>
    <row r="72" spans="2:11" s="1" customFormat="1" ht="18.75" customHeight="1">
      <c r="B72" s="291"/>
      <c r="C72" s="291"/>
      <c r="D72" s="291"/>
      <c r="E72" s="291"/>
      <c r="F72" s="291"/>
      <c r="G72" s="291"/>
      <c r="H72" s="291"/>
      <c r="I72" s="291"/>
      <c r="J72" s="291"/>
      <c r="K72" s="292"/>
    </row>
    <row r="73" spans="2:11" s="1" customFormat="1" ht="18.75" customHeight="1">
      <c r="B73" s="292"/>
      <c r="C73" s="292"/>
      <c r="D73" s="292"/>
      <c r="E73" s="292"/>
      <c r="F73" s="292"/>
      <c r="G73" s="292"/>
      <c r="H73" s="292"/>
      <c r="I73" s="292"/>
      <c r="J73" s="292"/>
      <c r="K73" s="292"/>
    </row>
    <row r="74" spans="2:11" s="1" customFormat="1" ht="7.5" customHeight="1">
      <c r="B74" s="293"/>
      <c r="C74" s="294"/>
      <c r="D74" s="294"/>
      <c r="E74" s="294"/>
      <c r="F74" s="294"/>
      <c r="G74" s="294"/>
      <c r="H74" s="294"/>
      <c r="I74" s="294"/>
      <c r="J74" s="294"/>
      <c r="K74" s="295"/>
    </row>
    <row r="75" spans="2:11" s="1" customFormat="1" ht="45" customHeight="1">
      <c r="B75" s="296"/>
      <c r="C75" s="297" t="s">
        <v>555</v>
      </c>
      <c r="D75" s="297"/>
      <c r="E75" s="297"/>
      <c r="F75" s="297"/>
      <c r="G75" s="297"/>
      <c r="H75" s="297"/>
      <c r="I75" s="297"/>
      <c r="J75" s="297"/>
      <c r="K75" s="298"/>
    </row>
    <row r="76" spans="2:11" s="1" customFormat="1" ht="17.25" customHeight="1">
      <c r="B76" s="296"/>
      <c r="C76" s="299" t="s">
        <v>556</v>
      </c>
      <c r="D76" s="299"/>
      <c r="E76" s="299"/>
      <c r="F76" s="299" t="s">
        <v>557</v>
      </c>
      <c r="G76" s="300"/>
      <c r="H76" s="299" t="s">
        <v>57</v>
      </c>
      <c r="I76" s="299" t="s">
        <v>60</v>
      </c>
      <c r="J76" s="299" t="s">
        <v>558</v>
      </c>
      <c r="K76" s="298"/>
    </row>
    <row r="77" spans="2:11" s="1" customFormat="1" ht="17.25" customHeight="1">
      <c r="B77" s="296"/>
      <c r="C77" s="301" t="s">
        <v>559</v>
      </c>
      <c r="D77" s="301"/>
      <c r="E77" s="301"/>
      <c r="F77" s="302" t="s">
        <v>560</v>
      </c>
      <c r="G77" s="303"/>
      <c r="H77" s="301"/>
      <c r="I77" s="301"/>
      <c r="J77" s="301" t="s">
        <v>561</v>
      </c>
      <c r="K77" s="298"/>
    </row>
    <row r="78" spans="2:11" s="1" customFormat="1" ht="5.25" customHeight="1">
      <c r="B78" s="296"/>
      <c r="C78" s="304"/>
      <c r="D78" s="304"/>
      <c r="E78" s="304"/>
      <c r="F78" s="304"/>
      <c r="G78" s="305"/>
      <c r="H78" s="304"/>
      <c r="I78" s="304"/>
      <c r="J78" s="304"/>
      <c r="K78" s="298"/>
    </row>
    <row r="79" spans="2:11" s="1" customFormat="1" ht="15" customHeight="1">
      <c r="B79" s="296"/>
      <c r="C79" s="284" t="s">
        <v>56</v>
      </c>
      <c r="D79" s="306"/>
      <c r="E79" s="306"/>
      <c r="F79" s="307" t="s">
        <v>562</v>
      </c>
      <c r="G79" s="308"/>
      <c r="H79" s="284" t="s">
        <v>563</v>
      </c>
      <c r="I79" s="284" t="s">
        <v>564</v>
      </c>
      <c r="J79" s="284">
        <v>20</v>
      </c>
      <c r="K79" s="298"/>
    </row>
    <row r="80" spans="2:11" s="1" customFormat="1" ht="15" customHeight="1">
      <c r="B80" s="296"/>
      <c r="C80" s="284" t="s">
        <v>565</v>
      </c>
      <c r="D80" s="284"/>
      <c r="E80" s="284"/>
      <c r="F80" s="307" t="s">
        <v>562</v>
      </c>
      <c r="G80" s="308"/>
      <c r="H80" s="284" t="s">
        <v>566</v>
      </c>
      <c r="I80" s="284" t="s">
        <v>564</v>
      </c>
      <c r="J80" s="284">
        <v>120</v>
      </c>
      <c r="K80" s="298"/>
    </row>
    <row r="81" spans="2:11" s="1" customFormat="1" ht="15" customHeight="1">
      <c r="B81" s="309"/>
      <c r="C81" s="284" t="s">
        <v>567</v>
      </c>
      <c r="D81" s="284"/>
      <c r="E81" s="284"/>
      <c r="F81" s="307" t="s">
        <v>568</v>
      </c>
      <c r="G81" s="308"/>
      <c r="H81" s="284" t="s">
        <v>569</v>
      </c>
      <c r="I81" s="284" t="s">
        <v>564</v>
      </c>
      <c r="J81" s="284">
        <v>50</v>
      </c>
      <c r="K81" s="298"/>
    </row>
    <row r="82" spans="2:11" s="1" customFormat="1" ht="15" customHeight="1">
      <c r="B82" s="309"/>
      <c r="C82" s="284" t="s">
        <v>570</v>
      </c>
      <c r="D82" s="284"/>
      <c r="E82" s="284"/>
      <c r="F82" s="307" t="s">
        <v>562</v>
      </c>
      <c r="G82" s="308"/>
      <c r="H82" s="284" t="s">
        <v>571</v>
      </c>
      <c r="I82" s="284" t="s">
        <v>572</v>
      </c>
      <c r="J82" s="284"/>
      <c r="K82" s="298"/>
    </row>
    <row r="83" spans="2:11" s="1" customFormat="1" ht="15" customHeight="1">
      <c r="B83" s="309"/>
      <c r="C83" s="310" t="s">
        <v>573</v>
      </c>
      <c r="D83" s="310"/>
      <c r="E83" s="310"/>
      <c r="F83" s="311" t="s">
        <v>568</v>
      </c>
      <c r="G83" s="310"/>
      <c r="H83" s="310" t="s">
        <v>574</v>
      </c>
      <c r="I83" s="310" t="s">
        <v>564</v>
      </c>
      <c r="J83" s="310">
        <v>15</v>
      </c>
      <c r="K83" s="298"/>
    </row>
    <row r="84" spans="2:11" s="1" customFormat="1" ht="15" customHeight="1">
      <c r="B84" s="309"/>
      <c r="C84" s="310" t="s">
        <v>575</v>
      </c>
      <c r="D84" s="310"/>
      <c r="E84" s="310"/>
      <c r="F84" s="311" t="s">
        <v>568</v>
      </c>
      <c r="G84" s="310"/>
      <c r="H84" s="310" t="s">
        <v>576</v>
      </c>
      <c r="I84" s="310" t="s">
        <v>564</v>
      </c>
      <c r="J84" s="310">
        <v>15</v>
      </c>
      <c r="K84" s="298"/>
    </row>
    <row r="85" spans="2:11" s="1" customFormat="1" ht="15" customHeight="1">
      <c r="B85" s="309"/>
      <c r="C85" s="310" t="s">
        <v>577</v>
      </c>
      <c r="D85" s="310"/>
      <c r="E85" s="310"/>
      <c r="F85" s="311" t="s">
        <v>568</v>
      </c>
      <c r="G85" s="310"/>
      <c r="H85" s="310" t="s">
        <v>578</v>
      </c>
      <c r="I85" s="310" t="s">
        <v>564</v>
      </c>
      <c r="J85" s="310">
        <v>20</v>
      </c>
      <c r="K85" s="298"/>
    </row>
    <row r="86" spans="2:11" s="1" customFormat="1" ht="15" customHeight="1">
      <c r="B86" s="309"/>
      <c r="C86" s="310" t="s">
        <v>579</v>
      </c>
      <c r="D86" s="310"/>
      <c r="E86" s="310"/>
      <c r="F86" s="311" t="s">
        <v>568</v>
      </c>
      <c r="G86" s="310"/>
      <c r="H86" s="310" t="s">
        <v>580</v>
      </c>
      <c r="I86" s="310" t="s">
        <v>564</v>
      </c>
      <c r="J86" s="310">
        <v>20</v>
      </c>
      <c r="K86" s="298"/>
    </row>
    <row r="87" spans="2:11" s="1" customFormat="1" ht="15" customHeight="1">
      <c r="B87" s="309"/>
      <c r="C87" s="284" t="s">
        <v>581</v>
      </c>
      <c r="D87" s="284"/>
      <c r="E87" s="284"/>
      <c r="F87" s="307" t="s">
        <v>568</v>
      </c>
      <c r="G87" s="308"/>
      <c r="H87" s="284" t="s">
        <v>582</v>
      </c>
      <c r="I87" s="284" t="s">
        <v>564</v>
      </c>
      <c r="J87" s="284">
        <v>50</v>
      </c>
      <c r="K87" s="298"/>
    </row>
    <row r="88" spans="2:11" s="1" customFormat="1" ht="15" customHeight="1">
      <c r="B88" s="309"/>
      <c r="C88" s="284" t="s">
        <v>583</v>
      </c>
      <c r="D88" s="284"/>
      <c r="E88" s="284"/>
      <c r="F88" s="307" t="s">
        <v>568</v>
      </c>
      <c r="G88" s="308"/>
      <c r="H88" s="284" t="s">
        <v>584</v>
      </c>
      <c r="I88" s="284" t="s">
        <v>564</v>
      </c>
      <c r="J88" s="284">
        <v>20</v>
      </c>
      <c r="K88" s="298"/>
    </row>
    <row r="89" spans="2:11" s="1" customFormat="1" ht="15" customHeight="1">
      <c r="B89" s="309"/>
      <c r="C89" s="284" t="s">
        <v>585</v>
      </c>
      <c r="D89" s="284"/>
      <c r="E89" s="284"/>
      <c r="F89" s="307" t="s">
        <v>568</v>
      </c>
      <c r="G89" s="308"/>
      <c r="H89" s="284" t="s">
        <v>586</v>
      </c>
      <c r="I89" s="284" t="s">
        <v>564</v>
      </c>
      <c r="J89" s="284">
        <v>20</v>
      </c>
      <c r="K89" s="298"/>
    </row>
    <row r="90" spans="2:11" s="1" customFormat="1" ht="15" customHeight="1">
      <c r="B90" s="309"/>
      <c r="C90" s="284" t="s">
        <v>587</v>
      </c>
      <c r="D90" s="284"/>
      <c r="E90" s="284"/>
      <c r="F90" s="307" t="s">
        <v>568</v>
      </c>
      <c r="G90" s="308"/>
      <c r="H90" s="284" t="s">
        <v>588</v>
      </c>
      <c r="I90" s="284" t="s">
        <v>564</v>
      </c>
      <c r="J90" s="284">
        <v>50</v>
      </c>
      <c r="K90" s="298"/>
    </row>
    <row r="91" spans="2:11" s="1" customFormat="1" ht="15" customHeight="1">
      <c r="B91" s="309"/>
      <c r="C91" s="284" t="s">
        <v>589</v>
      </c>
      <c r="D91" s="284"/>
      <c r="E91" s="284"/>
      <c r="F91" s="307" t="s">
        <v>568</v>
      </c>
      <c r="G91" s="308"/>
      <c r="H91" s="284" t="s">
        <v>589</v>
      </c>
      <c r="I91" s="284" t="s">
        <v>564</v>
      </c>
      <c r="J91" s="284">
        <v>50</v>
      </c>
      <c r="K91" s="298"/>
    </row>
    <row r="92" spans="2:11" s="1" customFormat="1" ht="15" customHeight="1">
      <c r="B92" s="309"/>
      <c r="C92" s="284" t="s">
        <v>590</v>
      </c>
      <c r="D92" s="284"/>
      <c r="E92" s="284"/>
      <c r="F92" s="307" t="s">
        <v>568</v>
      </c>
      <c r="G92" s="308"/>
      <c r="H92" s="284" t="s">
        <v>591</v>
      </c>
      <c r="I92" s="284" t="s">
        <v>564</v>
      </c>
      <c r="J92" s="284">
        <v>255</v>
      </c>
      <c r="K92" s="298"/>
    </row>
    <row r="93" spans="2:11" s="1" customFormat="1" ht="15" customHeight="1">
      <c r="B93" s="309"/>
      <c r="C93" s="284" t="s">
        <v>592</v>
      </c>
      <c r="D93" s="284"/>
      <c r="E93" s="284"/>
      <c r="F93" s="307" t="s">
        <v>562</v>
      </c>
      <c r="G93" s="308"/>
      <c r="H93" s="284" t="s">
        <v>593</v>
      </c>
      <c r="I93" s="284" t="s">
        <v>594</v>
      </c>
      <c r="J93" s="284"/>
      <c r="K93" s="298"/>
    </row>
    <row r="94" spans="2:11" s="1" customFormat="1" ht="15" customHeight="1">
      <c r="B94" s="309"/>
      <c r="C94" s="284" t="s">
        <v>595</v>
      </c>
      <c r="D94" s="284"/>
      <c r="E94" s="284"/>
      <c r="F94" s="307" t="s">
        <v>562</v>
      </c>
      <c r="G94" s="308"/>
      <c r="H94" s="284" t="s">
        <v>596</v>
      </c>
      <c r="I94" s="284" t="s">
        <v>597</v>
      </c>
      <c r="J94" s="284"/>
      <c r="K94" s="298"/>
    </row>
    <row r="95" spans="2:11" s="1" customFormat="1" ht="15" customHeight="1">
      <c r="B95" s="309"/>
      <c r="C95" s="284" t="s">
        <v>598</v>
      </c>
      <c r="D95" s="284"/>
      <c r="E95" s="284"/>
      <c r="F95" s="307" t="s">
        <v>562</v>
      </c>
      <c r="G95" s="308"/>
      <c r="H95" s="284" t="s">
        <v>598</v>
      </c>
      <c r="I95" s="284" t="s">
        <v>597</v>
      </c>
      <c r="J95" s="284"/>
      <c r="K95" s="298"/>
    </row>
    <row r="96" spans="2:11" s="1" customFormat="1" ht="15" customHeight="1">
      <c r="B96" s="309"/>
      <c r="C96" s="284" t="s">
        <v>41</v>
      </c>
      <c r="D96" s="284"/>
      <c r="E96" s="284"/>
      <c r="F96" s="307" t="s">
        <v>562</v>
      </c>
      <c r="G96" s="308"/>
      <c r="H96" s="284" t="s">
        <v>599</v>
      </c>
      <c r="I96" s="284" t="s">
        <v>597</v>
      </c>
      <c r="J96" s="284"/>
      <c r="K96" s="298"/>
    </row>
    <row r="97" spans="2:11" s="1" customFormat="1" ht="15" customHeight="1">
      <c r="B97" s="309"/>
      <c r="C97" s="284" t="s">
        <v>51</v>
      </c>
      <c r="D97" s="284"/>
      <c r="E97" s="284"/>
      <c r="F97" s="307" t="s">
        <v>562</v>
      </c>
      <c r="G97" s="308"/>
      <c r="H97" s="284" t="s">
        <v>600</v>
      </c>
      <c r="I97" s="284" t="s">
        <v>597</v>
      </c>
      <c r="J97" s="284"/>
      <c r="K97" s="298"/>
    </row>
    <row r="98" spans="2:11" s="1" customFormat="1" ht="15" customHeight="1">
      <c r="B98" s="312"/>
      <c r="C98" s="313"/>
      <c r="D98" s="313"/>
      <c r="E98" s="313"/>
      <c r="F98" s="313"/>
      <c r="G98" s="313"/>
      <c r="H98" s="313"/>
      <c r="I98" s="313"/>
      <c r="J98" s="313"/>
      <c r="K98" s="314"/>
    </row>
    <row r="99" spans="2:11" s="1" customFormat="1" ht="18.75" customHeight="1">
      <c r="B99" s="315"/>
      <c r="C99" s="316"/>
      <c r="D99" s="316"/>
      <c r="E99" s="316"/>
      <c r="F99" s="316"/>
      <c r="G99" s="316"/>
      <c r="H99" s="316"/>
      <c r="I99" s="316"/>
      <c r="J99" s="316"/>
      <c r="K99" s="315"/>
    </row>
    <row r="100" spans="2:11" s="1" customFormat="1" ht="18.75" customHeight="1"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</row>
    <row r="101" spans="2:11" s="1" customFormat="1" ht="7.5" customHeight="1">
      <c r="B101" s="293"/>
      <c r="C101" s="294"/>
      <c r="D101" s="294"/>
      <c r="E101" s="294"/>
      <c r="F101" s="294"/>
      <c r="G101" s="294"/>
      <c r="H101" s="294"/>
      <c r="I101" s="294"/>
      <c r="J101" s="294"/>
      <c r="K101" s="295"/>
    </row>
    <row r="102" spans="2:11" s="1" customFormat="1" ht="45" customHeight="1">
      <c r="B102" s="296"/>
      <c r="C102" s="297" t="s">
        <v>601</v>
      </c>
      <c r="D102" s="297"/>
      <c r="E102" s="297"/>
      <c r="F102" s="297"/>
      <c r="G102" s="297"/>
      <c r="H102" s="297"/>
      <c r="I102" s="297"/>
      <c r="J102" s="297"/>
      <c r="K102" s="298"/>
    </row>
    <row r="103" spans="2:11" s="1" customFormat="1" ht="17.25" customHeight="1">
      <c r="B103" s="296"/>
      <c r="C103" s="299" t="s">
        <v>556</v>
      </c>
      <c r="D103" s="299"/>
      <c r="E103" s="299"/>
      <c r="F103" s="299" t="s">
        <v>557</v>
      </c>
      <c r="G103" s="300"/>
      <c r="H103" s="299" t="s">
        <v>57</v>
      </c>
      <c r="I103" s="299" t="s">
        <v>60</v>
      </c>
      <c r="J103" s="299" t="s">
        <v>558</v>
      </c>
      <c r="K103" s="298"/>
    </row>
    <row r="104" spans="2:11" s="1" customFormat="1" ht="17.25" customHeight="1">
      <c r="B104" s="296"/>
      <c r="C104" s="301" t="s">
        <v>559</v>
      </c>
      <c r="D104" s="301"/>
      <c r="E104" s="301"/>
      <c r="F104" s="302" t="s">
        <v>560</v>
      </c>
      <c r="G104" s="303"/>
      <c r="H104" s="301"/>
      <c r="I104" s="301"/>
      <c r="J104" s="301" t="s">
        <v>561</v>
      </c>
      <c r="K104" s="298"/>
    </row>
    <row r="105" spans="2:11" s="1" customFormat="1" ht="5.25" customHeight="1">
      <c r="B105" s="296"/>
      <c r="C105" s="299"/>
      <c r="D105" s="299"/>
      <c r="E105" s="299"/>
      <c r="F105" s="299"/>
      <c r="G105" s="317"/>
      <c r="H105" s="299"/>
      <c r="I105" s="299"/>
      <c r="J105" s="299"/>
      <c r="K105" s="298"/>
    </row>
    <row r="106" spans="2:11" s="1" customFormat="1" ht="15" customHeight="1">
      <c r="B106" s="296"/>
      <c r="C106" s="284" t="s">
        <v>56</v>
      </c>
      <c r="D106" s="306"/>
      <c r="E106" s="306"/>
      <c r="F106" s="307" t="s">
        <v>562</v>
      </c>
      <c r="G106" s="284"/>
      <c r="H106" s="284" t="s">
        <v>602</v>
      </c>
      <c r="I106" s="284" t="s">
        <v>564</v>
      </c>
      <c r="J106" s="284">
        <v>20</v>
      </c>
      <c r="K106" s="298"/>
    </row>
    <row r="107" spans="2:11" s="1" customFormat="1" ht="15" customHeight="1">
      <c r="B107" s="296"/>
      <c r="C107" s="284" t="s">
        <v>565</v>
      </c>
      <c r="D107" s="284"/>
      <c r="E107" s="284"/>
      <c r="F107" s="307" t="s">
        <v>562</v>
      </c>
      <c r="G107" s="284"/>
      <c r="H107" s="284" t="s">
        <v>602</v>
      </c>
      <c r="I107" s="284" t="s">
        <v>564</v>
      </c>
      <c r="J107" s="284">
        <v>120</v>
      </c>
      <c r="K107" s="298"/>
    </row>
    <row r="108" spans="2:11" s="1" customFormat="1" ht="15" customHeight="1">
      <c r="B108" s="309"/>
      <c r="C108" s="284" t="s">
        <v>567</v>
      </c>
      <c r="D108" s="284"/>
      <c r="E108" s="284"/>
      <c r="F108" s="307" t="s">
        <v>568</v>
      </c>
      <c r="G108" s="284"/>
      <c r="H108" s="284" t="s">
        <v>602</v>
      </c>
      <c r="I108" s="284" t="s">
        <v>564</v>
      </c>
      <c r="J108" s="284">
        <v>50</v>
      </c>
      <c r="K108" s="298"/>
    </row>
    <row r="109" spans="2:11" s="1" customFormat="1" ht="15" customHeight="1">
      <c r="B109" s="309"/>
      <c r="C109" s="284" t="s">
        <v>570</v>
      </c>
      <c r="D109" s="284"/>
      <c r="E109" s="284"/>
      <c r="F109" s="307" t="s">
        <v>562</v>
      </c>
      <c r="G109" s="284"/>
      <c r="H109" s="284" t="s">
        <v>602</v>
      </c>
      <c r="I109" s="284" t="s">
        <v>572</v>
      </c>
      <c r="J109" s="284"/>
      <c r="K109" s="298"/>
    </row>
    <row r="110" spans="2:11" s="1" customFormat="1" ht="15" customHeight="1">
      <c r="B110" s="309"/>
      <c r="C110" s="284" t="s">
        <v>581</v>
      </c>
      <c r="D110" s="284"/>
      <c r="E110" s="284"/>
      <c r="F110" s="307" t="s">
        <v>568</v>
      </c>
      <c r="G110" s="284"/>
      <c r="H110" s="284" t="s">
        <v>602</v>
      </c>
      <c r="I110" s="284" t="s">
        <v>564</v>
      </c>
      <c r="J110" s="284">
        <v>50</v>
      </c>
      <c r="K110" s="298"/>
    </row>
    <row r="111" spans="2:11" s="1" customFormat="1" ht="15" customHeight="1">
      <c r="B111" s="309"/>
      <c r="C111" s="284" t="s">
        <v>589</v>
      </c>
      <c r="D111" s="284"/>
      <c r="E111" s="284"/>
      <c r="F111" s="307" t="s">
        <v>568</v>
      </c>
      <c r="G111" s="284"/>
      <c r="H111" s="284" t="s">
        <v>602</v>
      </c>
      <c r="I111" s="284" t="s">
        <v>564</v>
      </c>
      <c r="J111" s="284">
        <v>50</v>
      </c>
      <c r="K111" s="298"/>
    </row>
    <row r="112" spans="2:11" s="1" customFormat="1" ht="15" customHeight="1">
      <c r="B112" s="309"/>
      <c r="C112" s="284" t="s">
        <v>587</v>
      </c>
      <c r="D112" s="284"/>
      <c r="E112" s="284"/>
      <c r="F112" s="307" t="s">
        <v>568</v>
      </c>
      <c r="G112" s="284"/>
      <c r="H112" s="284" t="s">
        <v>602</v>
      </c>
      <c r="I112" s="284" t="s">
        <v>564</v>
      </c>
      <c r="J112" s="284">
        <v>50</v>
      </c>
      <c r="K112" s="298"/>
    </row>
    <row r="113" spans="2:11" s="1" customFormat="1" ht="15" customHeight="1">
      <c r="B113" s="309"/>
      <c r="C113" s="284" t="s">
        <v>56</v>
      </c>
      <c r="D113" s="284"/>
      <c r="E113" s="284"/>
      <c r="F113" s="307" t="s">
        <v>562</v>
      </c>
      <c r="G113" s="284"/>
      <c r="H113" s="284" t="s">
        <v>603</v>
      </c>
      <c r="I113" s="284" t="s">
        <v>564</v>
      </c>
      <c r="J113" s="284">
        <v>20</v>
      </c>
      <c r="K113" s="298"/>
    </row>
    <row r="114" spans="2:11" s="1" customFormat="1" ht="15" customHeight="1">
      <c r="B114" s="309"/>
      <c r="C114" s="284" t="s">
        <v>604</v>
      </c>
      <c r="D114" s="284"/>
      <c r="E114" s="284"/>
      <c r="F114" s="307" t="s">
        <v>562</v>
      </c>
      <c r="G114" s="284"/>
      <c r="H114" s="284" t="s">
        <v>605</v>
      </c>
      <c r="I114" s="284" t="s">
        <v>564</v>
      </c>
      <c r="J114" s="284">
        <v>120</v>
      </c>
      <c r="K114" s="298"/>
    </row>
    <row r="115" spans="2:11" s="1" customFormat="1" ht="15" customHeight="1">
      <c r="B115" s="309"/>
      <c r="C115" s="284" t="s">
        <v>41</v>
      </c>
      <c r="D115" s="284"/>
      <c r="E115" s="284"/>
      <c r="F115" s="307" t="s">
        <v>562</v>
      </c>
      <c r="G115" s="284"/>
      <c r="H115" s="284" t="s">
        <v>606</v>
      </c>
      <c r="I115" s="284" t="s">
        <v>597</v>
      </c>
      <c r="J115" s="284"/>
      <c r="K115" s="298"/>
    </row>
    <row r="116" spans="2:11" s="1" customFormat="1" ht="15" customHeight="1">
      <c r="B116" s="309"/>
      <c r="C116" s="284" t="s">
        <v>51</v>
      </c>
      <c r="D116" s="284"/>
      <c r="E116" s="284"/>
      <c r="F116" s="307" t="s">
        <v>562</v>
      </c>
      <c r="G116" s="284"/>
      <c r="H116" s="284" t="s">
        <v>607</v>
      </c>
      <c r="I116" s="284" t="s">
        <v>597</v>
      </c>
      <c r="J116" s="284"/>
      <c r="K116" s="298"/>
    </row>
    <row r="117" spans="2:11" s="1" customFormat="1" ht="15" customHeight="1">
      <c r="B117" s="309"/>
      <c r="C117" s="284" t="s">
        <v>60</v>
      </c>
      <c r="D117" s="284"/>
      <c r="E117" s="284"/>
      <c r="F117" s="307" t="s">
        <v>562</v>
      </c>
      <c r="G117" s="284"/>
      <c r="H117" s="284" t="s">
        <v>608</v>
      </c>
      <c r="I117" s="284" t="s">
        <v>609</v>
      </c>
      <c r="J117" s="284"/>
      <c r="K117" s="298"/>
    </row>
    <row r="118" spans="2:11" s="1" customFormat="1" ht="15" customHeight="1">
      <c r="B118" s="312"/>
      <c r="C118" s="318"/>
      <c r="D118" s="318"/>
      <c r="E118" s="318"/>
      <c r="F118" s="318"/>
      <c r="G118" s="318"/>
      <c r="H118" s="318"/>
      <c r="I118" s="318"/>
      <c r="J118" s="318"/>
      <c r="K118" s="314"/>
    </row>
    <row r="119" spans="2:11" s="1" customFormat="1" ht="18.75" customHeight="1">
      <c r="B119" s="319"/>
      <c r="C119" s="320"/>
      <c r="D119" s="320"/>
      <c r="E119" s="320"/>
      <c r="F119" s="321"/>
      <c r="G119" s="320"/>
      <c r="H119" s="320"/>
      <c r="I119" s="320"/>
      <c r="J119" s="320"/>
      <c r="K119" s="319"/>
    </row>
    <row r="120" spans="2:11" s="1" customFormat="1" ht="18.75" customHeight="1"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</row>
    <row r="121" spans="2:11" s="1" customFormat="1" ht="7.5" customHeight="1">
      <c r="B121" s="322"/>
      <c r="C121" s="323"/>
      <c r="D121" s="323"/>
      <c r="E121" s="323"/>
      <c r="F121" s="323"/>
      <c r="G121" s="323"/>
      <c r="H121" s="323"/>
      <c r="I121" s="323"/>
      <c r="J121" s="323"/>
      <c r="K121" s="324"/>
    </row>
    <row r="122" spans="2:11" s="1" customFormat="1" ht="45" customHeight="1">
      <c r="B122" s="325"/>
      <c r="C122" s="275" t="s">
        <v>610</v>
      </c>
      <c r="D122" s="275"/>
      <c r="E122" s="275"/>
      <c r="F122" s="275"/>
      <c r="G122" s="275"/>
      <c r="H122" s="275"/>
      <c r="I122" s="275"/>
      <c r="J122" s="275"/>
      <c r="K122" s="326"/>
    </row>
    <row r="123" spans="2:11" s="1" customFormat="1" ht="17.25" customHeight="1">
      <c r="B123" s="327"/>
      <c r="C123" s="299" t="s">
        <v>556</v>
      </c>
      <c r="D123" s="299"/>
      <c r="E123" s="299"/>
      <c r="F123" s="299" t="s">
        <v>557</v>
      </c>
      <c r="G123" s="300"/>
      <c r="H123" s="299" t="s">
        <v>57</v>
      </c>
      <c r="I123" s="299" t="s">
        <v>60</v>
      </c>
      <c r="J123" s="299" t="s">
        <v>558</v>
      </c>
      <c r="K123" s="328"/>
    </row>
    <row r="124" spans="2:11" s="1" customFormat="1" ht="17.25" customHeight="1">
      <c r="B124" s="327"/>
      <c r="C124" s="301" t="s">
        <v>559</v>
      </c>
      <c r="D124" s="301"/>
      <c r="E124" s="301"/>
      <c r="F124" s="302" t="s">
        <v>560</v>
      </c>
      <c r="G124" s="303"/>
      <c r="H124" s="301"/>
      <c r="I124" s="301"/>
      <c r="J124" s="301" t="s">
        <v>561</v>
      </c>
      <c r="K124" s="328"/>
    </row>
    <row r="125" spans="2:11" s="1" customFormat="1" ht="5.25" customHeight="1">
      <c r="B125" s="329"/>
      <c r="C125" s="304"/>
      <c r="D125" s="304"/>
      <c r="E125" s="304"/>
      <c r="F125" s="304"/>
      <c r="G125" s="330"/>
      <c r="H125" s="304"/>
      <c r="I125" s="304"/>
      <c r="J125" s="304"/>
      <c r="K125" s="331"/>
    </row>
    <row r="126" spans="2:11" s="1" customFormat="1" ht="15" customHeight="1">
      <c r="B126" s="329"/>
      <c r="C126" s="284" t="s">
        <v>565</v>
      </c>
      <c r="D126" s="306"/>
      <c r="E126" s="306"/>
      <c r="F126" s="307" t="s">
        <v>562</v>
      </c>
      <c r="G126" s="284"/>
      <c r="H126" s="284" t="s">
        <v>602</v>
      </c>
      <c r="I126" s="284" t="s">
        <v>564</v>
      </c>
      <c r="J126" s="284">
        <v>120</v>
      </c>
      <c r="K126" s="332"/>
    </row>
    <row r="127" spans="2:11" s="1" customFormat="1" ht="15" customHeight="1">
      <c r="B127" s="329"/>
      <c r="C127" s="284" t="s">
        <v>611</v>
      </c>
      <c r="D127" s="284"/>
      <c r="E127" s="284"/>
      <c r="F127" s="307" t="s">
        <v>562</v>
      </c>
      <c r="G127" s="284"/>
      <c r="H127" s="284" t="s">
        <v>612</v>
      </c>
      <c r="I127" s="284" t="s">
        <v>564</v>
      </c>
      <c r="J127" s="284" t="s">
        <v>613</v>
      </c>
      <c r="K127" s="332"/>
    </row>
    <row r="128" spans="2:11" s="1" customFormat="1" ht="15" customHeight="1">
      <c r="B128" s="329"/>
      <c r="C128" s="284" t="s">
        <v>510</v>
      </c>
      <c r="D128" s="284"/>
      <c r="E128" s="284"/>
      <c r="F128" s="307" t="s">
        <v>562</v>
      </c>
      <c r="G128" s="284"/>
      <c r="H128" s="284" t="s">
        <v>614</v>
      </c>
      <c r="I128" s="284" t="s">
        <v>564</v>
      </c>
      <c r="J128" s="284" t="s">
        <v>613</v>
      </c>
      <c r="K128" s="332"/>
    </row>
    <row r="129" spans="2:11" s="1" customFormat="1" ht="15" customHeight="1">
      <c r="B129" s="329"/>
      <c r="C129" s="284" t="s">
        <v>573</v>
      </c>
      <c r="D129" s="284"/>
      <c r="E129" s="284"/>
      <c r="F129" s="307" t="s">
        <v>568</v>
      </c>
      <c r="G129" s="284"/>
      <c r="H129" s="284" t="s">
        <v>574</v>
      </c>
      <c r="I129" s="284" t="s">
        <v>564</v>
      </c>
      <c r="J129" s="284">
        <v>15</v>
      </c>
      <c r="K129" s="332"/>
    </row>
    <row r="130" spans="2:11" s="1" customFormat="1" ht="15" customHeight="1">
      <c r="B130" s="329"/>
      <c r="C130" s="310" t="s">
        <v>575</v>
      </c>
      <c r="D130" s="310"/>
      <c r="E130" s="310"/>
      <c r="F130" s="311" t="s">
        <v>568</v>
      </c>
      <c r="G130" s="310"/>
      <c r="H130" s="310" t="s">
        <v>576</v>
      </c>
      <c r="I130" s="310" t="s">
        <v>564</v>
      </c>
      <c r="J130" s="310">
        <v>15</v>
      </c>
      <c r="K130" s="332"/>
    </row>
    <row r="131" spans="2:11" s="1" customFormat="1" ht="15" customHeight="1">
      <c r="B131" s="329"/>
      <c r="C131" s="310" t="s">
        <v>577</v>
      </c>
      <c r="D131" s="310"/>
      <c r="E131" s="310"/>
      <c r="F131" s="311" t="s">
        <v>568</v>
      </c>
      <c r="G131" s="310"/>
      <c r="H131" s="310" t="s">
        <v>578</v>
      </c>
      <c r="I131" s="310" t="s">
        <v>564</v>
      </c>
      <c r="J131" s="310">
        <v>20</v>
      </c>
      <c r="K131" s="332"/>
    </row>
    <row r="132" spans="2:11" s="1" customFormat="1" ht="15" customHeight="1">
      <c r="B132" s="329"/>
      <c r="C132" s="310" t="s">
        <v>579</v>
      </c>
      <c r="D132" s="310"/>
      <c r="E132" s="310"/>
      <c r="F132" s="311" t="s">
        <v>568</v>
      </c>
      <c r="G132" s="310"/>
      <c r="H132" s="310" t="s">
        <v>580</v>
      </c>
      <c r="I132" s="310" t="s">
        <v>564</v>
      </c>
      <c r="J132" s="310">
        <v>20</v>
      </c>
      <c r="K132" s="332"/>
    </row>
    <row r="133" spans="2:11" s="1" customFormat="1" ht="15" customHeight="1">
      <c r="B133" s="329"/>
      <c r="C133" s="284" t="s">
        <v>567</v>
      </c>
      <c r="D133" s="284"/>
      <c r="E133" s="284"/>
      <c r="F133" s="307" t="s">
        <v>568</v>
      </c>
      <c r="G133" s="284"/>
      <c r="H133" s="284" t="s">
        <v>602</v>
      </c>
      <c r="I133" s="284" t="s">
        <v>564</v>
      </c>
      <c r="J133" s="284">
        <v>50</v>
      </c>
      <c r="K133" s="332"/>
    </row>
    <row r="134" spans="2:11" s="1" customFormat="1" ht="15" customHeight="1">
      <c r="B134" s="329"/>
      <c r="C134" s="284" t="s">
        <v>581</v>
      </c>
      <c r="D134" s="284"/>
      <c r="E134" s="284"/>
      <c r="F134" s="307" t="s">
        <v>568</v>
      </c>
      <c r="G134" s="284"/>
      <c r="H134" s="284" t="s">
        <v>602</v>
      </c>
      <c r="I134" s="284" t="s">
        <v>564</v>
      </c>
      <c r="J134" s="284">
        <v>50</v>
      </c>
      <c r="K134" s="332"/>
    </row>
    <row r="135" spans="2:11" s="1" customFormat="1" ht="15" customHeight="1">
      <c r="B135" s="329"/>
      <c r="C135" s="284" t="s">
        <v>587</v>
      </c>
      <c r="D135" s="284"/>
      <c r="E135" s="284"/>
      <c r="F135" s="307" t="s">
        <v>568</v>
      </c>
      <c r="G135" s="284"/>
      <c r="H135" s="284" t="s">
        <v>602</v>
      </c>
      <c r="I135" s="284" t="s">
        <v>564</v>
      </c>
      <c r="J135" s="284">
        <v>50</v>
      </c>
      <c r="K135" s="332"/>
    </row>
    <row r="136" spans="2:11" s="1" customFormat="1" ht="15" customHeight="1">
      <c r="B136" s="329"/>
      <c r="C136" s="284" t="s">
        <v>589</v>
      </c>
      <c r="D136" s="284"/>
      <c r="E136" s="284"/>
      <c r="F136" s="307" t="s">
        <v>568</v>
      </c>
      <c r="G136" s="284"/>
      <c r="H136" s="284" t="s">
        <v>602</v>
      </c>
      <c r="I136" s="284" t="s">
        <v>564</v>
      </c>
      <c r="J136" s="284">
        <v>50</v>
      </c>
      <c r="K136" s="332"/>
    </row>
    <row r="137" spans="2:11" s="1" customFormat="1" ht="15" customHeight="1">
      <c r="B137" s="329"/>
      <c r="C137" s="284" t="s">
        <v>590</v>
      </c>
      <c r="D137" s="284"/>
      <c r="E137" s="284"/>
      <c r="F137" s="307" t="s">
        <v>568</v>
      </c>
      <c r="G137" s="284"/>
      <c r="H137" s="284" t="s">
        <v>615</v>
      </c>
      <c r="I137" s="284" t="s">
        <v>564</v>
      </c>
      <c r="J137" s="284">
        <v>255</v>
      </c>
      <c r="K137" s="332"/>
    </row>
    <row r="138" spans="2:11" s="1" customFormat="1" ht="15" customHeight="1">
      <c r="B138" s="329"/>
      <c r="C138" s="284" t="s">
        <v>592</v>
      </c>
      <c r="D138" s="284"/>
      <c r="E138" s="284"/>
      <c r="F138" s="307" t="s">
        <v>562</v>
      </c>
      <c r="G138" s="284"/>
      <c r="H138" s="284" t="s">
        <v>616</v>
      </c>
      <c r="I138" s="284" t="s">
        <v>594</v>
      </c>
      <c r="J138" s="284"/>
      <c r="K138" s="332"/>
    </row>
    <row r="139" spans="2:11" s="1" customFormat="1" ht="15" customHeight="1">
      <c r="B139" s="329"/>
      <c r="C139" s="284" t="s">
        <v>595</v>
      </c>
      <c r="D139" s="284"/>
      <c r="E139" s="284"/>
      <c r="F139" s="307" t="s">
        <v>562</v>
      </c>
      <c r="G139" s="284"/>
      <c r="H139" s="284" t="s">
        <v>617</v>
      </c>
      <c r="I139" s="284" t="s">
        <v>597</v>
      </c>
      <c r="J139" s="284"/>
      <c r="K139" s="332"/>
    </row>
    <row r="140" spans="2:11" s="1" customFormat="1" ht="15" customHeight="1">
      <c r="B140" s="329"/>
      <c r="C140" s="284" t="s">
        <v>598</v>
      </c>
      <c r="D140" s="284"/>
      <c r="E140" s="284"/>
      <c r="F140" s="307" t="s">
        <v>562</v>
      </c>
      <c r="G140" s="284"/>
      <c r="H140" s="284" t="s">
        <v>598</v>
      </c>
      <c r="I140" s="284" t="s">
        <v>597</v>
      </c>
      <c r="J140" s="284"/>
      <c r="K140" s="332"/>
    </row>
    <row r="141" spans="2:11" s="1" customFormat="1" ht="15" customHeight="1">
      <c r="B141" s="329"/>
      <c r="C141" s="284" t="s">
        <v>41</v>
      </c>
      <c r="D141" s="284"/>
      <c r="E141" s="284"/>
      <c r="F141" s="307" t="s">
        <v>562</v>
      </c>
      <c r="G141" s="284"/>
      <c r="H141" s="284" t="s">
        <v>618</v>
      </c>
      <c r="I141" s="284" t="s">
        <v>597</v>
      </c>
      <c r="J141" s="284"/>
      <c r="K141" s="332"/>
    </row>
    <row r="142" spans="2:11" s="1" customFormat="1" ht="15" customHeight="1">
      <c r="B142" s="329"/>
      <c r="C142" s="284" t="s">
        <v>619</v>
      </c>
      <c r="D142" s="284"/>
      <c r="E142" s="284"/>
      <c r="F142" s="307" t="s">
        <v>562</v>
      </c>
      <c r="G142" s="284"/>
      <c r="H142" s="284" t="s">
        <v>620</v>
      </c>
      <c r="I142" s="284" t="s">
        <v>597</v>
      </c>
      <c r="J142" s="284"/>
      <c r="K142" s="332"/>
    </row>
    <row r="143" spans="2:11" s="1" customFormat="1" ht="15" customHeight="1">
      <c r="B143" s="333"/>
      <c r="C143" s="334"/>
      <c r="D143" s="334"/>
      <c r="E143" s="334"/>
      <c r="F143" s="334"/>
      <c r="G143" s="334"/>
      <c r="H143" s="334"/>
      <c r="I143" s="334"/>
      <c r="J143" s="334"/>
      <c r="K143" s="335"/>
    </row>
    <row r="144" spans="2:11" s="1" customFormat="1" ht="18.75" customHeight="1">
      <c r="B144" s="320"/>
      <c r="C144" s="320"/>
      <c r="D144" s="320"/>
      <c r="E144" s="320"/>
      <c r="F144" s="321"/>
      <c r="G144" s="320"/>
      <c r="H144" s="320"/>
      <c r="I144" s="320"/>
      <c r="J144" s="320"/>
      <c r="K144" s="320"/>
    </row>
    <row r="145" spans="2:11" s="1" customFormat="1" ht="18.75" customHeight="1">
      <c r="B145" s="292"/>
      <c r="C145" s="292"/>
      <c r="D145" s="292"/>
      <c r="E145" s="292"/>
      <c r="F145" s="292"/>
      <c r="G145" s="292"/>
      <c r="H145" s="292"/>
      <c r="I145" s="292"/>
      <c r="J145" s="292"/>
      <c r="K145" s="292"/>
    </row>
    <row r="146" spans="2:11" s="1" customFormat="1" ht="7.5" customHeight="1">
      <c r="B146" s="293"/>
      <c r="C146" s="294"/>
      <c r="D146" s="294"/>
      <c r="E146" s="294"/>
      <c r="F146" s="294"/>
      <c r="G146" s="294"/>
      <c r="H146" s="294"/>
      <c r="I146" s="294"/>
      <c r="J146" s="294"/>
      <c r="K146" s="295"/>
    </row>
    <row r="147" spans="2:11" s="1" customFormat="1" ht="45" customHeight="1">
      <c r="B147" s="296"/>
      <c r="C147" s="297" t="s">
        <v>621</v>
      </c>
      <c r="D147" s="297"/>
      <c r="E147" s="297"/>
      <c r="F147" s="297"/>
      <c r="G147" s="297"/>
      <c r="H147" s="297"/>
      <c r="I147" s="297"/>
      <c r="J147" s="297"/>
      <c r="K147" s="298"/>
    </row>
    <row r="148" spans="2:11" s="1" customFormat="1" ht="17.25" customHeight="1">
      <c r="B148" s="296"/>
      <c r="C148" s="299" t="s">
        <v>556</v>
      </c>
      <c r="D148" s="299"/>
      <c r="E148" s="299"/>
      <c r="F148" s="299" t="s">
        <v>557</v>
      </c>
      <c r="G148" s="300"/>
      <c r="H148" s="299" t="s">
        <v>57</v>
      </c>
      <c r="I148" s="299" t="s">
        <v>60</v>
      </c>
      <c r="J148" s="299" t="s">
        <v>558</v>
      </c>
      <c r="K148" s="298"/>
    </row>
    <row r="149" spans="2:11" s="1" customFormat="1" ht="17.25" customHeight="1">
      <c r="B149" s="296"/>
      <c r="C149" s="301" t="s">
        <v>559</v>
      </c>
      <c r="D149" s="301"/>
      <c r="E149" s="301"/>
      <c r="F149" s="302" t="s">
        <v>560</v>
      </c>
      <c r="G149" s="303"/>
      <c r="H149" s="301"/>
      <c r="I149" s="301"/>
      <c r="J149" s="301" t="s">
        <v>561</v>
      </c>
      <c r="K149" s="298"/>
    </row>
    <row r="150" spans="2:11" s="1" customFormat="1" ht="5.25" customHeight="1">
      <c r="B150" s="309"/>
      <c r="C150" s="304"/>
      <c r="D150" s="304"/>
      <c r="E150" s="304"/>
      <c r="F150" s="304"/>
      <c r="G150" s="305"/>
      <c r="H150" s="304"/>
      <c r="I150" s="304"/>
      <c r="J150" s="304"/>
      <c r="K150" s="332"/>
    </row>
    <row r="151" spans="2:11" s="1" customFormat="1" ht="15" customHeight="1">
      <c r="B151" s="309"/>
      <c r="C151" s="336" t="s">
        <v>565</v>
      </c>
      <c r="D151" s="284"/>
      <c r="E151" s="284"/>
      <c r="F151" s="337" t="s">
        <v>562</v>
      </c>
      <c r="G151" s="284"/>
      <c r="H151" s="336" t="s">
        <v>602</v>
      </c>
      <c r="I151" s="336" t="s">
        <v>564</v>
      </c>
      <c r="J151" s="336">
        <v>120</v>
      </c>
      <c r="K151" s="332"/>
    </row>
    <row r="152" spans="2:11" s="1" customFormat="1" ht="15" customHeight="1">
      <c r="B152" s="309"/>
      <c r="C152" s="336" t="s">
        <v>611</v>
      </c>
      <c r="D152" s="284"/>
      <c r="E152" s="284"/>
      <c r="F152" s="337" t="s">
        <v>562</v>
      </c>
      <c r="G152" s="284"/>
      <c r="H152" s="336" t="s">
        <v>622</v>
      </c>
      <c r="I152" s="336" t="s">
        <v>564</v>
      </c>
      <c r="J152" s="336" t="s">
        <v>613</v>
      </c>
      <c r="K152" s="332"/>
    </row>
    <row r="153" spans="2:11" s="1" customFormat="1" ht="15" customHeight="1">
      <c r="B153" s="309"/>
      <c r="C153" s="336" t="s">
        <v>510</v>
      </c>
      <c r="D153" s="284"/>
      <c r="E153" s="284"/>
      <c r="F153" s="337" t="s">
        <v>562</v>
      </c>
      <c r="G153" s="284"/>
      <c r="H153" s="336" t="s">
        <v>623</v>
      </c>
      <c r="I153" s="336" t="s">
        <v>564</v>
      </c>
      <c r="J153" s="336" t="s">
        <v>613</v>
      </c>
      <c r="K153" s="332"/>
    </row>
    <row r="154" spans="2:11" s="1" customFormat="1" ht="15" customHeight="1">
      <c r="B154" s="309"/>
      <c r="C154" s="336" t="s">
        <v>567</v>
      </c>
      <c r="D154" s="284"/>
      <c r="E154" s="284"/>
      <c r="F154" s="337" t="s">
        <v>568</v>
      </c>
      <c r="G154" s="284"/>
      <c r="H154" s="336" t="s">
        <v>602</v>
      </c>
      <c r="I154" s="336" t="s">
        <v>564</v>
      </c>
      <c r="J154" s="336">
        <v>50</v>
      </c>
      <c r="K154" s="332"/>
    </row>
    <row r="155" spans="2:11" s="1" customFormat="1" ht="15" customHeight="1">
      <c r="B155" s="309"/>
      <c r="C155" s="336" t="s">
        <v>570</v>
      </c>
      <c r="D155" s="284"/>
      <c r="E155" s="284"/>
      <c r="F155" s="337" t="s">
        <v>562</v>
      </c>
      <c r="G155" s="284"/>
      <c r="H155" s="336" t="s">
        <v>602</v>
      </c>
      <c r="I155" s="336" t="s">
        <v>572</v>
      </c>
      <c r="J155" s="336"/>
      <c r="K155" s="332"/>
    </row>
    <row r="156" spans="2:11" s="1" customFormat="1" ht="15" customHeight="1">
      <c r="B156" s="309"/>
      <c r="C156" s="336" t="s">
        <v>581</v>
      </c>
      <c r="D156" s="284"/>
      <c r="E156" s="284"/>
      <c r="F156" s="337" t="s">
        <v>568</v>
      </c>
      <c r="G156" s="284"/>
      <c r="H156" s="336" t="s">
        <v>602</v>
      </c>
      <c r="I156" s="336" t="s">
        <v>564</v>
      </c>
      <c r="J156" s="336">
        <v>50</v>
      </c>
      <c r="K156" s="332"/>
    </row>
    <row r="157" spans="2:11" s="1" customFormat="1" ht="15" customHeight="1">
      <c r="B157" s="309"/>
      <c r="C157" s="336" t="s">
        <v>589</v>
      </c>
      <c r="D157" s="284"/>
      <c r="E157" s="284"/>
      <c r="F157" s="337" t="s">
        <v>568</v>
      </c>
      <c r="G157" s="284"/>
      <c r="H157" s="336" t="s">
        <v>602</v>
      </c>
      <c r="I157" s="336" t="s">
        <v>564</v>
      </c>
      <c r="J157" s="336">
        <v>50</v>
      </c>
      <c r="K157" s="332"/>
    </row>
    <row r="158" spans="2:11" s="1" customFormat="1" ht="15" customHeight="1">
      <c r="B158" s="309"/>
      <c r="C158" s="336" t="s">
        <v>587</v>
      </c>
      <c r="D158" s="284"/>
      <c r="E158" s="284"/>
      <c r="F158" s="337" t="s">
        <v>568</v>
      </c>
      <c r="G158" s="284"/>
      <c r="H158" s="336" t="s">
        <v>602</v>
      </c>
      <c r="I158" s="336" t="s">
        <v>564</v>
      </c>
      <c r="J158" s="336">
        <v>50</v>
      </c>
      <c r="K158" s="332"/>
    </row>
    <row r="159" spans="2:11" s="1" customFormat="1" ht="15" customHeight="1">
      <c r="B159" s="309"/>
      <c r="C159" s="336" t="s">
        <v>99</v>
      </c>
      <c r="D159" s="284"/>
      <c r="E159" s="284"/>
      <c r="F159" s="337" t="s">
        <v>562</v>
      </c>
      <c r="G159" s="284"/>
      <c r="H159" s="336" t="s">
        <v>624</v>
      </c>
      <c r="I159" s="336" t="s">
        <v>564</v>
      </c>
      <c r="J159" s="336" t="s">
        <v>625</v>
      </c>
      <c r="K159" s="332"/>
    </row>
    <row r="160" spans="2:11" s="1" customFormat="1" ht="15" customHeight="1">
      <c r="B160" s="309"/>
      <c r="C160" s="336" t="s">
        <v>626</v>
      </c>
      <c r="D160" s="284"/>
      <c r="E160" s="284"/>
      <c r="F160" s="337" t="s">
        <v>562</v>
      </c>
      <c r="G160" s="284"/>
      <c r="H160" s="336" t="s">
        <v>627</v>
      </c>
      <c r="I160" s="336" t="s">
        <v>597</v>
      </c>
      <c r="J160" s="336"/>
      <c r="K160" s="332"/>
    </row>
    <row r="161" spans="2:11" s="1" customFormat="1" ht="15" customHeight="1">
      <c r="B161" s="338"/>
      <c r="C161" s="318"/>
      <c r="D161" s="318"/>
      <c r="E161" s="318"/>
      <c r="F161" s="318"/>
      <c r="G161" s="318"/>
      <c r="H161" s="318"/>
      <c r="I161" s="318"/>
      <c r="J161" s="318"/>
      <c r="K161" s="339"/>
    </row>
    <row r="162" spans="2:11" s="1" customFormat="1" ht="18.75" customHeight="1">
      <c r="B162" s="320"/>
      <c r="C162" s="330"/>
      <c r="D162" s="330"/>
      <c r="E162" s="330"/>
      <c r="F162" s="340"/>
      <c r="G162" s="330"/>
      <c r="H162" s="330"/>
      <c r="I162" s="330"/>
      <c r="J162" s="330"/>
      <c r="K162" s="320"/>
    </row>
    <row r="163" spans="2:11" s="1" customFormat="1" ht="18.75" customHeight="1">
      <c r="B163" s="292"/>
      <c r="C163" s="292"/>
      <c r="D163" s="292"/>
      <c r="E163" s="292"/>
      <c r="F163" s="292"/>
      <c r="G163" s="292"/>
      <c r="H163" s="292"/>
      <c r="I163" s="292"/>
      <c r="J163" s="292"/>
      <c r="K163" s="292"/>
    </row>
    <row r="164" spans="2:11" s="1" customFormat="1" ht="7.5" customHeight="1">
      <c r="B164" s="271"/>
      <c r="C164" s="272"/>
      <c r="D164" s="272"/>
      <c r="E164" s="272"/>
      <c r="F164" s="272"/>
      <c r="G164" s="272"/>
      <c r="H164" s="272"/>
      <c r="I164" s="272"/>
      <c r="J164" s="272"/>
      <c r="K164" s="273"/>
    </row>
    <row r="165" spans="2:11" s="1" customFormat="1" ht="45" customHeight="1">
      <c r="B165" s="274"/>
      <c r="C165" s="275" t="s">
        <v>628</v>
      </c>
      <c r="D165" s="275"/>
      <c r="E165" s="275"/>
      <c r="F165" s="275"/>
      <c r="G165" s="275"/>
      <c r="H165" s="275"/>
      <c r="I165" s="275"/>
      <c r="J165" s="275"/>
      <c r="K165" s="276"/>
    </row>
    <row r="166" spans="2:11" s="1" customFormat="1" ht="17.25" customHeight="1">
      <c r="B166" s="274"/>
      <c r="C166" s="299" t="s">
        <v>556</v>
      </c>
      <c r="D166" s="299"/>
      <c r="E166" s="299"/>
      <c r="F166" s="299" t="s">
        <v>557</v>
      </c>
      <c r="G166" s="341"/>
      <c r="H166" s="342" t="s">
        <v>57</v>
      </c>
      <c r="I166" s="342" t="s">
        <v>60</v>
      </c>
      <c r="J166" s="299" t="s">
        <v>558</v>
      </c>
      <c r="K166" s="276"/>
    </row>
    <row r="167" spans="2:11" s="1" customFormat="1" ht="17.25" customHeight="1">
      <c r="B167" s="277"/>
      <c r="C167" s="301" t="s">
        <v>559</v>
      </c>
      <c r="D167" s="301"/>
      <c r="E167" s="301"/>
      <c r="F167" s="302" t="s">
        <v>560</v>
      </c>
      <c r="G167" s="343"/>
      <c r="H167" s="344"/>
      <c r="I167" s="344"/>
      <c r="J167" s="301" t="s">
        <v>561</v>
      </c>
      <c r="K167" s="279"/>
    </row>
    <row r="168" spans="2:11" s="1" customFormat="1" ht="5.25" customHeight="1">
      <c r="B168" s="309"/>
      <c r="C168" s="304"/>
      <c r="D168" s="304"/>
      <c r="E168" s="304"/>
      <c r="F168" s="304"/>
      <c r="G168" s="305"/>
      <c r="H168" s="304"/>
      <c r="I168" s="304"/>
      <c r="J168" s="304"/>
      <c r="K168" s="332"/>
    </row>
    <row r="169" spans="2:11" s="1" customFormat="1" ht="15" customHeight="1">
      <c r="B169" s="309"/>
      <c r="C169" s="284" t="s">
        <v>565</v>
      </c>
      <c r="D169" s="284"/>
      <c r="E169" s="284"/>
      <c r="F169" s="307" t="s">
        <v>562</v>
      </c>
      <c r="G169" s="284"/>
      <c r="H169" s="284" t="s">
        <v>602</v>
      </c>
      <c r="I169" s="284" t="s">
        <v>564</v>
      </c>
      <c r="J169" s="284">
        <v>120</v>
      </c>
      <c r="K169" s="332"/>
    </row>
    <row r="170" spans="2:11" s="1" customFormat="1" ht="15" customHeight="1">
      <c r="B170" s="309"/>
      <c r="C170" s="284" t="s">
        <v>611</v>
      </c>
      <c r="D170" s="284"/>
      <c r="E170" s="284"/>
      <c r="F170" s="307" t="s">
        <v>562</v>
      </c>
      <c r="G170" s="284"/>
      <c r="H170" s="284" t="s">
        <v>612</v>
      </c>
      <c r="I170" s="284" t="s">
        <v>564</v>
      </c>
      <c r="J170" s="284" t="s">
        <v>613</v>
      </c>
      <c r="K170" s="332"/>
    </row>
    <row r="171" spans="2:11" s="1" customFormat="1" ht="15" customHeight="1">
      <c r="B171" s="309"/>
      <c r="C171" s="284" t="s">
        <v>510</v>
      </c>
      <c r="D171" s="284"/>
      <c r="E171" s="284"/>
      <c r="F171" s="307" t="s">
        <v>562</v>
      </c>
      <c r="G171" s="284"/>
      <c r="H171" s="284" t="s">
        <v>629</v>
      </c>
      <c r="I171" s="284" t="s">
        <v>564</v>
      </c>
      <c r="J171" s="284" t="s">
        <v>613</v>
      </c>
      <c r="K171" s="332"/>
    </row>
    <row r="172" spans="2:11" s="1" customFormat="1" ht="15" customHeight="1">
      <c r="B172" s="309"/>
      <c r="C172" s="284" t="s">
        <v>567</v>
      </c>
      <c r="D172" s="284"/>
      <c r="E172" s="284"/>
      <c r="F172" s="307" t="s">
        <v>568</v>
      </c>
      <c r="G172" s="284"/>
      <c r="H172" s="284" t="s">
        <v>629</v>
      </c>
      <c r="I172" s="284" t="s">
        <v>564</v>
      </c>
      <c r="J172" s="284">
        <v>50</v>
      </c>
      <c r="K172" s="332"/>
    </row>
    <row r="173" spans="2:11" s="1" customFormat="1" ht="15" customHeight="1">
      <c r="B173" s="309"/>
      <c r="C173" s="284" t="s">
        <v>570</v>
      </c>
      <c r="D173" s="284"/>
      <c r="E173" s="284"/>
      <c r="F173" s="307" t="s">
        <v>562</v>
      </c>
      <c r="G173" s="284"/>
      <c r="H173" s="284" t="s">
        <v>629</v>
      </c>
      <c r="I173" s="284" t="s">
        <v>572</v>
      </c>
      <c r="J173" s="284"/>
      <c r="K173" s="332"/>
    </row>
    <row r="174" spans="2:11" s="1" customFormat="1" ht="15" customHeight="1">
      <c r="B174" s="309"/>
      <c r="C174" s="284" t="s">
        <v>581</v>
      </c>
      <c r="D174" s="284"/>
      <c r="E174" s="284"/>
      <c r="F174" s="307" t="s">
        <v>568</v>
      </c>
      <c r="G174" s="284"/>
      <c r="H174" s="284" t="s">
        <v>629</v>
      </c>
      <c r="I174" s="284" t="s">
        <v>564</v>
      </c>
      <c r="J174" s="284">
        <v>50</v>
      </c>
      <c r="K174" s="332"/>
    </row>
    <row r="175" spans="2:11" s="1" customFormat="1" ht="15" customHeight="1">
      <c r="B175" s="309"/>
      <c r="C175" s="284" t="s">
        <v>589</v>
      </c>
      <c r="D175" s="284"/>
      <c r="E175" s="284"/>
      <c r="F175" s="307" t="s">
        <v>568</v>
      </c>
      <c r="G175" s="284"/>
      <c r="H175" s="284" t="s">
        <v>629</v>
      </c>
      <c r="I175" s="284" t="s">
        <v>564</v>
      </c>
      <c r="J175" s="284">
        <v>50</v>
      </c>
      <c r="K175" s="332"/>
    </row>
    <row r="176" spans="2:11" s="1" customFormat="1" ht="15" customHeight="1">
      <c r="B176" s="309"/>
      <c r="C176" s="284" t="s">
        <v>587</v>
      </c>
      <c r="D176" s="284"/>
      <c r="E176" s="284"/>
      <c r="F176" s="307" t="s">
        <v>568</v>
      </c>
      <c r="G176" s="284"/>
      <c r="H176" s="284" t="s">
        <v>629</v>
      </c>
      <c r="I176" s="284" t="s">
        <v>564</v>
      </c>
      <c r="J176" s="284">
        <v>50</v>
      </c>
      <c r="K176" s="332"/>
    </row>
    <row r="177" spans="2:11" s="1" customFormat="1" ht="15" customHeight="1">
      <c r="B177" s="309"/>
      <c r="C177" s="284" t="s">
        <v>107</v>
      </c>
      <c r="D177" s="284"/>
      <c r="E177" s="284"/>
      <c r="F177" s="307" t="s">
        <v>562</v>
      </c>
      <c r="G177" s="284"/>
      <c r="H177" s="284" t="s">
        <v>630</v>
      </c>
      <c r="I177" s="284" t="s">
        <v>631</v>
      </c>
      <c r="J177" s="284"/>
      <c r="K177" s="332"/>
    </row>
    <row r="178" spans="2:11" s="1" customFormat="1" ht="15" customHeight="1">
      <c r="B178" s="309"/>
      <c r="C178" s="284" t="s">
        <v>60</v>
      </c>
      <c r="D178" s="284"/>
      <c r="E178" s="284"/>
      <c r="F178" s="307" t="s">
        <v>562</v>
      </c>
      <c r="G178" s="284"/>
      <c r="H178" s="284" t="s">
        <v>632</v>
      </c>
      <c r="I178" s="284" t="s">
        <v>633</v>
      </c>
      <c r="J178" s="284">
        <v>1</v>
      </c>
      <c r="K178" s="332"/>
    </row>
    <row r="179" spans="2:11" s="1" customFormat="1" ht="15" customHeight="1">
      <c r="B179" s="309"/>
      <c r="C179" s="284" t="s">
        <v>56</v>
      </c>
      <c r="D179" s="284"/>
      <c r="E179" s="284"/>
      <c r="F179" s="307" t="s">
        <v>562</v>
      </c>
      <c r="G179" s="284"/>
      <c r="H179" s="284" t="s">
        <v>634</v>
      </c>
      <c r="I179" s="284" t="s">
        <v>564</v>
      </c>
      <c r="J179" s="284">
        <v>20</v>
      </c>
      <c r="K179" s="332"/>
    </row>
    <row r="180" spans="2:11" s="1" customFormat="1" ht="15" customHeight="1">
      <c r="B180" s="309"/>
      <c r="C180" s="284" t="s">
        <v>57</v>
      </c>
      <c r="D180" s="284"/>
      <c r="E180" s="284"/>
      <c r="F180" s="307" t="s">
        <v>562</v>
      </c>
      <c r="G180" s="284"/>
      <c r="H180" s="284" t="s">
        <v>635</v>
      </c>
      <c r="I180" s="284" t="s">
        <v>564</v>
      </c>
      <c r="J180" s="284">
        <v>255</v>
      </c>
      <c r="K180" s="332"/>
    </row>
    <row r="181" spans="2:11" s="1" customFormat="1" ht="15" customHeight="1">
      <c r="B181" s="309"/>
      <c r="C181" s="284" t="s">
        <v>108</v>
      </c>
      <c r="D181" s="284"/>
      <c r="E181" s="284"/>
      <c r="F181" s="307" t="s">
        <v>562</v>
      </c>
      <c r="G181" s="284"/>
      <c r="H181" s="284" t="s">
        <v>526</v>
      </c>
      <c r="I181" s="284" t="s">
        <v>564</v>
      </c>
      <c r="J181" s="284">
        <v>10</v>
      </c>
      <c r="K181" s="332"/>
    </row>
    <row r="182" spans="2:11" s="1" customFormat="1" ht="15" customHeight="1">
      <c r="B182" s="309"/>
      <c r="C182" s="284" t="s">
        <v>109</v>
      </c>
      <c r="D182" s="284"/>
      <c r="E182" s="284"/>
      <c r="F182" s="307" t="s">
        <v>562</v>
      </c>
      <c r="G182" s="284"/>
      <c r="H182" s="284" t="s">
        <v>636</v>
      </c>
      <c r="I182" s="284" t="s">
        <v>597</v>
      </c>
      <c r="J182" s="284"/>
      <c r="K182" s="332"/>
    </row>
    <row r="183" spans="2:11" s="1" customFormat="1" ht="15" customHeight="1">
      <c r="B183" s="309"/>
      <c r="C183" s="284" t="s">
        <v>637</v>
      </c>
      <c r="D183" s="284"/>
      <c r="E183" s="284"/>
      <c r="F183" s="307" t="s">
        <v>562</v>
      </c>
      <c r="G183" s="284"/>
      <c r="H183" s="284" t="s">
        <v>638</v>
      </c>
      <c r="I183" s="284" t="s">
        <v>597</v>
      </c>
      <c r="J183" s="284"/>
      <c r="K183" s="332"/>
    </row>
    <row r="184" spans="2:11" s="1" customFormat="1" ht="15" customHeight="1">
      <c r="B184" s="309"/>
      <c r="C184" s="284" t="s">
        <v>626</v>
      </c>
      <c r="D184" s="284"/>
      <c r="E184" s="284"/>
      <c r="F184" s="307" t="s">
        <v>562</v>
      </c>
      <c r="G184" s="284"/>
      <c r="H184" s="284" t="s">
        <v>639</v>
      </c>
      <c r="I184" s="284" t="s">
        <v>597</v>
      </c>
      <c r="J184" s="284"/>
      <c r="K184" s="332"/>
    </row>
    <row r="185" spans="2:11" s="1" customFormat="1" ht="15" customHeight="1">
      <c r="B185" s="309"/>
      <c r="C185" s="284" t="s">
        <v>111</v>
      </c>
      <c r="D185" s="284"/>
      <c r="E185" s="284"/>
      <c r="F185" s="307" t="s">
        <v>568</v>
      </c>
      <c r="G185" s="284"/>
      <c r="H185" s="284" t="s">
        <v>640</v>
      </c>
      <c r="I185" s="284" t="s">
        <v>564</v>
      </c>
      <c r="J185" s="284">
        <v>50</v>
      </c>
      <c r="K185" s="332"/>
    </row>
    <row r="186" spans="2:11" s="1" customFormat="1" ht="15" customHeight="1">
      <c r="B186" s="309"/>
      <c r="C186" s="284" t="s">
        <v>641</v>
      </c>
      <c r="D186" s="284"/>
      <c r="E186" s="284"/>
      <c r="F186" s="307" t="s">
        <v>568</v>
      </c>
      <c r="G186" s="284"/>
      <c r="H186" s="284" t="s">
        <v>642</v>
      </c>
      <c r="I186" s="284" t="s">
        <v>643</v>
      </c>
      <c r="J186" s="284"/>
      <c r="K186" s="332"/>
    </row>
    <row r="187" spans="2:11" s="1" customFormat="1" ht="15" customHeight="1">
      <c r="B187" s="309"/>
      <c r="C187" s="284" t="s">
        <v>644</v>
      </c>
      <c r="D187" s="284"/>
      <c r="E187" s="284"/>
      <c r="F187" s="307" t="s">
        <v>568</v>
      </c>
      <c r="G187" s="284"/>
      <c r="H187" s="284" t="s">
        <v>645</v>
      </c>
      <c r="I187" s="284" t="s">
        <v>643</v>
      </c>
      <c r="J187" s="284"/>
      <c r="K187" s="332"/>
    </row>
    <row r="188" spans="2:11" s="1" customFormat="1" ht="15" customHeight="1">
      <c r="B188" s="309"/>
      <c r="C188" s="284" t="s">
        <v>646</v>
      </c>
      <c r="D188" s="284"/>
      <c r="E188" s="284"/>
      <c r="F188" s="307" t="s">
        <v>568</v>
      </c>
      <c r="G188" s="284"/>
      <c r="H188" s="284" t="s">
        <v>647</v>
      </c>
      <c r="I188" s="284" t="s">
        <v>643</v>
      </c>
      <c r="J188" s="284"/>
      <c r="K188" s="332"/>
    </row>
    <row r="189" spans="2:11" s="1" customFormat="1" ht="15" customHeight="1">
      <c r="B189" s="309"/>
      <c r="C189" s="345" t="s">
        <v>648</v>
      </c>
      <c r="D189" s="284"/>
      <c r="E189" s="284"/>
      <c r="F189" s="307" t="s">
        <v>568</v>
      </c>
      <c r="G189" s="284"/>
      <c r="H189" s="284" t="s">
        <v>649</v>
      </c>
      <c r="I189" s="284" t="s">
        <v>650</v>
      </c>
      <c r="J189" s="346" t="s">
        <v>651</v>
      </c>
      <c r="K189" s="332"/>
    </row>
    <row r="190" spans="2:11" s="1" customFormat="1" ht="15" customHeight="1">
      <c r="B190" s="309"/>
      <c r="C190" s="345" t="s">
        <v>45</v>
      </c>
      <c r="D190" s="284"/>
      <c r="E190" s="284"/>
      <c r="F190" s="307" t="s">
        <v>562</v>
      </c>
      <c r="G190" s="284"/>
      <c r="H190" s="281" t="s">
        <v>652</v>
      </c>
      <c r="I190" s="284" t="s">
        <v>653</v>
      </c>
      <c r="J190" s="284"/>
      <c r="K190" s="332"/>
    </row>
    <row r="191" spans="2:11" s="1" customFormat="1" ht="15" customHeight="1">
      <c r="B191" s="309"/>
      <c r="C191" s="345" t="s">
        <v>654</v>
      </c>
      <c r="D191" s="284"/>
      <c r="E191" s="284"/>
      <c r="F191" s="307" t="s">
        <v>562</v>
      </c>
      <c r="G191" s="284"/>
      <c r="H191" s="284" t="s">
        <v>655</v>
      </c>
      <c r="I191" s="284" t="s">
        <v>597</v>
      </c>
      <c r="J191" s="284"/>
      <c r="K191" s="332"/>
    </row>
    <row r="192" spans="2:11" s="1" customFormat="1" ht="15" customHeight="1">
      <c r="B192" s="309"/>
      <c r="C192" s="345" t="s">
        <v>656</v>
      </c>
      <c r="D192" s="284"/>
      <c r="E192" s="284"/>
      <c r="F192" s="307" t="s">
        <v>562</v>
      </c>
      <c r="G192" s="284"/>
      <c r="H192" s="284" t="s">
        <v>657</v>
      </c>
      <c r="I192" s="284" t="s">
        <v>597</v>
      </c>
      <c r="J192" s="284"/>
      <c r="K192" s="332"/>
    </row>
    <row r="193" spans="2:11" s="1" customFormat="1" ht="15" customHeight="1">
      <c r="B193" s="309"/>
      <c r="C193" s="345" t="s">
        <v>658</v>
      </c>
      <c r="D193" s="284"/>
      <c r="E193" s="284"/>
      <c r="F193" s="307" t="s">
        <v>568</v>
      </c>
      <c r="G193" s="284"/>
      <c r="H193" s="284" t="s">
        <v>659</v>
      </c>
      <c r="I193" s="284" t="s">
        <v>597</v>
      </c>
      <c r="J193" s="284"/>
      <c r="K193" s="332"/>
    </row>
    <row r="194" spans="2:11" s="1" customFormat="1" ht="15" customHeight="1">
      <c r="B194" s="338"/>
      <c r="C194" s="347"/>
      <c r="D194" s="318"/>
      <c r="E194" s="318"/>
      <c r="F194" s="318"/>
      <c r="G194" s="318"/>
      <c r="H194" s="318"/>
      <c r="I194" s="318"/>
      <c r="J194" s="318"/>
      <c r="K194" s="339"/>
    </row>
    <row r="195" spans="2:11" s="1" customFormat="1" ht="18.75" customHeight="1">
      <c r="B195" s="320"/>
      <c r="C195" s="330"/>
      <c r="D195" s="330"/>
      <c r="E195" s="330"/>
      <c r="F195" s="340"/>
      <c r="G195" s="330"/>
      <c r="H195" s="330"/>
      <c r="I195" s="330"/>
      <c r="J195" s="330"/>
      <c r="K195" s="320"/>
    </row>
    <row r="196" spans="2:11" s="1" customFormat="1" ht="18.75" customHeight="1">
      <c r="B196" s="320"/>
      <c r="C196" s="330"/>
      <c r="D196" s="330"/>
      <c r="E196" s="330"/>
      <c r="F196" s="340"/>
      <c r="G196" s="330"/>
      <c r="H196" s="330"/>
      <c r="I196" s="330"/>
      <c r="J196" s="330"/>
      <c r="K196" s="320"/>
    </row>
    <row r="197" spans="2:11" s="1" customFormat="1" ht="18.75" customHeight="1">
      <c r="B197" s="292"/>
      <c r="C197" s="292"/>
      <c r="D197" s="292"/>
      <c r="E197" s="292"/>
      <c r="F197" s="292"/>
      <c r="G197" s="292"/>
      <c r="H197" s="292"/>
      <c r="I197" s="292"/>
      <c r="J197" s="292"/>
      <c r="K197" s="292"/>
    </row>
    <row r="198" spans="2:11" s="1" customFormat="1" ht="13.5">
      <c r="B198" s="271"/>
      <c r="C198" s="272"/>
      <c r="D198" s="272"/>
      <c r="E198" s="272"/>
      <c r="F198" s="272"/>
      <c r="G198" s="272"/>
      <c r="H198" s="272"/>
      <c r="I198" s="272"/>
      <c r="J198" s="272"/>
      <c r="K198" s="273"/>
    </row>
    <row r="199" spans="2:11" s="1" customFormat="1" ht="21">
      <c r="B199" s="274"/>
      <c r="C199" s="275" t="s">
        <v>660</v>
      </c>
      <c r="D199" s="275"/>
      <c r="E199" s="275"/>
      <c r="F199" s="275"/>
      <c r="G199" s="275"/>
      <c r="H199" s="275"/>
      <c r="I199" s="275"/>
      <c r="J199" s="275"/>
      <c r="K199" s="276"/>
    </row>
    <row r="200" spans="2:11" s="1" customFormat="1" ht="25.5" customHeight="1">
      <c r="B200" s="274"/>
      <c r="C200" s="348" t="s">
        <v>661</v>
      </c>
      <c r="D200" s="348"/>
      <c r="E200" s="348"/>
      <c r="F200" s="348" t="s">
        <v>662</v>
      </c>
      <c r="G200" s="349"/>
      <c r="H200" s="348" t="s">
        <v>663</v>
      </c>
      <c r="I200" s="348"/>
      <c r="J200" s="348"/>
      <c r="K200" s="276"/>
    </row>
    <row r="201" spans="2:11" s="1" customFormat="1" ht="5.25" customHeight="1">
      <c r="B201" s="309"/>
      <c r="C201" s="304"/>
      <c r="D201" s="304"/>
      <c r="E201" s="304"/>
      <c r="F201" s="304"/>
      <c r="G201" s="330"/>
      <c r="H201" s="304"/>
      <c r="I201" s="304"/>
      <c r="J201" s="304"/>
      <c r="K201" s="332"/>
    </row>
    <row r="202" spans="2:11" s="1" customFormat="1" ht="15" customHeight="1">
      <c r="B202" s="309"/>
      <c r="C202" s="284" t="s">
        <v>653</v>
      </c>
      <c r="D202" s="284"/>
      <c r="E202" s="284"/>
      <c r="F202" s="307" t="s">
        <v>46</v>
      </c>
      <c r="G202" s="284"/>
      <c r="H202" s="284" t="s">
        <v>664</v>
      </c>
      <c r="I202" s="284"/>
      <c r="J202" s="284"/>
      <c r="K202" s="332"/>
    </row>
    <row r="203" spans="2:11" s="1" customFormat="1" ht="15" customHeight="1">
      <c r="B203" s="309"/>
      <c r="C203" s="284"/>
      <c r="D203" s="284"/>
      <c r="E203" s="284"/>
      <c r="F203" s="307" t="s">
        <v>47</v>
      </c>
      <c r="G203" s="284"/>
      <c r="H203" s="284" t="s">
        <v>665</v>
      </c>
      <c r="I203" s="284"/>
      <c r="J203" s="284"/>
      <c r="K203" s="332"/>
    </row>
    <row r="204" spans="2:11" s="1" customFormat="1" ht="15" customHeight="1">
      <c r="B204" s="309"/>
      <c r="C204" s="284"/>
      <c r="D204" s="284"/>
      <c r="E204" s="284"/>
      <c r="F204" s="307" t="s">
        <v>50</v>
      </c>
      <c r="G204" s="284"/>
      <c r="H204" s="284" t="s">
        <v>666</v>
      </c>
      <c r="I204" s="284"/>
      <c r="J204" s="284"/>
      <c r="K204" s="332"/>
    </row>
    <row r="205" spans="2:11" s="1" customFormat="1" ht="15" customHeight="1">
      <c r="B205" s="309"/>
      <c r="C205" s="284"/>
      <c r="D205" s="284"/>
      <c r="E205" s="284"/>
      <c r="F205" s="307" t="s">
        <v>48</v>
      </c>
      <c r="G205" s="284"/>
      <c r="H205" s="284" t="s">
        <v>667</v>
      </c>
      <c r="I205" s="284"/>
      <c r="J205" s="284"/>
      <c r="K205" s="332"/>
    </row>
    <row r="206" spans="2:11" s="1" customFormat="1" ht="15" customHeight="1">
      <c r="B206" s="309"/>
      <c r="C206" s="284"/>
      <c r="D206" s="284"/>
      <c r="E206" s="284"/>
      <c r="F206" s="307" t="s">
        <v>49</v>
      </c>
      <c r="G206" s="284"/>
      <c r="H206" s="284" t="s">
        <v>668</v>
      </c>
      <c r="I206" s="284"/>
      <c r="J206" s="284"/>
      <c r="K206" s="332"/>
    </row>
    <row r="207" spans="2:11" s="1" customFormat="1" ht="15" customHeight="1">
      <c r="B207" s="309"/>
      <c r="C207" s="284"/>
      <c r="D207" s="284"/>
      <c r="E207" s="284"/>
      <c r="F207" s="307"/>
      <c r="G207" s="284"/>
      <c r="H207" s="284"/>
      <c r="I207" s="284"/>
      <c r="J207" s="284"/>
      <c r="K207" s="332"/>
    </row>
    <row r="208" spans="2:11" s="1" customFormat="1" ht="15" customHeight="1">
      <c r="B208" s="309"/>
      <c r="C208" s="284" t="s">
        <v>609</v>
      </c>
      <c r="D208" s="284"/>
      <c r="E208" s="284"/>
      <c r="F208" s="307" t="s">
        <v>82</v>
      </c>
      <c r="G208" s="284"/>
      <c r="H208" s="284" t="s">
        <v>669</v>
      </c>
      <c r="I208" s="284"/>
      <c r="J208" s="284"/>
      <c r="K208" s="332"/>
    </row>
    <row r="209" spans="2:11" s="1" customFormat="1" ht="15" customHeight="1">
      <c r="B209" s="309"/>
      <c r="C209" s="284"/>
      <c r="D209" s="284"/>
      <c r="E209" s="284"/>
      <c r="F209" s="307" t="s">
        <v>504</v>
      </c>
      <c r="G209" s="284"/>
      <c r="H209" s="284" t="s">
        <v>505</v>
      </c>
      <c r="I209" s="284"/>
      <c r="J209" s="284"/>
      <c r="K209" s="332"/>
    </row>
    <row r="210" spans="2:11" s="1" customFormat="1" ht="15" customHeight="1">
      <c r="B210" s="309"/>
      <c r="C210" s="284"/>
      <c r="D210" s="284"/>
      <c r="E210" s="284"/>
      <c r="F210" s="307" t="s">
        <v>502</v>
      </c>
      <c r="G210" s="284"/>
      <c r="H210" s="284" t="s">
        <v>670</v>
      </c>
      <c r="I210" s="284"/>
      <c r="J210" s="284"/>
      <c r="K210" s="332"/>
    </row>
    <row r="211" spans="2:11" s="1" customFormat="1" ht="15" customHeight="1">
      <c r="B211" s="350"/>
      <c r="C211" s="284"/>
      <c r="D211" s="284"/>
      <c r="E211" s="284"/>
      <c r="F211" s="307" t="s">
        <v>506</v>
      </c>
      <c r="G211" s="345"/>
      <c r="H211" s="336" t="s">
        <v>507</v>
      </c>
      <c r="I211" s="336"/>
      <c r="J211" s="336"/>
      <c r="K211" s="351"/>
    </row>
    <row r="212" spans="2:11" s="1" customFormat="1" ht="15" customHeight="1">
      <c r="B212" s="350"/>
      <c r="C212" s="284"/>
      <c r="D212" s="284"/>
      <c r="E212" s="284"/>
      <c r="F212" s="307" t="s">
        <v>508</v>
      </c>
      <c r="G212" s="345"/>
      <c r="H212" s="336" t="s">
        <v>671</v>
      </c>
      <c r="I212" s="336"/>
      <c r="J212" s="336"/>
      <c r="K212" s="351"/>
    </row>
    <row r="213" spans="2:11" s="1" customFormat="1" ht="15" customHeight="1">
      <c r="B213" s="350"/>
      <c r="C213" s="284"/>
      <c r="D213" s="284"/>
      <c r="E213" s="284"/>
      <c r="F213" s="307"/>
      <c r="G213" s="345"/>
      <c r="H213" s="336"/>
      <c r="I213" s="336"/>
      <c r="J213" s="336"/>
      <c r="K213" s="351"/>
    </row>
    <row r="214" spans="2:11" s="1" customFormat="1" ht="15" customHeight="1">
      <c r="B214" s="350"/>
      <c r="C214" s="284" t="s">
        <v>633</v>
      </c>
      <c r="D214" s="284"/>
      <c r="E214" s="284"/>
      <c r="F214" s="307">
        <v>1</v>
      </c>
      <c r="G214" s="345"/>
      <c r="H214" s="336" t="s">
        <v>672</v>
      </c>
      <c r="I214" s="336"/>
      <c r="J214" s="336"/>
      <c r="K214" s="351"/>
    </row>
    <row r="215" spans="2:11" s="1" customFormat="1" ht="15" customHeight="1">
      <c r="B215" s="350"/>
      <c r="C215" s="284"/>
      <c r="D215" s="284"/>
      <c r="E215" s="284"/>
      <c r="F215" s="307">
        <v>2</v>
      </c>
      <c r="G215" s="345"/>
      <c r="H215" s="336" t="s">
        <v>673</v>
      </c>
      <c r="I215" s="336"/>
      <c r="J215" s="336"/>
      <c r="K215" s="351"/>
    </row>
    <row r="216" spans="2:11" s="1" customFormat="1" ht="15" customHeight="1">
      <c r="B216" s="350"/>
      <c r="C216" s="284"/>
      <c r="D216" s="284"/>
      <c r="E216" s="284"/>
      <c r="F216" s="307">
        <v>3</v>
      </c>
      <c r="G216" s="345"/>
      <c r="H216" s="336" t="s">
        <v>674</v>
      </c>
      <c r="I216" s="336"/>
      <c r="J216" s="336"/>
      <c r="K216" s="351"/>
    </row>
    <row r="217" spans="2:11" s="1" customFormat="1" ht="15" customHeight="1">
      <c r="B217" s="350"/>
      <c r="C217" s="284"/>
      <c r="D217" s="284"/>
      <c r="E217" s="284"/>
      <c r="F217" s="307">
        <v>4</v>
      </c>
      <c r="G217" s="345"/>
      <c r="H217" s="336" t="s">
        <v>675</v>
      </c>
      <c r="I217" s="336"/>
      <c r="J217" s="336"/>
      <c r="K217" s="351"/>
    </row>
    <row r="218" spans="2:11" s="1" customFormat="1" ht="12.75" customHeight="1">
      <c r="B218" s="352"/>
      <c r="C218" s="353"/>
      <c r="D218" s="353"/>
      <c r="E218" s="353"/>
      <c r="F218" s="353"/>
      <c r="G218" s="353"/>
      <c r="H218" s="353"/>
      <c r="I218" s="353"/>
      <c r="J218" s="353"/>
      <c r="K218" s="35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Gric</dc:creator>
  <cp:keywords/>
  <dc:description/>
  <cp:lastModifiedBy>Jaroslav Gric</cp:lastModifiedBy>
  <dcterms:created xsi:type="dcterms:W3CDTF">2021-04-16T11:50:52Z</dcterms:created>
  <dcterms:modified xsi:type="dcterms:W3CDTF">2021-04-16T11:51:01Z</dcterms:modified>
  <cp:category/>
  <cp:version/>
  <cp:contentType/>
  <cp:contentStatus/>
</cp:coreProperties>
</file>