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W:\VZ\Veřejné zakázky\VŠECHLAPY\KoPU VŠECHLAPY\0_Zadávací řízení\"/>
    </mc:Choice>
  </mc:AlternateContent>
  <xr:revisionPtr revIDLastSave="0" documentId="13_ncr:1_{ED961DA6-1C95-49CF-B31F-96A8FBAA4147}" xr6:coauthVersionLast="44" xr6:coauthVersionMax="44" xr10:uidLastSave="{00000000-0000-0000-0000-000000000000}"/>
  <bookViews>
    <workbookView xWindow="2805" yWindow="2700" windowWidth="21285" windowHeight="12735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<sst xmlns="http://schemas.openxmlformats.org/spreadsheetml/2006/main" count="118818" uniqueCount="13525">
  <si>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</si>
  <si>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</si>
  <si>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</si>
  <si>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</si>
  <si>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</si>
  <si>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</si>
  <si>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</si>
  <si>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</si>
  <si>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</si>
  <si>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</si>
  <si>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</si>
  <si>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</si>
  <si>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</si>
  <si>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</si>
  <si>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</si>
  <si>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</si>
  <si>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</si>
  <si>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</si>
  <si>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</si>
  <si>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</si>
  <si>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</si>
  <si>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</si>
  <si>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</si>
  <si>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</si>
  <si>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</si>
  <si>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</si>
  <si>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</si>
  <si>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</si>
  <si>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</si>
  <si>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</si>
  <si>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</si>
  <si>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</si>
  <si>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</si>
  <si>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</si>
  <si>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</si>
  <si>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</si>
  <si>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</si>
  <si>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</si>
  <si>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</si>
  <si>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</si>
  <si>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</si>
  <si>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</si>
  <si>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</si>
  <si>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</si>
  <si>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</si>
  <si>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</si>
  <si>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</si>
  <si>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</si>
  <si>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</si>
  <si>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</si>
  <si>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</si>
  <si>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</si>
  <si>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</si>
  <si>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</si>
  <si>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</si>
  <si>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</si>
  <si>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</si>
  <si>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</si>
  <si>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</si>
  <si>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</si>
  <si>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</si>
  <si>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</si>
  <si>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</si>
  <si>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</si>
  <si>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</si>
  <si>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</si>
  <si>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</si>
  <si>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</si>
  <si>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</si>
  <si>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</si>
  <si>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</si>
  <si>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</si>
  <si>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</si>
  <si>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</si>
  <si>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</si>
  <si>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</si>
  <si>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</si>
  <si>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</si>
  <si>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</si>
  <si>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</si>
  <si>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</si>
  <si>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</si>
  <si>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</si>
  <si>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</si>
  <si>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</si>
  <si>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</si>
  <si>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</si>
  <si>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</si>
  <si>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</si>
  <si>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</si>
  <si>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</si>
  <si>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</si>
  <si>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</si>
  <si>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</si>
  <si>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</si>
  <si>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</si>
  <si>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</si>
  <si>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</si>
  <si>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</si>
  <si>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</si>
  <si>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</si>
  <si>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</si>
  <si>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</si>
  <si>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</si>
  <si>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</si>
  <si>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</si>
  <si>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</si>
  <si>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</si>
  <si>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</si>
  <si>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</si>
  <si>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</si>
  <si>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</si>
  <si>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</si>
  <si>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</si>
  <si>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</si>
  <si>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</si>
  <si>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</si>
  <si>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</si>
  <si>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</si>
  <si>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</si>
  <si>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</si>
  <si>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</si>
  <si>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</si>
  <si>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</si>
  <si>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</si>
  <si>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</si>
  <si>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</si>
  <si>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</si>
  <si>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</si>
  <si>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</si>
  <si>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</si>
  <si>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</si>
  <si>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</si>
  <si>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</si>
  <si>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</si>
  <si>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</si>
  <si>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</si>
  <si>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</si>
  <si>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</si>
  <si>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</si>
  <si>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</si>
  <si>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</si>
  <si>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</si>
  <si>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</si>
  <si>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</si>
  <si>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</si>
  <si>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</si>
  <si>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</si>
  <si>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</si>
  <si>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</si>
  <si>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</si>
  <si>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</si>
  <si>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</si>
  <si>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</si>
  <si>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</si>
  <si>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</si>
  <si>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</si>
  <si>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</si>
  <si>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</si>
  <si>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</si>
  <si>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</si>
  <si>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</si>
  <si>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</si>
  <si>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</si>
  <si>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</si>
  <si>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</si>
  <si>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</si>
  <si>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</si>
  <si>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</si>
  <si>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</si>
  <si>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</si>
  <si>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</si>
  <si>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</si>
  <si>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</si>
  <si>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</si>
  <si>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</si>
  <si>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</si>
  <si>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</si>
  <si>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</si>
  <si>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</si>
  <si>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</si>
  <si>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</si>
  <si>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</si>
  <si>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</si>
  <si>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</si>
  <si>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</si>
  <si>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</si>
  <si>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</si>
  <si>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</si>
  <si>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</si>
  <si>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</si>
  <si>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</si>
  <si>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</si>
  <si>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</si>
  <si>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</si>
  <si>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</si>
  <si>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</si>
  <si>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</si>
  <si>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</si>
  <si>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</si>
  <si>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</si>
  <si>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</si>
  <si>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</si>
  <si>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</si>
  <si>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</si>
  <si>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</si>
  <si>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</si>
  <si>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</si>
  <si>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</si>
  <si>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</si>
  <si>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</si>
  <si>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</si>
  <si>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</si>
  <si>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</si>
  <si>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</si>
  <si>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</si>
  <si>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</si>
  <si>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</si>
  <si>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</si>
  <si>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</si>
  <si>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</si>
  <si>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</si>
  <si>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</si>
  <si>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</si>
  <si>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</si>
  <si>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</si>
  <si>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</si>
  <si>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</si>
  <si>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</si>
  <si>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</si>
  <si>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</si>
  <si>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</si>
  <si>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</si>
  <si>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</si>
  <si>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</si>
  <si>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</si>
  <si>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</si>
  <si>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</si>
  <si>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</si>
  <si>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</si>
  <si>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</si>
  <si>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</si>
  <si>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</si>
  <si>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</si>
  <si>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</si>
  <si>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</si>
  <si>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</si>
  <si>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</si>
  <si>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</si>
  <si>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</si>
  <si>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</si>
  <si>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</si>
  <si>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</si>
  <si>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</si>
  <si>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</si>
  <si>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</si>
  <si>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</si>
  <si>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</si>
  <si>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</si>
  <si>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</si>
  <si>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</si>
  <si>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</si>
  <si>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</si>
  <si>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</si>
  <si>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</si>
  <si>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</si>
  <si>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</si>
  <si>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</si>
  <si>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</si>
  <si>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</si>
  <si>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</si>
  <si>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</si>
  <si>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</si>
  <si>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</si>
  <si>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</si>
  <si>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</si>
  <si>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</si>
  <si>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</si>
  <si>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</si>
  <si>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</si>
  <si>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</si>
  <si>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</si>
  <si>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</si>
  <si>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</si>
  <si>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</si>
  <si>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</si>
  <si>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</si>
  <si>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</si>
  <si>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</si>
  <si>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</si>
  <si>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</si>
  <si>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</si>
  <si>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</si>
  <si>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</si>
  <si>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</si>
  <si>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</si>
  <si>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</si>
  <si>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</si>
  <si>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</si>
  <si>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</si>
  <si>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</si>
  <si>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</si>
  <si>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</si>
  <si>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</si>
  <si>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</si>
  <si>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</si>
  <si>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</si>
  <si>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</si>
  <si>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</si>
  <si>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</si>
  <si>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</si>
  <si>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</si>
  <si>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</si>
  <si>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</si>
  <si>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</si>
  <si>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</si>
  <si>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</si>
  <si>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</si>
  <si>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</si>
  <si>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</si>
  <si>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</si>
  <si>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</si>
  <si>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</si>
  <si>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</si>
  <si>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</si>
  <si>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</si>
  <si>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</si>
  <si>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</si>
  <si>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</si>
  <si>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</si>
  <si>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</si>
  <si>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</si>
  <si>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</si>
  <si>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</si>
  <si>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</si>
  <si>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</si>
  <si>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</si>
  <si>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</si>
  <si>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</si>
  <si>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</si>
  <si>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</si>
  <si>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</si>
  <si>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</si>
  <si>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</si>
  <si>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</si>
  <si>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</si>
  <si>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</si>
  <si>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</si>
  <si>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</si>
  <si>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</si>
  <si>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</si>
  <si>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</si>
  <si>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</si>
  <si>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</si>
  <si>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</si>
  <si>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</si>
  <si>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</si>
  <si>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</si>
  <si>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</si>
  <si>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</si>
  <si>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</si>
  <si>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</si>
  <si>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</si>
  <si>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</si>
  <si>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</si>
  <si>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</si>
  <si>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</si>
  <si>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</si>
  <si>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</si>
  <si>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</si>
  <si>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</si>
  <si>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</si>
  <si>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</si>
  <si>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</si>
  <si>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</si>
  <si>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</si>
  <si>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</si>
  <si>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</si>
  <si>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</si>
  <si>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</si>
  <si>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</si>
  <si>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</si>
  <si>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</si>
  <si>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</si>
  <si>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</si>
  <si>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</si>
  <si>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</si>
  <si>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</si>
  <si>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</si>
  <si>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</si>
  <si>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</si>
  <si>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</si>
  <si>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</si>
  <si>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</si>
  <si>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</si>
  <si>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</si>
  <si>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</si>
  <si>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</si>
  <si>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</si>
  <si>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</si>
  <si>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</si>
  <si>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</si>
  <si>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</si>
  <si>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</si>
  <si>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</si>
  <si>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</si>
  <si>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</si>
  <si>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</si>
  <si>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</si>
  <si>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</si>
  <si>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</si>
  <si>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</si>
  <si>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</si>
  <si>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</si>
  <si>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</si>
  <si>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</si>
  <si>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</si>
  <si>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</si>
  <si>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</si>
  <si>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</si>
  <si>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</si>
  <si>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</si>
  <si>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</si>
  <si>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</si>
  <si>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</si>
  <si>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</si>
  <si>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</si>
  <si>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</si>
  <si>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</si>
  <si>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</si>
  <si>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</si>
  <si>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</si>
  <si>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</si>
  <si>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</si>
  <si>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</si>
  <si>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</si>
  <si>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</si>
  <si>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</si>
  <si>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</si>
  <si>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</si>
  <si>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</si>
  <si>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</si>
  <si>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</si>
  <si>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</si>
  <si>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</si>
  <si>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</si>
  <si>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</si>
  <si>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</si>
  <si>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</si>
  <si>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</si>
  <si>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</si>
  <si>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</si>
  <si>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</si>
  <si>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</si>
  <si>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</si>
  <si>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</si>
  <si>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</si>
  <si>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</si>
  <si>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</si>
  <si>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</si>
  <si>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</si>
  <si>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</si>
  <si>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</si>
  <si>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</si>
  <si>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</si>
  <si>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</si>
  <si>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</si>
  <si>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</si>
  <si>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</si>
  <si>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</si>
  <si>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</si>
  <si>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</si>
  <si>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</si>
  <si>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</si>
  <si>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</si>
  <si>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</si>
  <si>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</si>
  <si>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</si>
  <si>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</si>
  <si>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</si>
  <si>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</si>
  <si>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</si>
  <si>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</si>
  <si>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</si>
  <si>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</si>
  <si>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</si>
  <si>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</si>
  <si>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</si>
  <si>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</si>
  <si>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</si>
  <si>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</si>
  <si>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</si>
  <si>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</si>
  <si>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</si>
  <si>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</si>
  <si>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</si>
  <si>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</si>
  <si>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</si>
  <si>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</si>
  <si>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</si>
  <si>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</si>
  <si>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</si>
  <si>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</si>
  <si>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</si>
  <si>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</si>
  <si>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</si>
  <si>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</si>
  <si>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</si>
  <si>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</si>
  <si>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</si>
  <si>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</si>
  <si>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</si>
  <si>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</si>
  <si>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</si>
  <si>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</si>
  <si>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</si>
  <si>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</si>
  <si>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</si>
  <si>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</si>
  <si>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</si>
  <si>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</si>
  <si>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</si>
  <si>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</si>
  <si>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</si>
  <si>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</si>
  <si>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</si>
  <si>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</si>
  <si>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</si>
  <si>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</si>
  <si>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</si>
  <si>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</si>
  <si>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</si>
  <si>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</si>
  <si>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</si>
  <si>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</si>
  <si>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</si>
  <si>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</si>
  <si>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</si>
  <si>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</si>
  <si>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</si>
  <si>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</si>
  <si>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</si>
  <si>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</si>
  <si>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</si>
  <si>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</si>
  <si>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</si>
  <si>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</si>
  <si>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</si>
  <si>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</si>
  <si>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</si>
  <si>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</si>
  <si>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</si>
  <si>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</si>
  <si>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</si>
  <si>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</si>
  <si>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</si>
  <si>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</si>
  <si>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</si>
  <si>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</si>
  <si>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</si>
  <si>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</si>
  <si>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</si>
  <si>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</si>
  <si>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</si>
  <si>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</si>
  <si>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</si>
  <si>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</si>
  <si>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</si>
  <si>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</si>
  <si>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</si>
  <si>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</si>
  <si>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</si>
  <si>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</si>
  <si>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</si>
  <si>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</si>
  <si>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</si>
  <si>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</si>
  <si>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</si>
  <si>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</si>
  <si>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</si>
  <si>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</si>
  <si>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</si>
  <si>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</si>
  <si>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</si>
  <si>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</si>
  <si>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</si>
  <si>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</si>
  <si>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</si>
  <si>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</si>
  <si>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</si>
  <si>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</si>
  <si>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</si>
  <si>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</si>
  <si>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</si>
  <si>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</si>
  <si>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</si>
  <si>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</si>
  <si>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</si>
  <si>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</si>
  <si>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</si>
  <si>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</si>
  <si>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</si>
  <si>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</si>
  <si>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</si>
  <si>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</si>
  <si>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</si>
  <si>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</si>
  <si>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</si>
  <si>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</si>
  <si>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</si>
  <si>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</si>
  <si>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</si>
  <si>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</si>
  <si>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</si>
  <si>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</si>
  <si>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</si>
  <si>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</si>
  <si>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</si>
  <si>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</si>
  <si>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</si>
  <si>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</si>
  <si>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</si>
  <si>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</si>
  <si>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</si>
  <si>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</si>
  <si>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</si>
  <si>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</si>
  <si>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</si>
  <si>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</si>
  <si>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</si>
  <si>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</si>
  <si>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</si>
  <si>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</si>
  <si>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</si>
  <si>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</si>
  <si>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</si>
  <si>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</si>
  <si>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</si>
  <si>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</si>
  <si>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</si>
  <si>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</si>
  <si>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</si>
  <si>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</si>
  <si>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</si>
  <si>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</si>
  <si>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</si>
  <si>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</si>
  <si>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</si>
  <si>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</si>
  <si>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</si>
  <si>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</si>
  <si>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</si>
  <si>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</si>
  <si>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</si>
  <si>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</si>
  <si>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</si>
  <si>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</si>
  <si>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</si>
  <si>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</si>
  <si>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</si>
  <si>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</si>
  <si>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</si>
  <si>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</si>
  <si>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</si>
  <si>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</si>
  <si>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</si>
  <si>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</si>
  <si>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</si>
  <si>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</si>
  <si>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</si>
  <si>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</si>
  <si>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</si>
  <si>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</si>
  <si>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</si>
  <si>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</si>
  <si>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</si>
  <si>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</si>
  <si>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</si>
  <si>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</si>
  <si>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</si>
  <si>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</si>
  <si>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</si>
  <si>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</si>
  <si>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</si>
  <si>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</si>
  <si>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</si>
  <si>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</si>
  <si>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</si>
  <si>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</si>
  <si>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</si>
  <si>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</si>
  <si>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</si>
  <si>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</si>
  <si>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</si>
  <si>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</si>
  <si>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</si>
  <si>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</si>
  <si>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</si>
  <si>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</si>
  <si>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</si>
  <si>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</si>
  <si>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</si>
  <si>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</si>
  <si>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</si>
  <si>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</si>
  <si>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</si>
  <si>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</si>
  <si>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</si>
  <si>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</si>
  <si>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</si>
  <si>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</si>
  <si>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</si>
  <si>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</si>
  <si>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</si>
  <si>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</si>
  <si>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</si>
  <si>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</si>
  <si>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</si>
  <si>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</si>
  <si>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</si>
  <si>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</si>
  <si>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</si>
  <si>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</si>
  <si>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</si>
  <si>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</si>
  <si>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</si>
  <si>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</si>
  <si>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</si>
  <si>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</si>
  <si>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</si>
  <si>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</si>
  <si>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</si>
  <si>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</si>
  <si>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</si>
  <si>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</si>
  <si>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</si>
  <si>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</si>
  <si>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</si>
  <si>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</si>
  <si>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</si>
  <si>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</si>
  <si>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</si>
  <si>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</si>
  <si>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</si>
  <si>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</si>
  <si>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</si>
  <si>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</si>
  <si>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</si>
  <si>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</si>
  <si>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</si>
  <si>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</si>
  <si>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</si>
  <si>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</si>
  <si>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</si>
  <si>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</si>
  <si>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</si>
  <si>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</si>
  <si>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</si>
  <si>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</si>
  <si>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</si>
  <si>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</si>
  <si>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</si>
  <si>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</si>
  <si>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</si>
  <si>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</si>
  <si>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</si>
  <si>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</si>
  <si>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</si>
  <si>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</si>
  <si>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</si>
  <si>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</si>
  <si>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</si>
  <si>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</si>
  <si>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</si>
  <si>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</si>
  <si>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</si>
  <si>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</si>
  <si>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</si>
  <si>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</si>
  <si>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</si>
  <si>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</si>
  <si>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</si>
  <si>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</si>
  <si>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</si>
  <si>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</si>
  <si>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</si>
  <si>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</si>
  <si>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</si>
  <si>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</si>
  <si>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</si>
  <si>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</si>
  <si>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</si>
  <si>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</si>
  <si>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</si>
  <si>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</si>
  <si>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</si>
  <si>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</si>
  <si>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</si>
  <si>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</si>
  <si>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</si>
  <si>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</si>
  <si>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</si>
  <si>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</si>
  <si>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</si>
  <si>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</si>
  <si>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</si>
  <si>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</si>
  <si>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</si>
  <si>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</si>
  <si>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</si>
  <si>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</si>
  <si>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</si>
  <si>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</si>
  <si>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</si>
  <si>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</si>
  <si>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</si>
  <si>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</si>
  <si>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</si>
  <si>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</si>
  <si>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</si>
  <si>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</si>
  <si>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</si>
  <si>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</si>
  <si>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</si>
  <si>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</si>
  <si>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</si>
  <si>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</si>
  <si>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</si>
  <si>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</si>
  <si>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</si>
  <si>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</si>
  <si>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</si>
  <si>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</si>
  <si>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</si>
  <si>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</si>
  <si>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</si>
  <si>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</si>
  <si>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</si>
  <si>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</si>
  <si>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</si>
  <si>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</si>
  <si>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</si>
  <si>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</si>
  <si>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</si>
  <si>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</si>
  <si>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</si>
  <si>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</si>
  <si>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</si>
  <si>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</si>
  <si>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</si>
  <si>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</si>
  <si>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</si>
  <si>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</si>
  <si>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</si>
  <si>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</si>
  <si>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</si>
  <si>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</si>
  <si>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</si>
  <si>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</si>
  <si>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</si>
  <si>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</si>
  <si>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</si>
  <si>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</si>
  <si>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</si>
  <si>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</si>
  <si>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</si>
  <si>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</si>
  <si>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</si>
  <si>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</si>
  <si>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</si>
  <si>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</si>
  <si>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</si>
  <si>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</si>
  <si>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</si>
  <si>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</si>
  <si>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</si>
  <si>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</si>
  <si>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</si>
  <si>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</si>
  <si>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</si>
  <si>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</si>
  <si>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</si>
  <si>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</si>
  <si>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</si>
  <si>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</si>
  <si>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</si>
  <si>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</si>
  <si>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</si>
  <si>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</si>
  <si>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</si>
  <si>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</si>
  <si>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</si>
  <si>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</si>
  <si>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</si>
  <si>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</si>
  <si>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</si>
  <si>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</si>
  <si>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</si>
  <si>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</si>
  <si>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</si>
  <si>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</si>
  <si>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</si>
  <si>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</si>
  <si>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</si>
  <si>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</si>
  <si>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</si>
  <si>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</si>
  <si>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</si>
  <si>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</si>
  <si>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</si>
  <si>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</si>
  <si>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</si>
  <si>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</si>
  <si>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</si>
  <si>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</si>
  <si>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</si>
  <si>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</si>
  <si>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</si>
  <si>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</si>
  <si>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</si>
  <si>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</si>
  <si>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</si>
  <si>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</si>
  <si>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</si>
  <si>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</si>
  <si>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</si>
  <si>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</si>
  <si>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</si>
  <si>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</si>
  <si>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</si>
  <si>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</si>
  <si>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</si>
  <si>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</si>
  <si>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</si>
  <si>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</si>
  <si>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</si>
  <si>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</si>
  <si>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</si>
  <si>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</si>
  <si>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</si>
  <si>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</si>
  <si>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</si>
  <si>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</si>
  <si>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</si>
  <si>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</si>
  <si>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</si>
  <si>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</si>
  <si>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</si>
  <si>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</si>
  <si>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</si>
  <si>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</si>
  <si>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</si>
  <si>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</si>
  <si>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</si>
  <si>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</si>
  <si>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</si>
  <si>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</si>
  <si>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</si>
  <si>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</si>
  <si>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</si>
  <si>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</si>
  <si>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</si>
  <si>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</si>
  <si>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</si>
  <si>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</si>
  <si>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</si>
  <si>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</si>
  <si>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</si>
  <si>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</si>
  <si>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</si>
  <si>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</si>
  <si>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</si>
  <si>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</si>
  <si>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</si>
  <si>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</si>
  <si>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</si>
  <si>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</si>
  <si>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</si>
  <si>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</si>
  <si>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</si>
  <si>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</si>
  <si>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</si>
  <si>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</si>
  <si>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</si>
  <si>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</si>
  <si>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</si>
  <si>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</si>
  <si>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</si>
  <si>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</si>
  <si>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</si>
  <si>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</si>
  <si>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</si>
  <si>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</si>
  <si>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</si>
  <si>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</si>
  <si>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</si>
  <si>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</si>
  <si>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</si>
  <si>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</si>
  <si>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</si>
  <si>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</si>
  <si>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</si>
  <si>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</si>
  <si>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</si>
  <si>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</si>
  <si>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</si>
  <si>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</si>
  <si>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</si>
  <si>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</si>
  <si>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</si>
  <si>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</si>
  <si>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</si>
  <si>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</si>
  <si>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</si>
  <si>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</si>
  <si>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</si>
  <si>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</si>
  <si>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</si>
  <si>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</si>
  <si>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</si>
  <si>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</si>
  <si>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</si>
  <si>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</si>
  <si>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</si>
  <si>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</si>
  <si>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</si>
  <si>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</si>
  <si>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</si>
  <si>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</si>
  <si>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</si>
  <si>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</si>
  <si>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</si>
  <si>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</si>
  <si>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</si>
  <si>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</si>
  <si>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</si>
  <si>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</si>
  <si>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</si>
  <si>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</si>
  <si>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</si>
  <si>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</si>
  <si>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</si>
  <si>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</si>
  <si>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</si>
  <si>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</si>
  <si>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</si>
  <si>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</si>
  <si>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</si>
  <si>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</si>
  <si>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</si>
  <si>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</si>
  <si>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</si>
  <si>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</si>
  <si>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</si>
  <si>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</si>
  <si>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</si>
  <si>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</si>
  <si>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</si>
  <si>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</si>
  <si>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</si>
  <si>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</si>
  <si>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</si>
  <si>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</si>
  <si>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</si>
  <si>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</si>
  <si>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</si>
  <si>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</si>
  <si>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</si>
  <si>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</si>
  <si>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</si>
  <si>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</si>
  <si>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</si>
  <si>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</si>
  <si>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</si>
  <si>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</si>
  <si>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</si>
  <si>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</si>
  <si>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</si>
  <si>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</si>
  <si>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</si>
  <si>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</si>
  <si>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</si>
  <si>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</si>
  <si>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</si>
  <si>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</si>
  <si>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</si>
  <si>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</si>
  <si>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</si>
  <si>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</si>
  <si>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</si>
  <si>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</si>
  <si>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</si>
  <si>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</si>
  <si>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</si>
  <si>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</si>
  <si>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</si>
  <si>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</si>
  <si>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</si>
  <si>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</si>
  <si>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</si>
  <si>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</si>
  <si>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</si>
  <si>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</si>
  <si>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</si>
  <si>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</si>
  <si>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</si>
  <si>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</si>
  <si>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</si>
  <si>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</si>
  <si>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</si>
  <si>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</si>
  <si>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</si>
  <si>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</si>
  <si>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</si>
  <si>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</si>
  <si>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</si>
  <si>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</si>
  <si>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</si>
  <si>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</si>
  <si>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</si>
  <si>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</si>
  <si>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</si>
  <si>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</si>
  <si>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</si>
  <si>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</si>
  <si>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</si>
  <si>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</si>
  <si>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</si>
  <si>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</si>
  <si>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</si>
  <si>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</si>
  <si>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</si>
  <si>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</si>
  <si>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</si>
  <si>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</si>
  <si>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</si>
  <si>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</si>
  <si>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</si>
  <si>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</si>
  <si>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</si>
  <si>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</si>
  <si>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</si>
  <si>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</si>
  <si>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</si>
  <si>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</si>
  <si>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</si>
  <si>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</si>
  <si>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</si>
  <si>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</si>
  <si>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</si>
  <si>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</si>
  <si>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</si>
  <si>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</si>
  <si>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</si>
  <si>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</si>
  <si>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</si>
  <si>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</si>
  <si>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</si>
  <si>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</si>
  <si>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</si>
  <si>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</si>
  <si>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</si>
  <si>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</si>
  <si>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</si>
  <si>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</si>
  <si>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</si>
  <si>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</si>
  <si>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</si>
  <si>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</si>
  <si>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</si>
  <si>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</si>
  <si>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</si>
  <si>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</si>
  <si>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</si>
  <si>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</si>
  <si>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</si>
  <si>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</si>
  <si>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</si>
  <si>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</si>
  <si>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</si>
  <si>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</si>
  <si>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</si>
  <si>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</si>
  <si>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</si>
  <si>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</si>
  <si>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</si>
  <si>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</si>
  <si>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</si>
  <si>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</si>
  <si>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</si>
  <si>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</si>
  <si>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</si>
  <si>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</si>
  <si>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</si>
  <si>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</si>
  <si>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</si>
  <si>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</si>
  <si>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</si>
  <si>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</si>
  <si>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</si>
  <si>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</si>
  <si>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</si>
  <si>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</si>
  <si>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</si>
  <si>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</si>
  <si>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</si>
  <si>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</si>
  <si>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</si>
  <si>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</si>
  <si>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</si>
  <si>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</si>
  <si>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</si>
  <si>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</si>
  <si>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</si>
  <si>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</si>
  <si>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</si>
  <si>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</si>
  <si>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</si>
  <si>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</si>
  <si>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</si>
  <si>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</si>
  <si>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</si>
  <si>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</si>
  <si>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</si>
  <si>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</si>
  <si>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</si>
  <si>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</si>
  <si>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</si>
  <si>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</si>
  <si>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</si>
  <si>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</si>
  <si>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</si>
  <si>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</si>
  <si>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</si>
  <si>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</si>
  <si>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</si>
  <si>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</si>
  <si>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</si>
  <si>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</si>
  <si>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</si>
  <si>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</si>
  <si>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</si>
  <si>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</si>
  <si>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</si>
  <si>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</si>
  <si>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</si>
  <si>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</si>
  <si>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</si>
  <si>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</si>
  <si>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</si>
  <si>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</si>
  <si>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</si>
  <si>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</si>
  <si>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</si>
  <si>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</si>
  <si>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</si>
  <si>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</si>
  <si>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</si>
  <si>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</si>
  <si>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</si>
  <si>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</si>
  <si>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</si>
  <si>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</si>
  <si>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</si>
  <si>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</si>
  <si>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</si>
  <si>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</si>
  <si>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</si>
  <si>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</si>
  <si>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</si>
  <si>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</si>
  <si>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</si>
  <si>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</si>
  <si>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</si>
  <si>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</si>
  <si>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</si>
  <si>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</si>
  <si>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</si>
  <si>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</si>
  <si>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</si>
  <si>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</si>
  <si>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</si>
  <si>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</si>
  <si>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</si>
  <si>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</si>
  <si>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</si>
  <si>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</si>
  <si>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</si>
  <si>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</si>
  <si>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</si>
  <si>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</si>
  <si>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</si>
  <si>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</si>
  <si>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</si>
  <si>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</si>
  <si>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</si>
  <si>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</si>
  <si>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</si>
  <si>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</si>
  <si>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</si>
  <si>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</si>
  <si>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</si>
  <si>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</si>
  <si>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</si>
  <si>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</si>
  <si>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</si>
  <si>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</si>
  <si>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</si>
  <si>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</si>
  <si>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</si>
  <si>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</si>
  <si>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</si>
  <si>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</si>
  <si>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</si>
  <si>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</si>
  <si>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</si>
  <si>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</si>
  <si>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</si>
  <si>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</si>
  <si>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</si>
  <si>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</si>
  <si>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</si>
  <si>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</si>
  <si>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</si>
  <si>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</si>
  <si>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</si>
  <si>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</si>
  <si>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</si>
  <si>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</si>
  <si>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</si>
  <si>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</si>
  <si>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</si>
  <si>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</si>
  <si>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</si>
  <si>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</si>
  <si>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</si>
  <si>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</si>
  <si>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</si>
  <si>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</si>
  <si>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</si>
  <si>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</si>
  <si>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</si>
  <si>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</si>
  <si>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</si>
  <si>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</si>
  <si>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</si>
  <si>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</si>
  <si>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</si>
  <si>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</si>
  <si>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</si>
  <si>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</si>
  <si>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</si>
  <si>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</si>
  <si>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</si>
  <si>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</si>
  <si>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</si>
  <si>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</si>
  <si>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</si>
  <si>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</si>
  <si>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</si>
  <si>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</si>
  <si>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</si>
  <si>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</si>
  <si>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</si>
  <si>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</si>
  <si>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</si>
  <si>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</si>
  <si>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</si>
  <si>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</si>
  <si>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</si>
  <si>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</si>
  <si>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</si>
  <si>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</si>
  <si>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</si>
  <si>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</si>
  <si>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</si>
  <si>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</si>
  <si>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</si>
  <si>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</si>
  <si>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</si>
  <si>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</si>
  <si>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</si>
  <si>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</si>
  <si>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</si>
  <si>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</si>
  <si>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</si>
  <si>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</si>
  <si>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</si>
  <si>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</si>
  <si>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</si>
  <si>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</si>
  <si>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</si>
  <si>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</si>
  <si>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</si>
  <si>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</si>
  <si>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</si>
  <si>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</si>
  <si>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</si>
  <si>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</si>
  <si>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</si>
  <si>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</si>
  <si>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</si>
  <si>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</si>
  <si>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</si>
  <si>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</si>
  <si>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</si>
  <si>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</si>
  <si>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</si>
  <si>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</si>
  <si>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</si>
  <si>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</si>
  <si>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</si>
  <si>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</si>
  <si>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</si>
  <si>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</si>
  <si>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</si>
  <si>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</si>
  <si>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</si>
  <si>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</si>
  <si>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</si>
  <si>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</si>
  <si>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</si>
  <si>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</si>
  <si>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</si>
  <si>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</si>
  <si>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</si>
  <si>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</si>
  <si>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</si>
  <si>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</si>
  <si>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</si>
  <si>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</si>
  <si>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</si>
  <si>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</si>
  <si>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</si>
  <si>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</si>
  <si>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</si>
  <si>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</si>
  <si>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</si>
  <si>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</si>
  <si>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</si>
  <si>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</si>
  <si>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</si>
  <si>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</si>
  <si>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</si>
  <si>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</si>
  <si>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</si>
  <si>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</si>
  <si>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</si>
  <si>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</si>
  <si>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</si>
  <si>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</si>
  <si>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</si>
  <si>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</si>
  <si>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</si>
  <si>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</si>
  <si>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</si>
  <si>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</si>
  <si>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</si>
  <si>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</si>
  <si>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</si>
  <si>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</si>
  <si>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</si>
  <si>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</si>
  <si>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</si>
  <si>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</si>
  <si>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</si>
  <si>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</si>
  <si>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</si>
  <si>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</si>
  <si>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</si>
  <si>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</si>
  <si>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</si>
  <si>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</si>
  <si>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</si>
  <si>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</si>
  <si>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</si>
  <si>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</si>
  <si>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</si>
  <si>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</si>
  <si>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</si>
  <si>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</si>
  <si>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</si>
  <si>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</si>
  <si>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</si>
  <si>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</si>
  <si>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</si>
  <si>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</si>
  <si>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</si>
  <si>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</si>
  <si>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</si>
  <si>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</si>
  <si>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</si>
  <si>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</si>
  <si>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</si>
  <si>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</si>
  <si>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</si>
  <si>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</si>
  <si>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</si>
  <si>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</si>
  <si>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</si>
  <si>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</si>
  <si>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</si>
  <si>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</si>
  <si>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</si>
  <si>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</si>
  <si>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</si>
  <si>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</si>
  <si>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</si>
  <si>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</si>
  <si>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</si>
  <si>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</si>
  <si>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</si>
  <si>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</si>
  <si>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</si>
  <si>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</si>
  <si>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</si>
  <si>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</si>
  <si>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</si>
  <si>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</si>
  <si>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</si>
  <si>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</si>
  <si>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</si>
  <si>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</si>
  <si>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</si>
  <si>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</si>
  <si>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</si>
  <si>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</si>
  <si>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</si>
  <si>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</si>
  <si>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</si>
  <si>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</si>
  <si>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</si>
  <si>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</si>
  <si>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</si>
  <si>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</si>
  <si>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</si>
  <si>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</si>
  <si>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</si>
  <si>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</si>
  <si>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</si>
  <si>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</si>
  <si>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</si>
  <si>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</si>
  <si>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</si>
  <si>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</si>
  <si>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</si>
  <si>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</si>
  <si>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</si>
  <si>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</si>
  <si>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</si>
  <si>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</si>
  <si>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</si>
  <si>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</si>
  <si>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</si>
  <si>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</si>
  <si>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</si>
  <si>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</si>
  <si>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</si>
  <si>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</si>
  <si>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</si>
  <si>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</si>
  <si>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</si>
  <si>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</si>
  <si>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</si>
  <si>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</si>
  <si>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</si>
  <si>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</si>
  <si>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</si>
  <si>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</si>
  <si>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</si>
  <si>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</si>
  <si>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</si>
  <si>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</si>
  <si>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</si>
  <si>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</si>
  <si>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</si>
  <si>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</si>
  <si>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</si>
  <si>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</si>
  <si>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</si>
  <si>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</si>
  <si>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</si>
  <si>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</si>
  <si>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</si>
  <si>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</si>
  <si>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</si>
  <si>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</si>
  <si>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</si>
  <si>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</si>
  <si>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</si>
  <si>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</si>
  <si>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</si>
  <si>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</si>
  <si>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</si>
  <si>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</si>
  <si>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</si>
  <si>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</si>
  <si>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</si>
  <si>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</si>
  <si>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</si>
  <si>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</si>
  <si>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</si>
  <si>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</si>
  <si>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</si>
  <si>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</si>
  <si>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</si>
  <si>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</si>
  <si>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</si>
  <si>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</si>
  <si>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</si>
  <si>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</si>
  <si>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</si>
  <si>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</si>
  <si>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</si>
  <si>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</si>
  <si>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</si>
  <si>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</si>
  <si>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</si>
  <si>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</si>
  <si>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</si>
  <si>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</si>
  <si>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</si>
  <si>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</si>
  <si>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</si>
  <si>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</si>
  <si>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</si>
  <si>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</si>
  <si>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</si>
  <si>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</si>
  <si>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</si>
  <si>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</si>
  <si>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</si>
  <si>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</si>
  <si>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</si>
  <si>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</si>
  <si>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</si>
  <si>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</si>
  <si>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</si>
  <si>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</si>
  <si>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</si>
  <si>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</si>
  <si>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</si>
  <si>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</si>
  <si>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</si>
  <si>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</si>
  <si>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</si>
  <si>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</si>
  <si>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</si>
  <si>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</si>
  <si>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</si>
  <si>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</si>
  <si>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</si>
  <si>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</si>
  <si>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</si>
  <si>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</si>
  <si>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</si>
  <si>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</si>
  <si>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</si>
  <si>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</si>
  <si>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</si>
  <si>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</si>
  <si>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</si>
  <si>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</si>
  <si>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</si>
  <si>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</si>
  <si>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</si>
  <si>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</si>
  <si>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</si>
  <si>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</si>
  <si>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</si>
  <si>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</si>
  <si>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</si>
  <si>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</si>
  <si>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</si>
  <si>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</si>
  <si>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</si>
  <si>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</si>
  <si>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</si>
  <si>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</si>
  <si>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</si>
  <si>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</si>
  <si>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</si>
  <si>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</si>
  <si>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</si>
  <si>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</si>
  <si>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</si>
  <si>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</si>
  <si>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</si>
  <si>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</si>
  <si>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</si>
  <si>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</si>
  <si>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</si>
  <si>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</si>
  <si>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</si>
  <si>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</si>
  <si>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</si>
  <si>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</si>
  <si>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</si>
  <si>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</si>
  <si>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</si>
  <si>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</si>
  <si>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</si>
  <si>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</si>
  <si>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</si>
  <si>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</si>
  <si>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</si>
  <si>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</si>
  <si>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</si>
  <si>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</si>
  <si>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</si>
  <si>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</si>
  <si>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</si>
  <si>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</si>
  <si>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</si>
  <si>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</si>
  <si>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</si>
  <si>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</si>
  <si>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</si>
  <si>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</si>
  <si>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</si>
  <si>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</si>
  <si>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</si>
  <si>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</si>
  <si>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</si>
  <si>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</si>
  <si>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</si>
  <si>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</si>
  <si>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</si>
  <si>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</si>
  <si>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</si>
  <si>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</si>
  <si>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</si>
  <si>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</si>
  <si>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</si>
  <si>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</si>
  <si>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</si>
  <si>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</si>
  <si>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</si>
  <si>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</si>
  <si>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</si>
  <si>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</si>
  <si>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</si>
  <si>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</si>
  <si>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</si>
  <si>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</si>
  <si>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</si>
  <si>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</si>
  <si>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</si>
  <si>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</si>
  <si>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</si>
  <si>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</si>
  <si>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</si>
  <si>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</si>
  <si>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</si>
  <si>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</si>
  <si>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</si>
  <si>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</si>
  <si>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</si>
  <si>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</si>
  <si>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</si>
  <si>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</si>
  <si>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</si>
  <si>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</si>
  <si>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</si>
  <si>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</si>
  <si>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</si>
  <si>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</si>
  <si>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</si>
  <si>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</si>
  <si>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</si>
  <si>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</si>
  <si>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</si>
  <si>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</si>
  <si>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</si>
  <si>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</si>
  <si>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</si>
  <si>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</si>
  <si>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</si>
  <si>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</si>
  <si>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</si>
  <si>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</si>
  <si>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</si>
  <si>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</si>
  <si>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</si>
  <si>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</si>
  <si>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</si>
  <si>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</si>
  <si>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</si>
  <si>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</si>
  <si>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</si>
  <si>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</si>
  <si>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</si>
  <si>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</si>
  <si>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</si>
  <si>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</si>
  <si>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</si>
  <si>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</si>
  <si>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</si>
  <si>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</si>
  <si>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</si>
  <si>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</si>
  <si>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</si>
  <si>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</si>
  <si>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</si>
  <si>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</si>
  <si>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</si>
  <si>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</si>
  <si>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</si>
  <si>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</si>
  <si>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</si>
  <si>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</si>
  <si>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</si>
  <si>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</si>
  <si>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</si>
  <si>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</si>
  <si>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</si>
  <si>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</si>
  <si>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</si>
  <si>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</si>
  <si>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</si>
  <si>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</si>
  <si>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</si>
  <si>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</si>
  <si>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</si>
  <si>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</si>
  <si>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</si>
  <si>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</si>
  <si>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</si>
  <si>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</si>
  <si>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</si>
  <si>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</si>
  <si>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</si>
  <si>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</si>
  <si>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</si>
  <si>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</si>
  <si>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</si>
  <si>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</si>
  <si>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</si>
  <si>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</si>
  <si>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</si>
  <si>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</si>
  <si>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</si>
  <si>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</si>
  <si>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</si>
  <si>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</si>
  <si>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</si>
  <si>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</si>
  <si>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</si>
  <si>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</si>
  <si>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</si>
  <si>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</si>
  <si>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</si>
  <si>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</si>
  <si>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</si>
  <si>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</si>
  <si>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</si>
  <si>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</si>
  <si>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</si>
  <si>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</si>
  <si>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</si>
  <si>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</si>
  <si>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</si>
  <si>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</si>
  <si>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</si>
  <si>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</si>
  <si>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</si>
  <si>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</si>
  <si>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</si>
  <si>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</si>
  <si>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</si>
  <si>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</si>
  <si>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</si>
  <si>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</si>
  <si>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</si>
  <si>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</si>
  <si>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</si>
  <si>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</si>
  <si>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</si>
  <si>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</si>
  <si>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</si>
  <si>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</si>
  <si>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</si>
  <si>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</si>
  <si>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</si>
  <si>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</si>
  <si>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</si>
  <si>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</si>
  <si>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</si>
  <si>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</si>
  <si>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</si>
  <si>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</si>
  <si>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</si>
  <si>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</si>
  <si>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</si>
  <si>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</si>
  <si>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</si>
  <si>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</si>
  <si>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</si>
  <si>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</si>
  <si>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</si>
  <si>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</si>
  <si>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</si>
  <si>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</si>
  <si>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</si>
  <si>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</si>
  <si>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</si>
  <si>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</si>
  <si>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</si>
  <si>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</si>
  <si>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</si>
  <si>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</si>
  <si>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</si>
  <si>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</si>
  <si>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</si>
  <si>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</si>
  <si>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</si>
  <si>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</si>
  <si>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</si>
  <si>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</si>
  <si>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</si>
  <si>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</si>
  <si>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</si>
  <si>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</si>
  <si>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</si>
  <si>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</si>
  <si>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</si>
  <si>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</si>
  <si>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</si>
  <si>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</si>
  <si>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</si>
  <si>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</si>
  <si>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</si>
  <si>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</si>
  <si>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</si>
  <si>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</si>
  <si>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</si>
  <si>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</si>
  <si>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</si>
  <si>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</si>
  <si>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</si>
  <si>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</si>
  <si>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</si>
  <si>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</si>
  <si>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</si>
  <si>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</si>
  <si>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</si>
  <si>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</si>
  <si>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</si>
  <si>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</si>
  <si>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</si>
  <si>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</si>
  <si>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</si>
  <si>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</si>
  <si>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</si>
  <si>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</si>
  <si>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</si>
  <si>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</si>
  <si>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</si>
  <si>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</si>
  <si>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</si>
  <si>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</si>
  <si>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</si>
  <si>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</si>
  <si>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</si>
  <si>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</si>
  <si>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</si>
  <si>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</si>
  <si>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</si>
  <si>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</si>
  <si>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</si>
  <si>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</si>
  <si>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</si>
  <si>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</si>
  <si>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</si>
  <si>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</si>
  <si>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</si>
  <si>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</si>
  <si>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</si>
  <si>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</si>
  <si>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</si>
  <si>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</si>
  <si>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</si>
  <si>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</si>
  <si>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</si>
  <si>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</si>
  <si>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</si>
  <si>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</si>
  <si>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</si>
  <si>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</si>
  <si>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</si>
  <si>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</si>
  <si>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</si>
  <si>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</si>
  <si>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</si>
  <si>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</si>
  <si>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</si>
  <si>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</si>
  <si>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</si>
  <si>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</si>
  <si>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</si>
  <si>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</si>
  <si>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</si>
  <si>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</si>
  <si>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</si>
  <si>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</si>
  <si>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</si>
  <si>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</si>
  <si>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</si>
  <si>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</si>
  <si>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</si>
  <si>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</si>
  <si>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</si>
  <si>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</si>
  <si>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</si>
  <si>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</si>
  <si>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</si>
  <si>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</si>
  <si>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</si>
  <si>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</si>
  <si>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</si>
  <si>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</si>
  <si>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</si>
  <si>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</si>
  <si>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</si>
  <si>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</si>
  <si>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</si>
  <si>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</si>
  <si>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</si>
  <si>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</si>
  <si>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</si>
  <si>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</si>
  <si>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</si>
  <si>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</si>
  <si>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</si>
  <si>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</si>
  <si>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</si>
  <si>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</si>
  <si>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</si>
  <si>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</si>
  <si>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</si>
  <si>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</si>
  <si>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</si>
  <si>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</si>
  <si>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</si>
  <si>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</si>
  <si>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</si>
  <si>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</si>
  <si>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</si>
  <si>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</si>
  <si>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</si>
  <si>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</si>
  <si>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</si>
  <si>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</si>
  <si>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</si>
  <si>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</si>
  <si>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</si>
  <si>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</si>
  <si>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</si>
  <si>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</si>
  <si>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</si>
  <si>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</si>
  <si>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</si>
  <si>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</si>
  <si>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</si>
  <si>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</si>
  <si>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</si>
  <si>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</si>
  <si>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</si>
  <si>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</si>
  <si>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</si>
  <si>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</si>
  <si>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</si>
  <si>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</si>
  <si>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</si>
  <si>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</si>
  <si>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</si>
  <si>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</si>
  <si>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</si>
  <si>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</si>
  <si>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</si>
  <si>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</si>
  <si>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</si>
  <si>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</si>
  <si>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</si>
  <si>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</si>
  <si>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</si>
  <si>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</si>
  <si>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</si>
  <si>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</si>
  <si>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</si>
  <si>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</si>
  <si>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</si>
  <si>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</si>
  <si>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</si>
  <si>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</si>
  <si>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</si>
  <si>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</si>
  <si>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</si>
  <si>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</si>
  <si>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</si>
  <si>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</si>
  <si>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</si>
  <si>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</si>
  <si>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</si>
  <si>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</si>
  <si>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</si>
  <si>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</si>
  <si>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</si>
  <si>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</si>
  <si>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</si>
  <si>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</si>
  <si>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</si>
  <si>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</si>
  <si>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</si>
  <si>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</si>
  <si>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</si>
  <si>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</si>
  <si>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</si>
  <si>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</si>
  <si>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</si>
  <si>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</si>
  <si>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</si>
  <si>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</si>
  <si>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</si>
  <si>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</si>
  <si>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</si>
  <si>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</si>
  <si>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</si>
  <si>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</si>
  <si>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</si>
  <si>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</si>
  <si>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</si>
  <si>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</si>
  <si>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</si>
  <si>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</si>
  <si>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</si>
  <si>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</si>
  <si>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</si>
  <si>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</si>
  <si>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</si>
  <si>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</si>
  <si>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</si>
  <si>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</si>
  <si>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</si>
  <si>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</si>
  <si>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</si>
  <si>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</si>
  <si>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</si>
  <si>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</si>
  <si>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</si>
  <si>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</si>
  <si>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</si>
  <si>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</si>
  <si>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</si>
  <si>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</si>
  <si>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</si>
  <si>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</si>
  <si>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</si>
  <si>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</si>
  <si>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</si>
  <si>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</si>
  <si>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</si>
  <si>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</si>
  <si>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</si>
  <si>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</si>
  <si>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</si>
  <si>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</si>
  <si>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</si>
  <si>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</si>
  <si>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</si>
  <si>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</si>
  <si>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</si>
  <si>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</si>
  <si>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</si>
  <si>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</si>
  <si>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</si>
  <si>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</si>
  <si>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</si>
  <si>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</si>
  <si>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</si>
  <si>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</si>
  <si>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</si>
  <si>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</si>
  <si>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</si>
  <si>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</si>
  <si>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</si>
  <si>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</si>
  <si>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</si>
  <si>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</si>
  <si>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</si>
  <si>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</si>
  <si>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</si>
  <si>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</si>
  <si>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</si>
  <si>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</si>
  <si>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</si>
  <si>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</si>
  <si>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</si>
  <si>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</si>
  <si>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</si>
  <si>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</si>
  <si>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</si>
  <si>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</si>
  <si>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</si>
  <si>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</si>
  <si>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</si>
  <si>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</si>
  <si>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</si>
  <si>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</si>
  <si>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</si>
  <si>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</si>
  <si>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</si>
  <si>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</si>
  <si>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</si>
  <si>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</si>
  <si>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</si>
  <si>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</si>
  <si>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</si>
  <si>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</si>
  <si>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</si>
  <si>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</si>
  <si>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</si>
  <si>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</si>
  <si>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</si>
  <si>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</si>
  <si>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</si>
  <si>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</si>
  <si>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</si>
  <si>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</si>
  <si>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</si>
  <si>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</si>
  <si>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</si>
  <si>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</si>
  <si>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</si>
  <si>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</si>
  <si>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</si>
  <si>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</si>
  <si>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</si>
  <si>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</si>
  <si>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</si>
  <si>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</si>
  <si>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</si>
  <si>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</si>
  <si>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</si>
  <si>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</si>
  <si>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</si>
  <si>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</si>
  <si>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</si>
  <si>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</si>
  <si>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</si>
  <si>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</si>
  <si>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</si>
  <si>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</si>
  <si>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</si>
  <si>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</si>
  <si>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</si>
  <si>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</si>
  <si>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</si>
  <si>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</si>
  <si>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</si>
  <si>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</si>
  <si>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</si>
  <si>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</si>
  <si>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</si>
  <si>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</si>
  <si>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</si>
  <si>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</si>
  <si>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</si>
  <si>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</si>
  <si>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</si>
  <si>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</si>
  <si>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</si>
  <si>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</si>
  <si>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</si>
  <si>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</si>
  <si>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</si>
  <si>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</si>
  <si>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</si>
  <si>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</si>
  <si>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</si>
  <si>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</si>
  <si>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</si>
  <si>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</si>
  <si>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</si>
  <si>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</si>
  <si>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</si>
  <si>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</si>
  <si>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</si>
  <si>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</si>
  <si>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</si>
  <si>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</si>
  <si>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</si>
  <si>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</si>
  <si>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</si>
  <si>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</si>
  <si>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</si>
  <si>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</si>
  <si>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</si>
  <si>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</si>
  <si>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</si>
  <si>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</si>
  <si>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</si>
  <si>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</si>
  <si>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</si>
  <si>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</si>
  <si>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</si>
  <si>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</si>
  <si>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</si>
  <si>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</si>
  <si>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</si>
  <si>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</si>
  <si>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</si>
  <si>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</si>
  <si>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</si>
  <si>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</si>
  <si>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</si>
  <si>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</si>
  <si>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</si>
  <si>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</si>
  <si>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</si>
  <si>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</si>
  <si>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</si>
  <si>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</si>
  <si>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</si>
  <si>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</si>
  <si>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</si>
  <si>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</si>
  <si>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</si>
  <si>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</si>
  <si>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</si>
  <si>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</si>
  <si>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</si>
  <si>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</si>
  <si>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</si>
  <si>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</si>
  <si>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</si>
  <si>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</si>
  <si>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</si>
  <si>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</si>
  <si>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</si>
  <si>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</si>
  <si>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</si>
  <si>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</si>
  <si>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</si>
  <si>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</si>
  <si>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</si>
  <si>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</si>
  <si>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</si>
  <si>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</si>
  <si>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</si>
  <si>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</si>
  <si>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</si>
  <si>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</si>
  <si>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</si>
  <si>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</si>
  <si>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</si>
  <si>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</si>
  <si>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</si>
  <si>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</si>
  <si>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</si>
  <si>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</si>
  <si>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</si>
  <si>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</si>
  <si>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</si>
  <si>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</si>
  <si>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</si>
  <si>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</si>
  <si>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</si>
  <si>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</si>
  <si>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</si>
  <si>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</si>
  <si>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</si>
  <si>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</si>
  <si>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</si>
  <si>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</si>
  <si>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</si>
  <si>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</si>
  <si>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</si>
  <si>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</si>
  <si>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</si>
  <si>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</si>
  <si>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</si>
  <si>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</si>
  <si>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</si>
  <si>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</si>
  <si>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</si>
  <si>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</si>
  <si>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</si>
  <si>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</si>
  <si>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</si>
  <si>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</si>
  <si>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</si>
  <si>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</si>
  <si>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</si>
  <si>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</si>
  <si>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</si>
  <si>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</si>
  <si>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</si>
  <si>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</si>
  <si>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</si>
  <si>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</si>
  <si>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</si>
  <si>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</si>
  <si>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</si>
  <si>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</si>
  <si>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</si>
  <si>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</si>
  <si>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</si>
  <si>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</si>
  <si>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</si>
  <si>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</si>
  <si>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</si>
  <si>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</si>
  <si>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</si>
  <si>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</si>
  <si>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</si>
  <si>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</si>
  <si>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</si>
  <si>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</si>
  <si>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</si>
  <si>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</si>
  <si>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</si>
  <si>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</si>
  <si>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</si>
  <si>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</si>
  <si>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</si>
  <si>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</si>
  <si>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</si>
  <si>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</si>
  <si>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</si>
  <si>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</si>
  <si>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</si>
  <si>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</si>
  <si>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</si>
  <si>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</si>
  <si>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</si>
  <si>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</si>
  <si>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</si>
  <si>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</si>
  <si>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</si>
  <si>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</si>
  <si>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</si>
  <si>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</si>
  <si>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</si>
  <si>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</si>
  <si>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</si>
  <si>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</si>
  <si>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</si>
  <si>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</si>
  <si>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</si>
  <si>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</si>
  <si>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</si>
  <si>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</si>
  <si>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</si>
  <si>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</si>
  <si>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</si>
  <si>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</si>
  <si>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</si>
  <si>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</si>
  <si>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</si>
  <si>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</si>
  <si>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</si>
  <si>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</si>
  <si>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</si>
  <si>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</si>
  <si>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</si>
  <si>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</si>
  <si>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</si>
  <si>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</si>
  <si>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</si>
  <si>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</si>
  <si>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</si>
  <si>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</si>
  <si>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</si>
  <si>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</si>
  <si>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</si>
  <si>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</si>
  <si>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</si>
  <si>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</si>
  <si>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</si>
  <si>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</si>
  <si>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</si>
  <si>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</si>
  <si>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</si>
  <si>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</si>
  <si>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</si>
  <si>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</si>
  <si>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</si>
  <si>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</si>
  <si>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</si>
  <si>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</si>
  <si>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</si>
  <si>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</si>
  <si>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</si>
  <si>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</si>
  <si>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</si>
  <si>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</si>
  <si>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</si>
  <si>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</si>
  <si>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</si>
  <si>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</si>
  <si>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</si>
  <si>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</si>
  <si>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</si>
  <si>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</si>
  <si>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</si>
  <si>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</si>
  <si>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</si>
  <si>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</si>
  <si>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</si>
  <si>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</si>
  <si>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</si>
  <si>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</si>
  <si>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</si>
  <si>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</si>
  <si>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</si>
  <si>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</si>
  <si>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</si>
  <si>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</si>
  <si>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</si>
  <si>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</si>
  <si>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</si>
  <si>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</si>
  <si>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</si>
  <si>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</si>
  <si>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</si>
  <si>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</si>
  <si>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</si>
  <si>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</si>
  <si>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</si>
  <si>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</si>
  <si>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</si>
  <si>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</si>
  <si>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</si>
  <si>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</si>
  <si>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</si>
  <si>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</si>
  <si>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</si>
  <si>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</si>
  <si>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</si>
  <si>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</si>
  <si>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</si>
  <si>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</si>
  <si>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</si>
  <si>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</si>
  <si>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</si>
  <si>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</si>
  <si>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</si>
  <si>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</si>
  <si>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</si>
  <si>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</si>
  <si>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</si>
  <si>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</si>
  <si>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</si>
  <si>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</si>
  <si>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</si>
  <si>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</si>
  <si>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</si>
  <si>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</si>
  <si>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</si>
  <si>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</si>
  <si>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</si>
  <si>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</si>
  <si>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</si>
  <si>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</si>
  <si>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</si>
  <si>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</si>
  <si>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</si>
  <si>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</si>
  <si>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</si>
  <si>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</si>
  <si>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</si>
  <si>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</si>
  <si>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</si>
  <si>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</si>
  <si>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</si>
  <si>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</si>
  <si>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</si>
  <si>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</si>
  <si>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</si>
  <si>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</si>
  <si>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</si>
  <si>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</si>
  <si>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</si>
  <si>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</si>
  <si>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</si>
  <si>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</si>
  <si>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</si>
  <si>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</si>
  <si>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</si>
  <si>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</si>
  <si>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</si>
  <si>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</si>
  <si>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</si>
  <si>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</si>
  <si>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</si>
  <si>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</si>
  <si>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</si>
  <si>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</si>
  <si>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</si>
  <si>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</si>
  <si>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</si>
  <si>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</si>
  <si>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</si>
  <si>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</si>
  <si>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</si>
  <si>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</si>
  <si>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</si>
  <si>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</si>
  <si>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</si>
  <si>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</si>
  <si>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</si>
  <si>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</si>
  <si>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</si>
  <si>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</si>
  <si>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</si>
  <si>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</si>
  <si>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</si>
  <si>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</si>
  <si>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</si>
  <si>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</si>
  <si>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</si>
  <si>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</si>
  <si>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</si>
  <si>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</si>
  <si>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</si>
  <si>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</si>
  <si>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</si>
  <si>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</si>
  <si>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</si>
  <si>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</si>
  <si>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</si>
  <si>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</si>
  <si>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</si>
  <si>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</si>
  <si>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</si>
  <si>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</si>
  <si>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</si>
  <si>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</si>
  <si>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</si>
  <si>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</si>
  <si>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</si>
  <si>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</si>
  <si>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</si>
  <si>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</si>
  <si>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</si>
  <si>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</si>
  <si>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</si>
  <si>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</si>
  <si>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</si>
  <si>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</si>
  <si>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</si>
  <si>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</si>
  <si>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</si>
  <si>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</si>
  <si>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</si>
  <si>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</si>
  <si>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</si>
  <si>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</si>
  <si>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</si>
  <si>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</si>
  <si>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</si>
  <si>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</si>
  <si>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</si>
  <si>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</si>
  <si>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</si>
  <si>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</si>
  <si>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</si>
  <si>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</si>
  <si>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</si>
  <si>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</si>
  <si>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</si>
  <si>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</si>
  <si>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</si>
  <si>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</si>
  <si>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</si>
  <si>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</si>
  <si>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</si>
  <si>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</si>
  <si>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</si>
  <si>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</si>
  <si>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</si>
  <si>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</si>
  <si>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</si>
  <si>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</si>
  <si>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</si>
  <si>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</si>
  <si>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</si>
  <si>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</si>
  <si>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</si>
  <si>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</si>
  <si>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</si>
  <si>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</si>
  <si>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</si>
  <si>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</si>
  <si>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</si>
  <si>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</si>
  <si>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</si>
  <si>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</si>
  <si>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</si>
  <si>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</si>
  <si>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</si>
  <si>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</si>
  <si>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</si>
  <si>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</si>
  <si>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</si>
  <si>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</si>
  <si>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</si>
  <si>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</si>
  <si>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</si>
  <si>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</si>
  <si>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</si>
  <si>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</si>
  <si>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</si>
  <si>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</si>
  <si>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</si>
  <si>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</si>
  <si>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</si>
  <si>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</si>
  <si>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</si>
  <si>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</si>
  <si>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</si>
  <si>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</si>
  <si>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</si>
  <si>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</si>
  <si>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</si>
  <si>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</si>
  <si>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</si>
  <si>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</si>
  <si>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</si>
  <si>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</si>
  <si>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</si>
  <si>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</si>
  <si>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</si>
  <si>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</si>
  <si>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</si>
  <si>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</si>
  <si>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</si>
  <si>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</si>
  <si>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</si>
  <si>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</si>
  <si>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</si>
  <si>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</si>
  <si>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</si>
  <si>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</si>
  <si>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</si>
  <si>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</si>
  <si>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</si>
  <si>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</si>
  <si>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</si>
  <si>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</si>
  <si>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</si>
  <si>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</si>
  <si>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</si>
  <si>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</si>
  <si>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</si>
  <si>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</si>
  <si>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</si>
  <si>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</si>
  <si>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</si>
  <si>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</si>
  <si>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</si>
  <si>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</si>
  <si>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</si>
  <si>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</si>
  <si>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</si>
  <si>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</si>
  <si>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</si>
  <si>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</si>
  <si>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</si>
  <si>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</si>
  <si>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</si>
  <si>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</si>
  <si>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</si>
  <si>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</si>
  <si>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</si>
  <si>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</si>
  <si>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</si>
  <si>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</si>
  <si>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</si>
  <si>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</si>
  <si>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</si>
  <si>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</si>
  <si>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</si>
  <si>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</si>
  <si>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</si>
  <si>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</si>
  <si>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</si>
  <si>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</si>
  <si>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</si>
  <si>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</si>
  <si>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</si>
  <si>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</si>
  <si>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</si>
  <si>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</si>
  <si>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</si>
  <si>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</si>
  <si>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</si>
  <si>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</si>
  <si>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</si>
  <si>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</si>
  <si>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</si>
  <si>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</si>
  <si>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</si>
  <si>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</si>
  <si>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</si>
  <si>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</si>
  <si>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</si>
  <si>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</si>
  <si>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</si>
  <si>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</si>
  <si>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</si>
  <si>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</si>
  <si>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</si>
  <si>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</si>
  <si>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</si>
  <si>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</si>
  <si>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</si>
  <si>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</si>
  <si>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</si>
  <si>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</si>
  <si>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</si>
  <si>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</si>
  <si>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</si>
  <si>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</si>
  <si>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</si>
  <si>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</si>
  <si>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</si>
  <si>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</si>
  <si>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</si>
  <si>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</si>
  <si>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</si>
  <si>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</si>
  <si>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</si>
  <si>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</si>
  <si>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</si>
  <si>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</si>
  <si>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</si>
  <si>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</si>
  <si>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</si>
  <si>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</si>
  <si>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</si>
  <si>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</si>
  <si>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</si>
  <si>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</si>
  <si>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</si>
  <si>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</si>
  <si>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</si>
  <si>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</si>
  <si>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</si>
  <si>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</si>
  <si>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</si>
  <si>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</si>
  <si>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</si>
  <si>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</si>
  <si>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</si>
  <si>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</si>
  <si>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</si>
  <si>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</si>
  <si>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</si>
  <si>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</si>
  <si>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</si>
  <si>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</si>
  <si>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</si>
  <si>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</si>
  <si>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</si>
  <si>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</si>
  <si>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</si>
  <si>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</si>
  <si>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</si>
  <si>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</si>
  <si>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</si>
  <si>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</si>
  <si>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</si>
  <si>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</si>
  <si>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</si>
  <si>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</si>
  <si>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</si>
  <si>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</si>
  <si>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</si>
  <si>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</si>
  <si>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</si>
  <si>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</si>
  <si>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</si>
  <si>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</si>
  <si>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</si>
  <si>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</si>
  <si>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</si>
  <si>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</si>
  <si>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</si>
  <si>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</si>
  <si>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</si>
  <si>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</si>
  <si>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</si>
  <si>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</si>
  <si>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</si>
  <si>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</si>
  <si>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</si>
  <si>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</si>
  <si>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</si>
  <si>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</si>
  <si>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</si>
  <si>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</si>
  <si>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</si>
  <si>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</si>
  <si>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</si>
  <si>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</si>
  <si>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</si>
  <si>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</si>
  <si>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</si>
  <si>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</si>
  <si>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</si>
  <si>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</si>
  <si>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</si>
  <si>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</si>
  <si>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</si>
  <si>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</si>
  <si>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</si>
  <si>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</si>
  <si>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</si>
  <si>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</si>
  <si>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</si>
  <si>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</si>
  <si>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</si>
  <si>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</si>
  <si>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</si>
  <si>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</si>
  <si>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</si>
  <si>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</si>
  <si>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</si>
  <si>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</si>
  <si>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</si>
  <si>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</si>
  <si>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</si>
  <si>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</si>
  <si>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</si>
  <si>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</si>
  <si>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</si>
  <si>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</si>
  <si>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</si>
  <si>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</si>
  <si>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</si>
  <si>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</si>
  <si>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</si>
  <si>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</si>
  <si>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</si>
  <si>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</si>
  <si>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</si>
  <si>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</si>
  <si>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</si>
  <si>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</si>
  <si>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</si>
  <si>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</si>
  <si>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</si>
  <si>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</si>
  <si>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</si>
  <si>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</si>
  <si>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</si>
  <si>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</si>
  <si>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</si>
  <si>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</si>
  <si>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</si>
  <si>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</si>
  <si>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</si>
  <si>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</si>
  <si>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</si>
  <si>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</si>
  <si>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</si>
  <si>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</si>
  <si>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</si>
  <si>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</si>
  <si>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</si>
  <si>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</si>
  <si>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</si>
  <si>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</si>
  <si>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</si>
  <si>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</si>
  <si>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</si>
  <si>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</si>
  <si>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</si>
  <si>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</si>
  <si>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</si>
  <si>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</si>
  <si>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</si>
  <si>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</si>
  <si>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</si>
  <si>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</si>
  <si>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</si>
  <si>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</si>
  <si>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</si>
  <si>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</si>
  <si>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</si>
  <si>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</si>
  <si>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</si>
  <si>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</si>
  <si>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</si>
  <si>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</si>
  <si>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</si>
  <si>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</si>
  <si>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</si>
  <si>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</si>
  <si>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</si>
  <si>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</si>
  <si>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</si>
  <si>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</si>
  <si>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</si>
  <si>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</si>
  <si>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</si>
  <si>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</si>
  <si>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</si>
  <si>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</si>
  <si>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</si>
  <si>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</si>
  <si>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</si>
  <si>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</si>
  <si>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</si>
  <si>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</si>
  <si>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</si>
  <si>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</si>
  <si>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</si>
  <si>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</si>
  <si>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</si>
  <si>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</si>
  <si>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</si>
  <si>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</si>
  <si>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</si>
  <si>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</si>
  <si>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</si>
  <si>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</si>
  <si>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</si>
  <si>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</si>
  <si>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</si>
  <si>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</si>
  <si>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</si>
  <si>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</si>
  <si>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</si>
  <si>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</si>
  <si>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</si>
  <si>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</si>
  <si>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</si>
  <si>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</si>
  <si>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</si>
  <si>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</si>
  <si>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</si>
  <si>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</si>
  <si>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</si>
  <si>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</si>
  <si>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</si>
  <si>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</si>
  <si>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</si>
  <si>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</si>
  <si>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</si>
  <si>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</si>
  <si>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</si>
  <si>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</si>
  <si>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</si>
  <si>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</si>
  <si>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</si>
  <si>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</si>
  <si>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</si>
  <si>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</si>
  <si>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</si>
  <si>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</si>
  <si>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</si>
  <si>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</si>
  <si>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</si>
  <si>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</si>
  <si>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</si>
  <si>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</si>
  <si>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</si>
  <si>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</si>
  <si>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</si>
  <si>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</si>
  <si>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</si>
  <si>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</si>
  <si>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</si>
  <si>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</si>
  <si>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</si>
  <si>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</si>
  <si>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</si>
  <si>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</si>
  <si>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</si>
  <si>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</si>
  <si>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</si>
  <si>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</si>
  <si>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</si>
  <si>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</si>
  <si>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</si>
  <si>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</si>
  <si>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</si>
  <si>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</si>
  <si>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</si>
  <si>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</si>
  <si>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</si>
  <si>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</si>
  <si>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</si>
  <si>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</si>
  <si>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</si>
  <si>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</si>
  <si>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</si>
  <si>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</si>
  <si>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</si>
  <si>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</si>
  <si>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</si>
  <si>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</si>
  <si>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</si>
  <si>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</si>
  <si>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</si>
  <si>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</si>
  <si>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</si>
  <si>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</si>
  <si>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</si>
  <si>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</si>
  <si>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</si>
  <si>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</si>
  <si>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</si>
  <si>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</si>
  <si>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</si>
  <si>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</si>
  <si>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</si>
  <si>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</si>
  <si>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</si>
  <si>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</si>
  <si>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</si>
  <si>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</si>
  <si>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</si>
  <si>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</si>
  <si>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</si>
  <si>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</si>
  <si>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</si>
  <si>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</si>
  <si>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</si>
  <si>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</si>
  <si>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</si>
  <si>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</si>
  <si>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</si>
  <si>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</si>
  <si>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</si>
  <si>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</si>
  <si>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</si>
  <si>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</si>
  <si>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</si>
  <si>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</si>
  <si>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</si>
  <si>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</si>
  <si>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</si>
  <si>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</si>
  <si>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</si>
  <si>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</si>
  <si>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</si>
  <si>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</si>
  <si>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</si>
  <si>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</si>
  <si>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</si>
  <si>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</si>
  <si>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</si>
  <si>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</si>
  <si>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</si>
  <si>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</si>
  <si>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</si>
  <si>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</si>
  <si>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</si>
  <si>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</si>
  <si>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</si>
  <si>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</si>
  <si>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</si>
  <si>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</si>
  <si>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</si>
  <si>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</si>
  <si>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</si>
  <si>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</si>
  <si>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</si>
  <si>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</si>
  <si>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</si>
  <si>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</si>
  <si>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</si>
  <si>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</si>
  <si>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</si>
  <si>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</si>
  <si>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</si>
  <si>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</si>
  <si>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</si>
  <si>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</si>
  <si>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</si>
  <si>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</si>
  <si>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</si>
  <si>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</si>
  <si>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</si>
  <si>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</si>
  <si>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</si>
  <si>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</si>
  <si>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</si>
  <si>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</si>
  <si>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</si>
  <si>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</si>
  <si>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</si>
  <si>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</si>
  <si>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</si>
  <si>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</si>
  <si>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</si>
  <si>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</si>
  <si>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</si>
  <si>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</si>
  <si>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</si>
  <si>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</si>
  <si>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</si>
  <si>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</si>
  <si>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</si>
  <si>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</si>
  <si>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</si>
  <si>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</si>
  <si>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</si>
  <si>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</si>
  <si>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</si>
  <si>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</si>
  <si>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</si>
  <si>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</si>
  <si>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</si>
  <si>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</si>
  <si>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</si>
  <si>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</si>
  <si>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</si>
  <si>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</si>
  <si>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</si>
  <si>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</si>
  <si>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</si>
  <si>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</si>
  <si>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</si>
  <si>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</si>
  <si>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</si>
  <si>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</si>
  <si>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</si>
  <si>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</si>
  <si>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</si>
  <si>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</si>
  <si>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</si>
  <si>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</si>
  <si>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</si>
  <si>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</si>
  <si>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</si>
  <si>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</si>
  <si>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</si>
  <si>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</si>
  <si>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</si>
  <si>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</si>
  <si>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</si>
  <si>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</si>
  <si>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</si>
  <si>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</si>
  <si>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</si>
  <si>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</si>
  <si>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</si>
  <si>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</si>
  <si>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</si>
  <si>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</si>
  <si>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</si>
  <si>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</si>
  <si>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</si>
  <si>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</si>
  <si>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</si>
  <si>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</si>
  <si>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</si>
  <si>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</si>
  <si>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</si>
  <si>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</si>
  <si>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</si>
  <si>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</si>
  <si>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</si>
  <si>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</si>
  <si>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</si>
  <si>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</si>
  <si>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</si>
  <si>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</si>
  <si>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</si>
  <si>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</si>
  <si>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</si>
  <si>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</si>
  <si>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</si>
  <si>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</si>
  <si>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</si>
  <si>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</si>
  <si>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</si>
  <si>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</si>
  <si>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</si>
  <si>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</si>
  <si>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</si>
  <si>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</si>
  <si>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</si>
  <si>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</si>
  <si>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</si>
  <si>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</si>
  <si>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</si>
  <si>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</si>
  <si>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</si>
  <si>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</si>
  <si>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</si>
  <si>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</si>
  <si>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</si>
  <si>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</si>
  <si>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</si>
  <si>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</si>
  <si>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</si>
  <si>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</si>
  <si>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</si>
  <si>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</si>
  <si>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</si>
  <si>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</si>
  <si>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</si>
  <si>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</si>
  <si>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</si>
  <si>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</si>
  <si>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</si>
  <si>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</si>
  <si>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</si>
  <si>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</si>
  <si>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</si>
  <si>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</si>
  <si>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</si>
  <si>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</si>
  <si>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</si>
  <si>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</si>
  <si>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</si>
  <si>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</si>
  <si>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</si>
  <si>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</si>
  <si>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</si>
  <si>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</si>
  <si>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</si>
  <si>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</si>
  <si>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</si>
  <si>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</si>
  <si>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</si>
  <si>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</si>
  <si>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</si>
  <si>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</si>
  <si>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</si>
  <si>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</si>
  <si>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</si>
  <si>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</si>
  <si>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</si>
  <si>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</si>
  <si>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</si>
  <si>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</si>
  <si>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</si>
  <si>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</si>
  <si>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</si>
  <si>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</si>
  <si>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</si>
  <si>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</si>
  <si>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</si>
  <si>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</si>
  <si>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</si>
  <si>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</si>
  <si>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</si>
  <si>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</si>
  <si>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</si>
  <si>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</si>
  <si>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</si>
  <si>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</si>
  <si>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</si>
  <si>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</si>
  <si>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</si>
  <si>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</si>
  <si>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</si>
  <si>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</si>
  <si>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</si>
  <si>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</si>
  <si>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</si>
  <si>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</si>
  <si>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</si>
  <si>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</si>
  <si>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</si>
  <si>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</si>
  <si>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</si>
  <si>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</si>
  <si>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</si>
  <si>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</si>
  <si>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</si>
  <si>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</si>
  <si>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</si>
  <si>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</si>
  <si>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</si>
  <si>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</si>
  <si>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</si>
  <si>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</si>
  <si>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</si>
  <si>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</si>
  <si>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</si>
  <si>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</si>
  <si>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</si>
  <si>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</si>
  <si>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</si>
  <si>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</si>
  <si>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</si>
  <si>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</si>
  <si>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</si>
  <si>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</si>
  <si>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</si>
  <si>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</si>
  <si>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</si>
  <si>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</si>
  <si>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</si>
  <si>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</si>
  <si>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</si>
  <si>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</si>
  <si>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</si>
  <si>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</si>
  <si>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</si>
  <si>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</si>
  <si>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</si>
  <si>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</si>
  <si>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</si>
  <si>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</si>
  <si>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</si>
  <si>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</si>
  <si>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</si>
  <si>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</si>
  <si>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</si>
  <si>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</si>
  <si>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</si>
  <si>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</si>
  <si>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</si>
  <si>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</si>
  <si>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</si>
  <si>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</si>
  <si>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</si>
  <si>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</si>
  <si>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</si>
  <si>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</si>
  <si>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</si>
  <si>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</si>
  <si>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</si>
  <si>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</si>
  <si>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</si>
  <si>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</si>
  <si>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</si>
  <si>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</si>
  <si>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</si>
  <si>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</si>
  <si>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</si>
  <si>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</si>
  <si>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</si>
  <si>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</si>
  <si>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</si>
  <si>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</si>
  <si>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</si>
  <si>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</si>
  <si>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</si>
  <si>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</si>
  <si>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</si>
  <si>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</si>
  <si>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</si>
  <si>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</si>
  <si>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</si>
  <si>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</si>
  <si>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</si>
  <si>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</si>
  <si>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</si>
  <si>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</si>
  <si>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</si>
  <si>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</si>
  <si>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</si>
  <si>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</si>
  <si>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</si>
  <si>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</si>
  <si>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</si>
  <si>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</si>
  <si>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</si>
  <si>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</si>
  <si>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</si>
  <si>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</si>
  <si>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</si>
  <si>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</si>
  <si>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</si>
  <si>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</si>
  <si>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</si>
  <si>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</si>
  <si>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</si>
  <si>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</si>
  <si>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</si>
  <si>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</si>
  <si>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</si>
  <si>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</si>
  <si>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</si>
  <si>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</si>
  <si>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</si>
  <si>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</si>
  <si>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</si>
  <si>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</si>
  <si>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</si>
  <si>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</si>
  <si>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</si>
  <si>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</si>
  <si>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</si>
  <si>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</si>
  <si>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</si>
  <si>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</si>
  <si>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</si>
  <si>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</si>
  <si>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</si>
  <si>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</si>
  <si>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</si>
  <si>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</si>
  <si>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</si>
  <si>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</si>
  <si>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</si>
  <si>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</si>
  <si>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</si>
  <si>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</si>
  <si>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</si>
  <si>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</si>
  <si>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</si>
  <si>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</si>
  <si>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</si>
  <si>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</si>
  <si>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</si>
  <si>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</si>
  <si>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</si>
  <si>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</si>
  <si>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</si>
  <si>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</si>
  <si>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</si>
  <si>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</si>
  <si>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</si>
  <si>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</si>
  <si>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</si>
  <si>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</si>
  <si>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</si>
  <si>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</si>
  <si>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</si>
  <si>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</si>
  <si>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</si>
  <si>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</si>
  <si>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</si>
  <si>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</si>
  <si>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</si>
  <si>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</si>
  <si>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</si>
  <si>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</si>
  <si>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</si>
  <si>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</si>
  <si>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</si>
  <si>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</si>
  <si>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</si>
  <si>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</si>
  <si>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</si>
  <si>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</si>
  <si>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</si>
  <si>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</si>
  <si>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</si>
  <si>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</si>
  <si>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</si>
  <si>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</si>
  <si>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</si>
  <si>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</si>
  <si>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</si>
  <si>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</si>
  <si>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</si>
  <si>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</si>
  <si>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</si>
  <si>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</si>
  <si>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</si>
  <si>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</si>
  <si>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</si>
  <si>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</si>
  <si>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</si>
  <si>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</si>
  <si>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</si>
  <si>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</si>
  <si>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</si>
  <si>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</si>
  <si>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</si>
  <si>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</si>
  <si>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</si>
  <si>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</si>
  <si>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</si>
  <si>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</si>
  <si>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</si>
  <si>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</si>
  <si>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</si>
  <si>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</si>
  <si>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</si>
  <si>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</si>
  <si>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</si>
  <si>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</si>
  <si>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</si>
  <si>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</si>
  <si>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</si>
  <si>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</si>
  <si>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</si>
  <si>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</si>
  <si>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</si>
  <si>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</si>
  <si>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</si>
  <si>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</si>
  <si>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</si>
  <si>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</si>
  <si>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</si>
  <si>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</si>
  <si>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</si>
  <si>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</si>
  <si>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</si>
  <si>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</si>
  <si>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</si>
  <si>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</si>
  <si>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</si>
  <si>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</si>
  <si>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</si>
  <si>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</si>
  <si>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</si>
  <si>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</si>
  <si>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</si>
  <si>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</si>
  <si>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</si>
  <si>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</si>
  <si>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</si>
  <si>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</si>
  <si>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</si>
  <si>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</si>
  <si>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</si>
  <si>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</si>
  <si>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</si>
  <si>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</si>
  <si>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</si>
  <si>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</si>
  <si>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</si>
  <si>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</si>
  <si>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</si>
  <si>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</si>
  <si>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</si>
  <si>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</si>
  <si>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</si>
  <si>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</si>
  <si>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</si>
  <si>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</si>
  <si>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</si>
  <si>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</si>
  <si>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</si>
  <si>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</si>
  <si>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</si>
  <si>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</si>
  <si>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</si>
  <si>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</si>
  <si>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</si>
  <si>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</si>
  <si>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</si>
  <si>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</si>
  <si>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</si>
  <si>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</si>
  <si>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</si>
  <si>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</si>
  <si>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</si>
  <si>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</si>
  <si>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</si>
  <si>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</si>
  <si>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</si>
  <si>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</si>
  <si>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</si>
  <si>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</si>
  <si>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</si>
  <si>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</si>
  <si>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</si>
  <si>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</si>
  <si>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</si>
  <si>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</si>
  <si>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</si>
  <si>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</si>
  <si>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</si>
  <si>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</si>
  <si>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</si>
  <si>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</si>
  <si>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</si>
  <si>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</si>
  <si>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</si>
  <si>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</si>
  <si>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</si>
  <si>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</si>
  <si>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</si>
  <si>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</si>
  <si>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</si>
  <si>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</si>
  <si>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</si>
  <si>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</si>
  <si>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</si>
  <si>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</si>
  <si>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</si>
  <si>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</si>
  <si>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</si>
  <si>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</si>
  <si>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</si>
  <si>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</si>
  <si>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</si>
  <si>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</si>
  <si>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</si>
  <si>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</si>
  <si>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</si>
  <si>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</si>
  <si>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</si>
  <si>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</si>
  <si>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</si>
  <si>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</si>
  <si>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</si>
  <si>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</si>
  <si>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</si>
  <si>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</si>
  <si>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</si>
  <si>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</si>
  <si>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</si>
  <si>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</si>
  <si>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</si>
  <si>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</si>
  <si>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</si>
  <si>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</si>
  <si>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</si>
  <si>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</si>
  <si>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</si>
  <si>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</si>
  <si>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</si>
  <si>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</si>
  <si>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</si>
  <si>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</si>
  <si>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</si>
  <si>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</si>
  <si>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</si>
  <si>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</si>
  <si>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</si>
  <si>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</si>
  <si>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</si>
  <si>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</si>
  <si>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</si>
  <si>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</si>
  <si>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</si>
  <si>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</si>
  <si>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</si>
  <si>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</si>
  <si>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</si>
  <si>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</si>
  <si>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</si>
  <si>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</si>
  <si>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</si>
  <si>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</si>
  <si>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</si>
  <si>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</si>
  <si>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</si>
  <si>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</si>
  <si>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</si>
  <si>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</si>
  <si>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</si>
  <si>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</si>
  <si>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</si>
  <si>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</si>
  <si>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</si>
  <si>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</si>
  <si>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</si>
  <si>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</si>
  <si>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</si>
  <si>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</si>
  <si>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</si>
  <si>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</si>
  <si>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</si>
  <si>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</si>
  <si>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</si>
  <si>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</si>
  <si>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</si>
  <si>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</si>
  <si>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</si>
  <si>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</si>
  <si>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</si>
  <si>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</si>
  <si>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</si>
  <si>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</si>
  <si>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</si>
  <si>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</si>
  <si>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</si>
  <si>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</si>
  <si>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</si>
  <si>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</si>
  <si>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</si>
  <si>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</si>
  <si>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</si>
  <si>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</si>
  <si>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</si>
  <si>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</si>
  <si>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</si>
  <si>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</si>
  <si>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</si>
  <si>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</si>
  <si>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</si>
  <si>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</si>
  <si>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</si>
  <si>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</si>
  <si>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</si>
  <si>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</si>
  <si>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</si>
  <si>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</si>
  <si>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</si>
  <si>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</si>
  <si>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</si>
  <si>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</si>
  <si>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</si>
  <si>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</si>
  <si>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</si>
  <si>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</si>
  <si>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</si>
  <si>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</si>
  <si>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</si>
  <si>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</si>
  <si>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</si>
  <si>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</si>
  <si>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</si>
  <si>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</si>
  <si>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</si>
  <si>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</si>
  <si>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</si>
  <si>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</si>
  <si>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</si>
  <si>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</si>
  <si>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</si>
  <si>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</si>
  <si>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</si>
  <si>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</si>
  <si>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</si>
  <si>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</si>
  <si>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</si>
  <si>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</si>
  <si>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</si>
  <si>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</si>
  <si>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</si>
  <si>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</si>
  <si>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</si>
  <si>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</si>
  <si>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</si>
  <si>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</si>
  <si>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</si>
  <si>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</si>
  <si>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</si>
  <si>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</si>
  <si>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</si>
  <si>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</si>
  <si>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</si>
  <si>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</si>
  <si>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</si>
  <si>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</si>
  <si>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</si>
  <si>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</si>
  <si>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</si>
  <si>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</si>
  <si>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</si>
  <si>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</si>
  <si>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</si>
  <si>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</si>
  <si>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</si>
  <si>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</si>
  <si>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</si>
  <si>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</si>
  <si>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</si>
  <si>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</si>
  <si>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</si>
  <si>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</si>
  <si>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</si>
  <si>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</si>
  <si>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</si>
  <si>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</si>
  <si>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</si>
  <si>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</si>
  <si>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</si>
  <si>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</si>
  <si>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</si>
  <si>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</si>
  <si>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</si>
  <si>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</si>
  <si>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</si>
  <si>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</si>
  <si>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</si>
  <si>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</si>
  <si>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</si>
  <si>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</si>
  <si>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</si>
  <si>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</si>
  <si>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</si>
  <si>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</si>
  <si>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</si>
  <si>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</si>
  <si>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</si>
  <si>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</si>
  <si>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</si>
  <si>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</si>
  <si>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</si>
  <si>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</si>
  <si>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</si>
  <si>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</si>
  <si>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</si>
  <si>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</si>
  <si>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</si>
  <si>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</si>
  <si>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</si>
  <si>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</si>
  <si>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</si>
  <si>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</si>
  <si>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</si>
  <si>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</si>
  <si>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</si>
  <si>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</si>
  <si>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</si>
  <si>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</si>
  <si>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</si>
  <si>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</si>
  <si>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</si>
  <si>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</si>
  <si>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</si>
  <si>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</si>
  <si>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</si>
  <si>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</si>
  <si>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</si>
  <si>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</si>
  <si>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</si>
  <si>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</si>
  <si>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</si>
  <si>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</si>
  <si>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</si>
  <si>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</si>
  <si>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</si>
  <si>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</si>
  <si>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</si>
  <si>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</si>
  <si>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</si>
  <si>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</si>
  <si>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</si>
  <si>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</si>
  <si>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</si>
  <si>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</si>
  <si>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</si>
  <si>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</si>
  <si>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</si>
  <si>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</si>
  <si>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</si>
  <si>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</si>
  <si>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</si>
  <si>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</si>
  <si>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</si>
  <si>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</si>
  <si>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</si>
  <si>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</si>
  <si>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</si>
  <si>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</si>
  <si>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</si>
  <si>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</si>
  <si>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</si>
  <si>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</si>
  <si>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</si>
  <si>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</si>
  <si>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</si>
  <si>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</si>
  <si>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</si>
  <si>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</si>
  <si>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</si>
  <si>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</si>
  <si>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</si>
  <si>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</si>
  <si>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</si>
  <si>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</si>
  <si>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</si>
  <si>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</si>
  <si>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</si>
  <si>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</si>
  <si>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</si>
  <si>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</si>
  <si>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</si>
  <si>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</si>
  <si>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</si>
  <si>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</si>
  <si>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</si>
  <si>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</si>
  <si>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</si>
  <si>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</si>
  <si>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</si>
  <si>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</si>
  <si>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</si>
  <si>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</si>
  <si>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</si>
  <si>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</si>
  <si>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</si>
  <si>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</si>
  <si>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</si>
  <si>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</si>
  <si>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</si>
  <si>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</si>
  <si>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</si>
  <si>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</si>
  <si>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</si>
  <si>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</si>
  <si>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</si>
  <si>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</si>
  <si>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</si>
  <si>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</si>
  <si>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</si>
  <si>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</si>
  <si>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</si>
  <si>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</si>
  <si>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</si>
  <si>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</si>
  <si>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</si>
  <si>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</si>
  <si>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</si>
  <si>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</si>
  <si>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</si>
  <si>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</si>
  <si>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</si>
  <si>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</si>
  <si>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</si>
  <si>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</si>
  <si>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</si>
  <si>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</si>
  <si>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</si>
  <si>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</si>
  <si>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</si>
  <si>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</si>
  <si>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</si>
  <si>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</si>
  <si>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</si>
  <si>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</si>
  <si>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</si>
  <si>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</si>
  <si>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</si>
  <si>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</si>
  <si>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</si>
  <si>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</si>
  <si>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</si>
  <si>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</si>
  <si>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</si>
  <si>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</si>
  <si>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</si>
  <si>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</si>
  <si>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</si>
  <si>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</si>
  <si>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</si>
  <si>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</si>
  <si>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</si>
  <si>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</si>
  <si>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</si>
  <si>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</si>
  <si>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</si>
  <si>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</si>
  <si>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</si>
  <si>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</si>
  <si>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</si>
  <si>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</si>
  <si>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</si>
  <si>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</si>
  <si>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</si>
  <si>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</si>
  <si>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</si>
  <si>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</si>
  <si>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</si>
  <si>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</si>
  <si>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</si>
  <si>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</si>
  <si>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</si>
  <si>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</si>
  <si>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</si>
  <si>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</si>
  <si>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</si>
  <si>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</si>
  <si>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</si>
  <si>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</si>
  <si>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</si>
  <si>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</si>
  <si>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</si>
  <si>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</si>
  <si>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</si>
  <si>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</si>
  <si>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</si>
  <si>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</si>
  <si>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</si>
  <si>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</si>
  <si>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</si>
  <si>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</si>
  <si>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</si>
  <si>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</si>
  <si>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</si>
  <si>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</si>
  <si>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</si>
  <si>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</si>
  <si>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</si>
  <si>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</si>
  <si>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</si>
  <si>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</si>
  <si>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</si>
  <si>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</si>
  <si>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</si>
  <si>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</si>
  <si>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</si>
  <si>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</si>
  <si>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</si>
  <si>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</si>
  <si>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</si>
  <si>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</si>
  <si>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</si>
  <si>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</si>
  <si>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</si>
  <si>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</si>
  <si>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</si>
  <si>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</si>
  <si>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</si>
  <si>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</si>
  <si>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</si>
  <si>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</si>
  <si>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</si>
  <si>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</si>
  <si>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</si>
  <si>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</si>
  <si>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</si>
  <si>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</si>
  <si>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</si>
  <si>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</si>
  <si>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</si>
  <si>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</si>
  <si>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</si>
  <si>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</si>
  <si>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</si>
  <si>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</si>
  <si>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</si>
  <si>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</si>
  <si>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</si>
  <si>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</si>
  <si>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</si>
  <si>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</si>
  <si>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</si>
  <si>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</si>
  <si>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</si>
  <si>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</si>
  <si>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</si>
  <si>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</si>
  <si>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</si>
  <si>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</si>
  <si>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</si>
  <si>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</si>
  <si>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</si>
  <si>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</si>
  <si>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</si>
  <si>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</si>
  <si>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</si>
  <si>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</si>
  <si>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</si>
  <si>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</si>
  <si>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</si>
  <si>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</si>
  <si>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</si>
  <si>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</si>
  <si>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</si>
  <si>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</si>
  <si>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</si>
  <si>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</si>
  <si>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</si>
  <si>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</si>
  <si>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</si>
  <si>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</si>
  <si>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</si>
  <si>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</si>
  <si>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</si>
  <si>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</si>
  <si>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</si>
  <si>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</si>
  <si>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</si>
  <si>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</si>
  <si>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</si>
  <si>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</si>
  <si>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</si>
  <si>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</si>
  <si>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</si>
  <si>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</si>
  <si>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</si>
  <si>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</si>
  <si>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</si>
  <si>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</si>
  <si>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</si>
  <si>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</si>
  <si>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</si>
  <si>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</si>
  <si>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</si>
  <si>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</si>
  <si>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</si>
  <si>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</si>
  <si>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</si>
  <si>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</si>
  <si>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</si>
  <si>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</si>
  <si>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</si>
  <si>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</si>
  <si>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</si>
  <si>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</si>
  <si>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</si>
  <si>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</si>
  <si>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</si>
  <si>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</si>
  <si>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</si>
  <si>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</si>
  <si>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</si>
  <si>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</si>
  <si>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</si>
  <si>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</si>
  <si>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</si>
  <si>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</si>
  <si>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</si>
  <si>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</si>
  <si>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</si>
  <si>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</si>
  <si>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</si>
  <si>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</si>
  <si>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</si>
  <si>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</si>
  <si>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</si>
  <si>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</si>
  <si>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</si>
  <si>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</si>
  <si>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</si>
  <si>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</si>
  <si>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</si>
  <si>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</si>
  <si>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</si>
  <si>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</si>
  <si>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</si>
  <si>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</si>
  <si>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</si>
  <si>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</si>
  <si>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</si>
  <si>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</si>
  <si>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</si>
  <si>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</si>
  <si>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</si>
  <si>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</si>
  <si>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</si>
  <si>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</si>
  <si>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</si>
  <si>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</si>
  <si>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</si>
  <si>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</si>
  <si>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</si>
  <si>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</si>
  <si>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</si>
  <si>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</si>
  <si>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</si>
  <si>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</si>
  <si>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</si>
  <si>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</si>
  <si>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</si>
  <si>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</si>
  <si>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</si>
  <si>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</si>
  <si>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</si>
  <si>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</si>
  <si>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</si>
  <si>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</si>
  <si>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</si>
  <si>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</si>
  <si>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</si>
  <si>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</si>
  <si>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</si>
  <si>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</si>
  <si>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</si>
  <si>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</si>
  <si>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</si>
  <si>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</si>
  <si>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</si>
  <si>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</si>
  <si>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</si>
  <si>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</si>
  <si>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</si>
  <si>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</si>
  <si>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</si>
  <si>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</si>
  <si>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</si>
  <si>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</si>
  <si>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</si>
  <si>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</si>
  <si>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</si>
  <si>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</si>
  <si>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</si>
  <si>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</si>
  <si>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</si>
  <si>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</si>
  <si>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</si>
  <si>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</si>
  <si>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</si>
  <si>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</si>
  <si>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</si>
  <si>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</si>
  <si>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</si>
  <si>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</si>
  <si>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</si>
  <si>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</si>
  <si>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</si>
  <si>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</si>
  <si>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</si>
  <si>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</si>
  <si>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</si>
  <si>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</si>
  <si>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</si>
  <si>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</si>
  <si>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</si>
  <si>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</si>
  <si>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</si>
  <si>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</si>
  <si>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</si>
  <si>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</si>
  <si>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</si>
  <si>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</si>
  <si>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</si>
  <si>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</si>
  <si>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</si>
  <si>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</si>
  <si>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</si>
  <si>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</si>
  <si>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</si>
  <si>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</si>
  <si>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</si>
  <si>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</si>
  <si>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</si>
  <si>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</si>
  <si>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</si>
  <si>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</si>
  <si>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</si>
  <si>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</si>
  <si>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</si>
  <si>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</si>
  <si>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</si>
  <si>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</si>
  <si>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</si>
  <si>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</si>
  <si>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</si>
  <si>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</si>
  <si>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</si>
  <si>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</si>
  <si>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</si>
  <si>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</si>
  <si>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</si>
  <si>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</si>
  <si>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</si>
  <si>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</si>
  <si>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</si>
  <si>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</si>
  <si>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</si>
  <si>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</si>
  <si>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</si>
  <si>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</si>
  <si>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</si>
  <si>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</si>
  <si>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</si>
  <si>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</si>
  <si>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</si>
  <si>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</si>
  <si>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</si>
  <si>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</si>
  <si>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</si>
  <si>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</si>
  <si>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</si>
  <si>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</si>
  <si>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</si>
  <si>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</si>
  <si>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</si>
  <si>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</si>
  <si>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</si>
  <si>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</si>
  <si>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</si>
  <si>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</si>
  <si>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</si>
  <si>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</si>
  <si>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</si>
  <si>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</si>
  <si>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</si>
  <si>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</si>
  <si>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</si>
  <si>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</si>
  <si>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</si>
  <si>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</si>
  <si>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</si>
  <si>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</si>
  <si>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</si>
  <si>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</si>
  <si>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</si>
  <si>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</si>
  <si>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</si>
  <si>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</si>
  <si>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</si>
  <si>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</si>
  <si>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</si>
  <si>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</si>
  <si>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</si>
  <si>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</si>
  <si>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</si>
  <si>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</si>
  <si>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</si>
  <si>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</si>
  <si>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</si>
  <si>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</si>
  <si>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</si>
  <si>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</si>
  <si>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</si>
  <si>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</si>
  <si>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</si>
  <si>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</si>
  <si>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</si>
  <si>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</si>
  <si>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</si>
  <si>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</si>
  <si>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</si>
  <si>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</si>
  <si>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</si>
  <si>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</si>
  <si>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</si>
  <si>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</si>
  <si>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</si>
  <si>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</si>
  <si>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</si>
  <si>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</si>
  <si>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</si>
  <si>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</si>
  <si>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</si>
  <si>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</si>
  <si>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</si>
  <si>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</si>
  <si>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</si>
  <si>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</si>
  <si>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</si>
  <si>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</si>
  <si>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</si>
  <si>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</si>
  <si>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</si>
  <si>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</si>
  <si>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</si>
  <si>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</si>
  <si>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</si>
  <si>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</si>
  <si>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</si>
  <si>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</si>
  <si>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</si>
  <si>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</si>
  <si>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</si>
  <si>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</si>
  <si>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</si>
  <si>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</si>
  <si>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</si>
  <si>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</si>
  <si>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</si>
  <si>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</si>
  <si>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</si>
  <si>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</si>
  <si>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</si>
  <si>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</si>
  <si>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</si>
  <si>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</si>
  <si>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</si>
  <si>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</si>
  <si>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</si>
  <si>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</si>
  <si>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</si>
  <si>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</si>
  <si>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</si>
  <si>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</si>
  <si>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</si>
  <si>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</si>
  <si>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</si>
  <si>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</si>
  <si>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</si>
  <si>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</si>
  <si>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</si>
  <si>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</si>
  <si>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</si>
  <si>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</si>
  <si>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</si>
  <si>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</si>
  <si>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</si>
  <si>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</si>
  <si>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</si>
  <si>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</si>
  <si>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</si>
  <si>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</si>
  <si>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</si>
  <si>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</si>
  <si>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</si>
  <si>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</si>
  <si>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</si>
  <si>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</si>
  <si>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</si>
  <si>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</si>
  <si>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</si>
  <si>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</si>
  <si>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</si>
  <si>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</si>
  <si>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</si>
  <si>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</si>
  <si>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</si>
  <si>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</si>
  <si>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</si>
  <si>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</si>
  <si>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</si>
  <si>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</si>
  <si>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</si>
  <si>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</si>
  <si>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</si>
  <si>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</si>
  <si>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</si>
  <si>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</si>
  <si>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</si>
  <si>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</si>
  <si>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</si>
  <si>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</si>
  <si>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</si>
  <si>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</si>
  <si>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</si>
  <si>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</si>
  <si>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</si>
  <si>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</si>
  <si>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</si>
  <si>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</si>
  <si>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</si>
  <si>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</si>
  <si>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</si>
  <si>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</si>
  <si>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</si>
  <si>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</si>
  <si>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</si>
  <si>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</si>
  <si>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</si>
  <si>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</si>
  <si>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</si>
  <si>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</si>
  <si>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</si>
  <si>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</si>
  <si>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</si>
  <si>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</si>
  <si>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</si>
  <si>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</si>
  <si>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</si>
  <si>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</si>
  <si>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</si>
  <si>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</si>
  <si>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</si>
  <si>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</si>
  <si>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</si>
  <si>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</si>
  <si>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</si>
  <si>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</si>
  <si>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</si>
  <si>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</si>
  <si>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</si>
  <si>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</si>
  <si>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</si>
  <si>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</si>
  <si>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</si>
  <si>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</si>
  <si>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</si>
  <si>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</si>
  <si>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</si>
  <si>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</si>
  <si>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</si>
  <si>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</si>
  <si>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</si>
  <si>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</si>
  <si>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</si>
  <si>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</si>
  <si>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</si>
  <si>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</si>
  <si>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</si>
  <si>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</si>
  <si>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</si>
  <si>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</si>
  <si>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</si>
  <si>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</si>
  <si>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</si>
  <si>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</si>
  <si>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</si>
  <si>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</si>
  <si>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</si>
  <si>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</si>
  <si>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</si>
  <si>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</si>
  <si>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</si>
  <si>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</si>
  <si>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</si>
  <si>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</si>
  <si>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</si>
  <si>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</si>
  <si>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</si>
  <si>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</si>
  <si>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</si>
  <si>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</si>
  <si>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</si>
  <si>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</si>
  <si>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</si>
  <si>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</si>
  <si>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</si>
  <si>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</si>
  <si>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</si>
  <si>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</si>
  <si>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</si>
  <si>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</si>
  <si>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</si>
  <si>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</si>
  <si>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</si>
  <si>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</si>
  <si>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</si>
  <si>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</si>
  <si>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</si>
  <si>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</si>
  <si>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</si>
  <si>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</si>
  <si>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</si>
  <si>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</si>
  <si>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</si>
  <si>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</si>
  <si>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</si>
  <si>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</si>
  <si>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</si>
  <si>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</si>
  <si>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</si>
  <si>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</si>
  <si>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</si>
  <si>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</si>
  <si>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</si>
  <si>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</si>
  <si>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</si>
  <si>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</si>
  <si>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</si>
  <si>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</si>
  <si>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</si>
  <si>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</si>
  <si>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</si>
  <si>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</si>
  <si>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</si>
  <si>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</si>
  <si>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</si>
  <si>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</si>
  <si>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</si>
  <si>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</si>
  <si>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</si>
  <si>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</si>
  <si>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</si>
  <si>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</si>
  <si>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</si>
  <si>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</si>
  <si>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</si>
  <si>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</si>
  <si>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</si>
  <si>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</si>
  <si>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</si>
  <si>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</si>
  <si>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</si>
  <si>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</si>
  <si>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</si>
  <si>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</si>
  <si>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</si>
  <si>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</si>
  <si>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</si>
  <si>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</si>
  <si>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</si>
  <si>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</si>
  <si>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</si>
  <si>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</si>
  <si>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</si>
  <si>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</si>
  <si>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</si>
  <si>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</si>
  <si>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</si>
  <si>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</si>
  <si>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</si>
  <si>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</si>
  <si>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</si>
  <si>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</si>
  <si>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</si>
  <si>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</si>
  <si>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</si>
  <si>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</si>
  <si>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</si>
  <si>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</si>
  <si>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</si>
  <si>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</si>
  <si>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</si>
  <si>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</si>
  <si>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</si>
  <si>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</si>
  <si>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</si>
  <si>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</si>
  <si>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</si>
  <si>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</si>
  <si>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</si>
  <si>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</si>
  <si>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</si>
  <si>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</si>
  <si>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</si>
  <si>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</si>
  <si>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</si>
  <si>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</si>
  <si>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</si>
  <si>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</si>
  <si>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</si>
  <si>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</si>
  <si>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</si>
  <si>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</si>
  <si>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</si>
  <si>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</si>
  <si>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</si>
  <si>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</si>
  <si>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</si>
  <si>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</si>
  <si>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</si>
  <si>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</si>
  <si>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</si>
  <si>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</si>
  <si>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</si>
  <si>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</si>
  <si>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</si>
  <si>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</si>
  <si>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</si>
  <si>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</si>
  <si>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</si>
  <si>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</si>
  <si>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</si>
  <si>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</si>
  <si>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</si>
  <si>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</si>
  <si>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</si>
  <si>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</si>
  <si>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</si>
  <si>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</si>
  <si>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</si>
  <si>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</si>
  <si>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</si>
  <si>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</si>
  <si>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</si>
  <si>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</si>
  <si>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</si>
  <si>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</si>
  <si>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</si>
  <si>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</si>
  <si>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</si>
  <si>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</si>
  <si>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</si>
  <si>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</si>
  <si>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</si>
  <si>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</si>
  <si>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</si>
  <si>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</si>
  <si>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</si>
  <si>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</si>
  <si>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</si>
  <si>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</si>
  <si>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</si>
  <si>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</si>
  <si>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</si>
  <si>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</si>
  <si>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</si>
  <si>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</si>
  <si>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</si>
  <si>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</si>
  <si>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</si>
  <si>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</si>
  <si>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</si>
  <si>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</si>
  <si>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</si>
  <si>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</si>
  <si>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</si>
  <si>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</si>
  <si>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</si>
  <si>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</si>
  <si>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</si>
  <si>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</si>
  <si>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</si>
  <si>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</si>
  <si>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</si>
  <si>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</si>
  <si>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</si>
  <si>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</si>
  <si>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</si>
  <si>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</si>
  <si>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</si>
  <si>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</si>
  <si>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</si>
  <si>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</si>
  <si>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</si>
  <si>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</si>
  <si>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</si>
  <si>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</si>
  <si>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</si>
  <si>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</si>
  <si>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</si>
  <si>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</si>
  <si>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</si>
  <si>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</si>
  <si>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</si>
  <si>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</si>
  <si>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</si>
  <si>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</si>
  <si>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</si>
  <si>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</si>
  <si>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</si>
  <si>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</si>
  <si>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</si>
  <si>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</si>
  <si>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</si>
  <si>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</si>
  <si>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</si>
  <si>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</si>
  <si>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</si>
  <si>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</si>
  <si>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</si>
  <si>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</si>
  <si>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</si>
  <si>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</si>
  <si>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</si>
  <si>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</si>
  <si>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</si>
  <si>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</si>
  <si>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</si>
  <si>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</si>
  <si>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</si>
  <si>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</si>
  <si>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</si>
  <si>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</si>
  <si>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</si>
  <si>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</si>
  <si>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</si>
  <si>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</si>
  <si>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</si>
  <si>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</si>
  <si>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</si>
  <si>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</si>
  <si>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</si>
  <si>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</si>
  <si>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</si>
  <si>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</si>
  <si>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</si>
  <si>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</si>
  <si>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</si>
  <si>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</si>
  <si>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</si>
  <si>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</si>
  <si>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</si>
  <si>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</si>
  <si>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</si>
  <si>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</si>
  <si>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</si>
  <si>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</si>
  <si>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</si>
  <si>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</si>
  <si>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</si>
  <si>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</si>
  <si>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</si>
  <si>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</si>
  <si>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</si>
  <si>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</si>
  <si>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</si>
  <si>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</si>
  <si>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</si>
  <si>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</si>
  <si>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</si>
  <si>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</si>
  <si>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</si>
  <si>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</si>
  <si>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</si>
  <si>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</si>
  <si>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</si>
  <si>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</si>
  <si>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</si>
  <si>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</si>
  <si>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</si>
  <si>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</si>
  <si>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</si>
  <si>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</si>
  <si>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</si>
  <si>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</si>
  <si>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</si>
  <si>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</si>
  <si>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</si>
  <si>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</si>
  <si>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</si>
  <si>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</si>
  <si>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</si>
  <si>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</si>
  <si>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</si>
  <si>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</si>
  <si>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</si>
  <si>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</si>
  <si>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</si>
  <si>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</si>
  <si>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</si>
  <si>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</si>
  <si>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</si>
  <si>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</si>
  <si>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</si>
  <si>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</si>
  <si>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</si>
  <si>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</si>
  <si>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</si>
  <si>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</si>
  <si>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</si>
  <si>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</si>
  <si>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</si>
  <si>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</si>
  <si>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</si>
  <si>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</si>
  <si>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</si>
  <si>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</si>
  <si>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</si>
  <si>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</si>
  <si>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</si>
  <si>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</si>
  <si>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</si>
  <si>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</si>
  <si>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</si>
  <si>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</si>
  <si>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</si>
  <si>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</si>
  <si>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</si>
  <si>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</si>
  <si>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</si>
  <si>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</si>
  <si>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</si>
  <si>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</si>
  <si>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</si>
  <si>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</si>
  <si>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</si>
  <si>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</si>
  <si>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</si>
  <si>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</si>
  <si>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</si>
  <si>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</si>
  <si>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</si>
  <si>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</si>
  <si>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</si>
  <si>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</si>
  <si>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</si>
  <si>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</si>
  <si>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</si>
  <si>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</si>
  <si>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</si>
  <si>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</si>
  <si>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</si>
  <si>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</si>
  <si>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</si>
  <si>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</si>
  <si>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</si>
  <si>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</si>
  <si>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</si>
  <si>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</si>
  <si>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</si>
  <si>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</si>
  <si>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</si>
  <si>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</si>
  <si>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</si>
  <si>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</si>
  <si>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</si>
  <si>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</si>
  <si>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</si>
  <si>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</si>
  <si>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</si>
  <si>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</si>
  <si>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</si>
  <si>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</si>
  <si>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</si>
  <si>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</si>
  <si>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</si>
  <si>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</si>
  <si>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</si>
  <si>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</si>
  <si>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</si>
  <si>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</si>
  <si>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</si>
  <si>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</si>
  <si>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</si>
  <si>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</si>
  <si>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</si>
  <si>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</si>
  <si>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</si>
  <si>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</si>
  <si>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</si>
  <si>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</si>
  <si>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</si>
  <si>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</si>
  <si>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</si>
  <si>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</si>
  <si>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</si>
  <si>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</si>
  <si>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</si>
  <si>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</si>
  <si>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</si>
  <si>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</si>
  <si>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</si>
  <si>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</si>
  <si>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</si>
  <si>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</si>
  <si>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</si>
  <si>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</si>
  <si>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</si>
  <si>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</si>
  <si>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</si>
  <si>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</si>
  <si>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</si>
  <si>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</si>
  <si>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</si>
  <si>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</si>
  <si>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</si>
  <si>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</si>
  <si>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</si>
  <si>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</si>
  <si>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</si>
  <si>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</si>
  <si>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</si>
  <si>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</si>
  <si>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</si>
  <si>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</si>
  <si>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</si>
  <si>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</si>
  <si>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</si>
  <si>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</si>
  <si>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</si>
  <si>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</si>
  <si>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</si>
  <si>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</si>
  <si>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</si>
  <si>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</si>
  <si>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</si>
  <si>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</si>
  <si>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</si>
  <si>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</si>
  <si>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</si>
  <si>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</si>
  <si>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</si>
  <si>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</si>
  <si>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</si>
  <si>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</si>
  <si>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</si>
  <si>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</si>
  <si>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</si>
  <si>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</si>
  <si>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</si>
  <si>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</si>
  <si>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</si>
  <si>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</si>
  <si>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</si>
  <si>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</si>
  <si>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</si>
  <si>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</si>
  <si>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</si>
  <si>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</si>
  <si>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</si>
  <si>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</si>
  <si>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</si>
  <si>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</si>
  <si>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</si>
  <si>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</si>
  <si>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</si>
  <si>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</si>
  <si>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</si>
  <si>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</si>
  <si>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</si>
  <si>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</si>
  <si>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</si>
  <si>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</si>
  <si>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</si>
  <si>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</si>
  <si>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</si>
  <si>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</si>
  <si>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</si>
  <si>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</si>
  <si>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</si>
  <si>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</si>
  <si>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</si>
  <si>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</si>
  <si>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</si>
  <si>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</si>
  <si>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</si>
  <si>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</si>
  <si>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</si>
  <si>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</si>
  <si>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</si>
  <si>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</si>
  <si>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</si>
  <si>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</si>
  <si>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</si>
  <si>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</si>
  <si>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</si>
  <si>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</si>
  <si>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</si>
  <si>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</si>
  <si>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</si>
  <si>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</si>
  <si>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</si>
  <si>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</si>
  <si>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</si>
  <si>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</si>
  <si>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</si>
  <si>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</si>
  <si>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</si>
  <si>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</si>
  <si>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</si>
  <si>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</si>
  <si>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</si>
  <si>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</si>
  <si>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</si>
  <si>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</si>
  <si>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</si>
  <si>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</si>
  <si>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</si>
  <si>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</si>
  <si>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</si>
  <si>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</si>
  <si>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</si>
  <si>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</si>
  <si>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</si>
  <si>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</si>
  <si>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</si>
  <si>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</si>
  <si>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</si>
  <si>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</si>
  <si>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</si>
  <si>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</si>
  <si>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</si>
  <si>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</si>
  <si>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</si>
  <si>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</si>
  <si>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</si>
  <si>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</si>
  <si>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</si>
  <si>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</si>
  <si>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</si>
  <si>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</si>
  <si>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</si>
  <si>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</si>
  <si>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</si>
  <si>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</si>
  <si>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</si>
  <si>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</si>
  <si>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</si>
  <si>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</si>
  <si>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</si>
  <si>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</si>
  <si>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</si>
  <si>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</si>
  <si>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</si>
  <si>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</si>
  <si>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</si>
  <si>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</si>
  <si>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</si>
  <si>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</si>
  <si>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</si>
  <si>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</si>
  <si>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</si>
  <si>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</si>
  <si>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</si>
  <si>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</si>
  <si>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</si>
  <si>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</si>
  <si>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</si>
  <si>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</si>
  <si>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</si>
  <si>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</si>
  <si>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</si>
  <si>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</si>
  <si>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</si>
  <si>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</si>
  <si>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</si>
  <si>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</si>
  <si>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</si>
  <si>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</si>
  <si>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</si>
  <si>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</si>
  <si>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</si>
  <si>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</si>
  <si>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</si>
  <si>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</si>
  <si>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</si>
  <si>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</si>
  <si>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</si>
  <si>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</si>
  <si>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</si>
  <si>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</si>
  <si>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</si>
  <si>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</si>
  <si>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</si>
  <si>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</si>
  <si>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</si>
  <si>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</si>
  <si>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</si>
  <si>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</si>
  <si>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</si>
  <si>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</si>
  <si>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</si>
  <si>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</si>
  <si>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</si>
  <si>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</si>
  <si>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</si>
  <si>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</si>
  <si>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</si>
  <si>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</si>
  <si>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</si>
  <si>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</si>
  <si>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</si>
  <si>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</si>
  <si>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</si>
  <si>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</si>
  <si>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</si>
  <si>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</si>
  <si>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</si>
  <si>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</si>
  <si>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</si>
  <si>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</si>
  <si>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</si>
  <si>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</si>
  <si>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</si>
  <si>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</si>
  <si>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</si>
  <si>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</si>
  <si>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</si>
  <si>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</si>
  <si>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</si>
  <si>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</si>
  <si>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</si>
  <si>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</si>
  <si>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</si>
  <si>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</si>
  <si>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</si>
  <si>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</si>
  <si>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</si>
  <si>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</si>
  <si>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</si>
  <si>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</si>
  <si>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</si>
  <si>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</si>
  <si>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</si>
  <si>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</si>
  <si>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</si>
  <si>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</si>
  <si>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</si>
  <si>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</si>
  <si>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</si>
  <si>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</si>
  <si>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</si>
  <si>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</si>
  <si>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</si>
  <si>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</si>
  <si>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</si>
  <si>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</si>
  <si>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</si>
  <si>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</si>
  <si>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</si>
  <si>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</si>
  <si>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</si>
  <si>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</si>
  <si>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</si>
  <si>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</si>
  <si>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</si>
  <si>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</si>
  <si>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</si>
  <si>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</si>
  <si>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</si>
  <si>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</si>
  <si>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</si>
  <si>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</si>
  <si>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</si>
  <si>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</si>
  <si>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</si>
  <si>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</si>
  <si>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</si>
  <si>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</si>
  <si>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</si>
  <si>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</si>
  <si>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</si>
  <si>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</si>
  <si>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</si>
  <si>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</si>
  <si>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</si>
  <si>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</si>
  <si>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</si>
  <si>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</si>
  <si>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</si>
  <si>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</si>
  <si>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</si>
  <si>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</si>
  <si>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</si>
  <si>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</si>
  <si>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</si>
  <si>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</si>
  <si>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</si>
  <si>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</si>
  <si>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</si>
  <si>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</si>
  <si>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</si>
  <si>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</si>
  <si>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</si>
  <si>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</si>
  <si>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</si>
  <si>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</si>
  <si>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</si>
  <si>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</si>
  <si>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</si>
  <si>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</si>
  <si>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</si>
  <si>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</si>
  <si>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</si>
  <si>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</si>
  <si>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</si>
  <si>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</si>
  <si>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</si>
  <si>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</si>
  <si>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</si>
  <si>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</si>
  <si>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</si>
  <si>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</si>
  <si>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</si>
  <si>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</si>
  <si>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</si>
  <si>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</si>
  <si>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</si>
  <si>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</si>
  <si>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</si>
  <si>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</si>
  <si>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</si>
  <si>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</si>
  <si>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</si>
  <si>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</si>
  <si>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</si>
  <si>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</si>
  <si>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</si>
  <si>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</si>
  <si>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</si>
  <si>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</si>
  <si>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</si>
  <si>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</si>
  <si>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</si>
  <si>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</si>
  <si>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</si>
  <si>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</si>
  <si>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</si>
  <si>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</si>
  <si>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</si>
  <si>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</si>
  <si>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</si>
  <si>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</si>
  <si>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</si>
  <si>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</si>
  <si>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</si>
  <si>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</si>
  <si>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</si>
  <si>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</si>
  <si>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</si>
  <si>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</si>
  <si>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</si>
  <si>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</si>
  <si>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</si>
  <si>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</si>
  <si>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</si>
  <si>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</si>
  <si>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</si>
  <si>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</si>
  <si>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</si>
  <si>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</si>
  <si>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</si>
  <si>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</si>
  <si>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</si>
  <si>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</si>
  <si>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</si>
  <si>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</si>
  <si>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</si>
  <si>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</si>
  <si>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</si>
  <si>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</si>
  <si>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</si>
  <si>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</si>
  <si>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</si>
  <si>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</si>
  <si>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</si>
  <si>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</si>
  <si>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</si>
  <si>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</si>
  <si>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</si>
  <si>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</si>
  <si>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</si>
  <si>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</si>
  <si>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</si>
  <si>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</si>
  <si>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</si>
  <si>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</si>
  <si>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</si>
  <si>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</si>
  <si>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</si>
  <si>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</si>
  <si>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</si>
  <si>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</si>
  <si>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</si>
  <si>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</si>
  <si>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</si>
  <si>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</si>
  <si>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</si>
  <si>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</si>
  <si>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</si>
  <si>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</si>
  <si>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</si>
  <si>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</si>
  <si>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</si>
  <si>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</si>
  <si>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</si>
  <si>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</si>
  <si>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</si>
  <si>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</si>
  <si>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</si>
  <si>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</si>
  <si>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</si>
  <si>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</si>
  <si>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</si>
  <si>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</si>
  <si>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</si>
  <si>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</si>
  <si>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</si>
  <si>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</si>
  <si>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</si>
  <si>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</si>
  <si>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</si>
  <si>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</si>
  <si>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</si>
  <si>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</si>
  <si>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</si>
  <si>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</si>
  <si>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</si>
  <si>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</si>
  <si>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</si>
  <si>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</si>
  <si>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</si>
  <si>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</si>
  <si>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</si>
  <si>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</si>
  <si>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</si>
  <si>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</si>
  <si>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</si>
  <si>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</si>
  <si>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</si>
  <si>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</si>
  <si>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</si>
  <si>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</si>
  <si>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</si>
  <si>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</si>
  <si>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</si>
  <si>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</si>
  <si>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</si>
  <si>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</si>
  <si>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</si>
  <si>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</si>
  <si>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</si>
  <si>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</si>
  <si>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</si>
  <si>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</si>
  <si>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</si>
  <si>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</si>
  <si>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</si>
  <si>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</si>
  <si>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</si>
  <si>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</si>
  <si>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</si>
  <si>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</si>
  <si>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</si>
  <si>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</si>
  <si>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</si>
  <si>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</si>
  <si>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</si>
  <si>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</si>
  <si>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</si>
  <si>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</si>
  <si>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</si>
  <si>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</si>
  <si>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</si>
  <si>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</si>
  <si>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</si>
  <si>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</si>
  <si>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</si>
  <si>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</si>
  <si>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</si>
  <si>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</si>
  <si>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</si>
  <si>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</si>
  <si>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</si>
  <si>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</si>
  <si>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</si>
  <si>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</si>
  <si>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</si>
  <si>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</si>
  <si>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</si>
  <si>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</si>
  <si>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</si>
  <si>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</si>
  <si>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</si>
  <si>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</si>
  <si>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</si>
  <si>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</si>
  <si>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</si>
  <si>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</si>
  <si>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</si>
  <si>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</si>
  <si>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</si>
  <si>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</si>
  <si>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</si>
  <si>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</si>
  <si>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</si>
  <si>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</si>
  <si>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</si>
  <si>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</si>
  <si>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</si>
  <si>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</si>
  <si>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</si>
  <si>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</si>
  <si>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</si>
  <si>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</si>
  <si>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</si>
  <si>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</si>
  <si>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</si>
  <si>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</si>
  <si>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</si>
  <si>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</si>
  <si>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</si>
  <si>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</si>
  <si>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</si>
  <si>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</si>
  <si>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</si>
  <si>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</si>
  <si>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</si>
  <si>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</si>
  <si>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</si>
  <si>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</si>
  <si>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</si>
  <si>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</si>
  <si>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</si>
  <si>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</si>
  <si>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</si>
  <si>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</si>
  <si>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</si>
  <si>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</si>
  <si>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</si>
  <si>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</si>
  <si>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</si>
  <si>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</si>
  <si>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</si>
  <si>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</si>
  <si>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</si>
  <si>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</si>
  <si>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</si>
  <si>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</si>
  <si>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</si>
  <si>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</si>
  <si>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</si>
  <si>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</si>
  <si>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</si>
  <si>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</si>
  <si>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</si>
  <si>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</si>
  <si>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</si>
  <si>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</si>
  <si>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</si>
  <si>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</si>
  <si>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</si>
  <si>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</si>
  <si>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</si>
  <si>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</si>
  <si>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</si>
  <si>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</si>
  <si>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</si>
  <si>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</si>
  <si>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</si>
  <si>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</si>
  <si>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</si>
  <si>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</si>
  <si>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</si>
  <si>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</si>
  <si>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</si>
  <si>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</si>
  <si>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</si>
  <si>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</si>
  <si>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</si>
  <si>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</si>
  <si>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</si>
  <si>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</si>
  <si>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</si>
  <si>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</si>
  <si>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</si>
  <si>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</si>
  <si>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</si>
  <si>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</si>
  <si>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</si>
  <si>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</si>
  <si>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</si>
  <si>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</si>
  <si>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</si>
  <si>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</si>
  <si>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</si>
  <si>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</si>
  <si>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</si>
  <si>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</si>
  <si>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</si>
  <si>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</si>
  <si>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</si>
  <si>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</si>
  <si>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</si>
  <si>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</si>
  <si>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</si>
  <si>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</si>
  <si>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</si>
  <si>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</si>
  <si>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</si>
  <si>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</si>
  <si>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</si>
  <si>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</si>
  <si>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</si>
  <si>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</si>
  <si>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</si>
  <si>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</si>
  <si>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</si>
  <si>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</si>
  <si>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</si>
  <si>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</si>
  <si>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</si>
  <si>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</si>
  <si>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</si>
  <si>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</si>
  <si>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</si>
  <si>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</si>
  <si>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</si>
  <si>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</si>
  <si>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</si>
  <si>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</si>
  <si>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</si>
  <si>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</si>
  <si>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</si>
  <si>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</si>
  <si>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</si>
  <si>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</si>
  <si>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</si>
  <si>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</si>
  <si>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</si>
  <si>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</si>
  <si>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</si>
  <si>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</si>
  <si>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</si>
  <si>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</si>
  <si>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</si>
  <si>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</si>
  <si>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</si>
  <si>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</si>
  <si>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</si>
  <si>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</si>
  <si>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</si>
  <si>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</si>
  <si>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</si>
  <si>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</si>
  <si>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</si>
  <si>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</si>
  <si>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</si>
  <si>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</si>
  <si>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</si>
  <si>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</si>
  <si>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</si>
  <si>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</si>
  <si>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</si>
  <si>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</si>
  <si>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</si>
  <si>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</si>
  <si>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</si>
  <si>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</si>
  <si>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</si>
  <si>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</si>
  <si>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</si>
  <si>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</si>
  <si>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</si>
  <si>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</si>
  <si>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</si>
  <si>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</si>
  <si>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</si>
  <si>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</si>
  <si>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</si>
  <si>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</si>
  <si>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</si>
  <si>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</si>
  <si>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</si>
  <si>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</si>
  <si>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</si>
  <si>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</si>
  <si>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</si>
  <si>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</si>
  <si>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</si>
  <si>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</si>
  <si>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</si>
  <si>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</si>
  <si>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</si>
  <si>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</si>
  <si>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</si>
  <si>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</si>
  <si>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</si>
  <si>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</si>
  <si>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</si>
  <si>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</si>
  <si>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</si>
  <si>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</si>
  <si>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</si>
  <si>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</si>
  <si>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</si>
  <si>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</si>
  <si>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</si>
  <si>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</si>
  <si>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</si>
  <si>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</si>
  <si>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</si>
  <si>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</si>
  <si>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</si>
  <si>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</si>
  <si>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</si>
  <si>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</si>
  <si>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</si>
  <si>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</si>
  <si>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</si>
  <si>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</si>
  <si>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</si>
  <si>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</si>
  <si>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</si>
  <si>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</si>
  <si>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</si>
  <si>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</si>
  <si>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</si>
  <si>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</si>
  <si>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</si>
  <si>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</si>
  <si>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</si>
  <si>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</si>
  <si>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</si>
  <si>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</si>
  <si>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</si>
  <si>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</si>
  <si>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</si>
  <si>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</si>
  <si>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</si>
  <si>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</si>
  <si>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</si>
  <si>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</si>
  <si>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</si>
  <si>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</si>
  <si>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</si>
  <si>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</si>
  <si>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</si>
  <si>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</si>
  <si>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</si>
  <si>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</si>
  <si>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</si>
  <si>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</si>
  <si>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</si>
  <si>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</si>
  <si>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</si>
  <si>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</si>
  <si>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</si>
  <si>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</si>
  <si>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</si>
  <si>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</si>
  <si>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</si>
  <si>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</si>
  <si>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</si>
  <si>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</si>
  <si>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</si>
  <si>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</si>
  <si>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</si>
  <si>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</si>
  <si>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</si>
  <si>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</si>
  <si>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</si>
  <si>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</si>
  <si>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</si>
  <si>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</si>
  <si>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</si>
  <si>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</si>
  <si>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</si>
  <si>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</si>
  <si>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</si>
  <si>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</si>
  <si>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</si>
  <si>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</si>
  <si>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</si>
  <si>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</si>
  <si>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</si>
  <si>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</si>
  <si>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</si>
  <si>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</si>
  <si>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</si>
  <si>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</si>
  <si>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</si>
  <si>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</si>
  <si>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</si>
  <si>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</si>
  <si>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</si>
  <si>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</si>
  <si>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</si>
  <si>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</si>
  <si>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</si>
  <si>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</si>
  <si>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</si>
  <si>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</si>
  <si>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</si>
  <si>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</si>
  <si>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</si>
  <si>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</si>
  <si>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</si>
  <si>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</si>
  <si>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</si>
  <si>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</si>
  <si>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</si>
  <si>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</si>
  <si>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</si>
  <si>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</si>
  <si>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</si>
  <si>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</si>
  <si>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</si>
  <si>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</si>
  <si>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</si>
  <si>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</si>
  <si>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</si>
  <si>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</si>
  <si>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</si>
  <si>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</si>
  <si>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</si>
  <si>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</si>
  <si>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</si>
  <si>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</si>
  <si>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</si>
  <si>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</si>
  <si>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</si>
  <si>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</si>
  <si>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</si>
  <si>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</si>
  <si>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</si>
  <si>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</si>
  <si>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</si>
  <si>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</si>
  <si>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</si>
  <si>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</si>
  <si>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</si>
  <si>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</si>
  <si>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</si>
  <si>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</si>
  <si>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</si>
  <si>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</si>
  <si>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</si>
  <si>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</si>
  <si>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</si>
  <si>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</si>
  <si>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</si>
  <si>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</si>
  <si>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</si>
  <si>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</si>
  <si>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</si>
  <si>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</si>
  <si>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</si>
  <si>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</si>
  <si>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</si>
  <si>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</si>
  <si>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</si>
  <si>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</si>
  <si>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</si>
  <si>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</si>
  <si>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</si>
  <si>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</si>
  <si>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</si>
  <si>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</si>
  <si>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</si>
  <si>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</si>
  <si>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</si>
  <si>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</si>
  <si>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</si>
  <si>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</si>
  <si>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</si>
  <si>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</si>
  <si>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</si>
  <si>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</si>
  <si>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</si>
  <si>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</si>
  <si>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</si>
  <si>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</si>
  <si>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</si>
  <si>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</si>
  <si>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</si>
  <si>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</si>
  <si>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</si>
  <si>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</si>
  <si>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</si>
  <si>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</si>
  <si>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</si>
  <si>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</si>
  <si>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</si>
  <si>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</si>
  <si>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</si>
  <si>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</si>
  <si>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</si>
  <si>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</si>
  <si>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</si>
  <si>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</si>
  <si>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</si>
  <si>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</si>
  <si>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</si>
  <si>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</si>
  <si>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</si>
  <si>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</si>
  <si>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</si>
  <si>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</si>
  <si>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</si>
  <si>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</si>
  <si>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</si>
  <si>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</si>
  <si>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</si>
  <si>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</si>
  <si>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</si>
  <si>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</si>
  <si>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</si>
  <si>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</si>
  <si>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</si>
  <si>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</si>
  <si>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</si>
  <si>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</si>
  <si>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</si>
  <si>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</si>
  <si>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</si>
  <si>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</si>
  <si>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</si>
  <si>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</si>
  <si>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</si>
  <si>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</si>
  <si>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</si>
  <si>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</si>
  <si>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</si>
  <si>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</si>
  <si>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</si>
  <si>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</si>
  <si>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</si>
  <si>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</si>
  <si>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</si>
  <si>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</si>
  <si>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</si>
  <si>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</si>
  <si>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</si>
  <si>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</si>
  <si>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</si>
  <si>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</si>
  <si>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</si>
  <si>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</si>
  <si>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</si>
  <si>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</si>
  <si>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</si>
  <si>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</si>
  <si>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</si>
  <si>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</si>
  <si>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</si>
  <si>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</si>
  <si>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</si>
  <si>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</si>
  <si>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</si>
  <si>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</si>
  <si>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</si>
  <si>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</si>
  <si>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</si>
  <si>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</si>
  <si>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</si>
  <si>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</si>
  <si>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</si>
  <si>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</si>
  <si>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</si>
  <si>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</si>
  <si>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</si>
  <si>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</si>
  <si>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</si>
  <si>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</si>
  <si>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</si>
  <si>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</si>
  <si>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</si>
  <si>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</si>
  <si>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</si>
  <si>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</si>
  <si>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</si>
  <si>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</si>
  <si>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</si>
  <si>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</si>
  <si>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</si>
  <si>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</si>
  <si>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</si>
  <si>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</si>
  <si>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</si>
  <si>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</si>
  <si>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</si>
  <si>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</si>
  <si>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</si>
  <si>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</si>
  <si>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</si>
  <si>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</si>
  <si>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</si>
  <si>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</si>
  <si>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</si>
  <si>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</si>
  <si>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</si>
  <si>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</si>
  <si>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</si>
  <si>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</si>
  <si>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</si>
  <si>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</si>
  <si>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</si>
  <si>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</si>
  <si>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</si>
  <si>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</si>
  <si>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</si>
  <si>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</si>
  <si>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</si>
  <si>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</si>
  <si>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</si>
  <si>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</si>
  <si>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</si>
  <si>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</si>
  <si>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</si>
  <si>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</si>
  <si>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</si>
  <si>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</si>
  <si>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</si>
  <si>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</si>
  <si>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</si>
  <si>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</si>
  <si>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</si>
  <si>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</si>
  <si>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</si>
  <si>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</si>
  <si>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</si>
  <si>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</si>
  <si>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</si>
  <si>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</si>
  <si>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</si>
  <si>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</si>
  <si>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</si>
  <si>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</si>
  <si>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</si>
  <si>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</si>
  <si>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</si>
  <si>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</si>
  <si>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</si>
  <si>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</si>
  <si>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</si>
  <si>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</si>
  <si>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</si>
  <si>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</si>
  <si>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</si>
  <si>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</si>
  <si>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</si>
  <si>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</si>
  <si>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</si>
  <si>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</si>
  <si>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</si>
  <si>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</si>
  <si>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</si>
  <si>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</si>
  <si>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</si>
  <si>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</si>
  <si>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</si>
  <si>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</si>
  <si>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</si>
  <si>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</si>
  <si>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</si>
  <si>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</si>
  <si>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</si>
  <si>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</si>
  <si>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</si>
  <si>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</si>
  <si>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</si>
  <si>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</si>
  <si>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</si>
  <si>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</si>
  <si>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</si>
  <si>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</si>
  <si>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</si>
  <si>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</si>
  <si>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</si>
  <si>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</si>
  <si>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</si>
  <si>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</si>
  <si>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</si>
  <si>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</si>
  <si>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</si>
  <si>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</si>
  <si>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</si>
  <si>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</si>
  <si>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</si>
  <si>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</si>
  <si>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</si>
  <si>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</si>
  <si>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</si>
  <si>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</si>
  <si>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</si>
  <si>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</si>
  <si>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</si>
  <si>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</si>
  <si>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</si>
  <si>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</si>
  <si>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</si>
  <si>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</si>
  <si>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</si>
  <si>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</si>
  <si>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</si>
  <si>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</si>
  <si>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</si>
  <si>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</si>
  <si>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</si>
  <si>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</si>
  <si>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</si>
  <si>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</si>
  <si>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</si>
  <si>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</si>
  <si>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</si>
  <si>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</si>
  <si>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</si>
  <si>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</si>
  <si>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</si>
  <si>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</si>
  <si>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</si>
  <si>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</si>
  <si>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</si>
  <si>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</si>
  <si>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</si>
  <si>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</si>
  <si>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</si>
  <si>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</si>
  <si>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</si>
  <si>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</si>
  <si>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</si>
  <si>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</si>
  <si>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</si>
  <si>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</si>
  <si>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</si>
  <si>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</si>
  <si>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</si>
  <si>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</si>
  <si>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</si>
  <si>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</si>
  <si>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</si>
  <si>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</si>
  <si>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</si>
  <si>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</si>
  <si>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</si>
  <si>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</si>
  <si>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</si>
  <si>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</si>
  <si>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</si>
  <si>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</si>
  <si>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</si>
  <si>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</si>
  <si>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</si>
  <si>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</si>
  <si>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</si>
  <si>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</si>
  <si>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</si>
  <si>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</si>
  <si>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</si>
  <si>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</si>
  <si>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</si>
  <si>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</si>
  <si>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</si>
  <si>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</si>
  <si>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</si>
  <si>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</si>
  <si>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</si>
  <si>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</si>
  <si>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</si>
  <si>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</si>
  <si>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</si>
  <si>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</si>
  <si>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</si>
  <si>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</si>
  <si>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</si>
  <si>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</si>
  <si>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</si>
  <si>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</si>
  <si>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</si>
  <si>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</si>
  <si>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</si>
  <si>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</si>
  <si>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</si>
  <si>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</si>
  <si>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</si>
  <si>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</si>
  <si>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</si>
  <si>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</si>
  <si>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</si>
  <si>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</si>
  <si>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</si>
  <si>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</si>
  <si>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</si>
  <si>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</si>
  <si>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</si>
  <si>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</si>
  <si>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</si>
  <si>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</si>
  <si>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</si>
  <si>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</si>
  <si>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</si>
  <si>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</si>
  <si>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</si>
  <si>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</si>
  <si>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</si>
  <si>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</si>
  <si>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</si>
  <si>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</si>
  <si>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</si>
  <si>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</si>
  <si>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</si>
  <si>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</si>
  <si>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</si>
  <si>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</si>
  <si>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</si>
  <si>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</si>
  <si>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</si>
  <si>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</si>
  <si>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</si>
  <si>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</si>
  <si>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</si>
  <si>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</si>
  <si>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</si>
  <si>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</si>
  <si>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</si>
  <si>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</si>
  <si>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</si>
  <si>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</si>
  <si>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</si>
  <si>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</si>
  <si>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</si>
  <si>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</si>
  <si>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</si>
  <si>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</si>
  <si>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</si>
  <si>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</si>
  <si>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</si>
  <si>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</si>
  <si>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</si>
  <si>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</si>
  <si>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</si>
  <si>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</si>
  <si>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</si>
  <si>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</si>
  <si>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</si>
  <si>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</si>
  <si>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</si>
  <si>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</si>
  <si>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</si>
  <si>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</si>
  <si>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</si>
  <si>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</si>
  <si>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</si>
  <si>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</si>
  <si>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</si>
  <si>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</si>
  <si>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</si>
  <si>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</si>
  <si>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</si>
  <si>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</si>
  <si>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</si>
  <si>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</si>
  <si>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</si>
  <si>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</si>
  <si>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</si>
  <si>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</si>
  <si>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</si>
  <si>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</si>
  <si>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</si>
  <si>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</si>
  <si>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</si>
  <si>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</si>
  <si>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</si>
  <si>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</si>
  <si>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</si>
  <si>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</si>
  <si>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</si>
  <si>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</si>
  <si>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</si>
  <si>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</si>
  <si>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</si>
  <si>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</si>
  <si>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</si>
  <si>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</si>
  <si>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</si>
  <si>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</si>
  <si>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</si>
  <si>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</si>
  <si>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</si>
  <si>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</si>
  <si>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</si>
  <si>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</si>
  <si>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</si>
  <si>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</si>
  <si>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</si>
  <si>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</si>
  <si>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</si>
  <si>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</si>
  <si>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</si>
  <si>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</si>
  <si>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</si>
  <si>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</si>
  <si>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</si>
  <si>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</si>
  <si>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</si>
  <si>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</si>
  <si>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</si>
  <si>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</si>
  <si>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</si>
  <si>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</si>
  <si>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</si>
  <si>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</si>
  <si>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</si>
  <si>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</si>
  <si>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</si>
  <si>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</si>
  <si>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</si>
  <si>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</si>
  <si>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</si>
  <si>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</si>
  <si>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</si>
  <si>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</si>
  <si>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</si>
  <si>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</si>
  <si>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</si>
  <si>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</si>
  <si>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</si>
  <si>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</si>
  <si>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</si>
  <si>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</si>
  <si>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</si>
  <si>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</si>
  <si>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</si>
  <si>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</si>
  <si>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</si>
  <si>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</si>
  <si>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</si>
  <si>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</si>
  <si>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</si>
  <si>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</si>
  <si>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</si>
  <si>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</si>
  <si>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</si>
  <si>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</si>
  <si>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</si>
  <si>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</si>
  <si>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</si>
  <si>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</si>
  <si>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</si>
  <si>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</si>
  <si>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</si>
  <si>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</si>
  <si>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</si>
  <si>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</si>
  <si>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</si>
  <si>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</si>
  <si>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</si>
  <si>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</si>
  <si>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</si>
  <si>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</si>
  <si>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</si>
  <si>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</si>
  <si>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</si>
  <si>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</si>
  <si>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</si>
  <si>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</si>
  <si>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</si>
  <si>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</si>
  <si>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</si>
  <si>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</si>
  <si>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</si>
  <si>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</si>
  <si>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</si>
  <si>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</si>
  <si>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</si>
  <si>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</si>
  <si>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</si>
  <si>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</si>
  <si>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</si>
  <si>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</si>
  <si>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</si>
  <si>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</si>
  <si>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</si>
  <si>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</si>
  <si>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</si>
  <si>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</si>
  <si>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</si>
  <si>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</si>
  <si>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</si>
  <si>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</si>
  <si>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</si>
  <si>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</si>
  <si>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</si>
  <si>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</si>
  <si>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</si>
  <si>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</si>
  <si>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</si>
  <si>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</si>
  <si>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</si>
  <si>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</si>
  <si>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</si>
  <si>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</si>
  <si>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</si>
  <si>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</si>
  <si>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</si>
  <si>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</si>
  <si>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</si>
  <si>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</si>
  <si>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</si>
  <si>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</si>
  <si>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</si>
  <si>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</si>
  <si>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</si>
  <si>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</si>
  <si>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</si>
  <si>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</si>
  <si>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</si>
  <si>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</si>
  <si>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</si>
  <si>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</si>
  <si>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</si>
  <si>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</si>
  <si>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</si>
  <si>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</si>
  <si>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</si>
  <si>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</si>
  <si>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</si>
  <si>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</si>
  <si>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</si>
  <si>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</si>
  <si>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</si>
  <si>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</si>
  <si>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</si>
  <si>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</si>
  <si>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</si>
  <si>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</si>
  <si>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</si>
  <si>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</si>
  <si>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</si>
  <si>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</si>
  <si>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</si>
  <si>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</si>
  <si>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</si>
  <si>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</si>
  <si>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</si>
  <si>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</si>
  <si>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</si>
  <si>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</si>
  <si>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</si>
  <si>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</si>
  <si>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</si>
  <si>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</si>
  <si>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</si>
  <si>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</si>
  <si>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</si>
  <si>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</si>
  <si>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</si>
  <si>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</si>
  <si>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</si>
  <si>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</si>
  <si>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</si>
  <si>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</si>
  <si>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</si>
  <si>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</si>
  <si>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</si>
  <si>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</si>
  <si>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</si>
  <si>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</si>
  <si>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</si>
  <si>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</si>
  <si>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</si>
  <si>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</si>
  <si>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</si>
  <si>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</si>
  <si>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</si>
  <si>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</si>
  <si>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</si>
  <si>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</si>
  <si>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</si>
  <si>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</si>
  <si>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</si>
  <si>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</si>
  <si>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</si>
  <si>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</si>
  <si>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</si>
  <si>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</si>
  <si>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</si>
  <si>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</si>
  <si>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</si>
  <si>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</si>
  <si>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</si>
  <si>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</si>
  <si>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</si>
  <si>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</si>
  <si>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</si>
  <si>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</si>
  <si>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</si>
  <si>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</si>
  <si>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</si>
  <si>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</si>
  <si>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</si>
  <si>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</si>
  <si>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</si>
  <si>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</si>
  <si>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</si>
  <si>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</si>
  <si>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</si>
  <si>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</si>
  <si>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</si>
  <si>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</si>
  <si>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</si>
  <si>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</si>
  <si>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</si>
  <si>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</si>
  <si>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</si>
  <si>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</si>
  <si>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</si>
  <si>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</si>
  <si>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</si>
  <si>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</si>
  <si>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</si>
  <si>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</si>
  <si>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</si>
  <si>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</si>
  <si>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</si>
  <si>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</si>
  <si>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</si>
  <si>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</si>
  <si>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</si>
  <si>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</si>
  <si>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</si>
  <si>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</si>
  <si>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</si>
  <si>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</si>
  <si>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</si>
  <si>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</si>
  <si>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</si>
  <si>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</si>
  <si>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</si>
  <si>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</si>
  <si>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</si>
  <si>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</si>
  <si>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</si>
  <si>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</si>
  <si>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</si>
  <si>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</si>
  <si>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</si>
  <si>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</si>
  <si>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</si>
  <si>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</si>
  <si>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</si>
  <si>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</si>
  <si>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</si>
  <si>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</si>
  <si>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</si>
  <si>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</si>
  <si>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</si>
  <si>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</si>
  <si>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</si>
  <si>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</si>
  <si>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</si>
  <si>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</si>
  <si>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</si>
  <si>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</si>
  <si>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</si>
  <si>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</si>
  <si>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</si>
  <si>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</si>
  <si>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</si>
  <si>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</si>
  <si>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</si>
  <si>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</si>
  <si>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</si>
  <si>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</si>
  <si>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</si>
  <si>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</si>
  <si>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</si>
  <si>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</si>
  <si>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</si>
  <si>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</si>
  <si>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</si>
  <si>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</si>
  <si>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</si>
  <si>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</si>
  <si>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</si>
  <si>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</si>
  <si>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</si>
  <si>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</si>
  <si>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</si>
  <si>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</si>
  <si>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</si>
  <si>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</si>
  <si>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</si>
  <si>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</si>
  <si>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</si>
  <si>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</si>
  <si>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</si>
  <si>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</si>
  <si>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</si>
  <si>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</si>
  <si>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</si>
  <si>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</si>
  <si>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</si>
  <si>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</si>
  <si>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</si>
  <si>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</si>
  <si>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</si>
  <si>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</si>
  <si>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</si>
  <si>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</si>
  <si>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</si>
  <si>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</si>
  <si>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</si>
  <si>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</si>
  <si>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</si>
  <si>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</si>
  <si>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</si>
  <si>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</si>
  <si>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</si>
  <si>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</si>
  <si>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</si>
  <si>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</si>
  <si>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</si>
  <si>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</si>
  <si>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</si>
  <si>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</si>
  <si>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</si>
  <si>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</si>
  <si>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</si>
  <si>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</si>
  <si>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</si>
  <si>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</si>
  <si>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</si>
  <si>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</si>
  <si>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</si>
  <si>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</si>
  <si>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</si>
  <si>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</si>
  <si>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</si>
  <si>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</si>
  <si>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</si>
  <si>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</si>
  <si>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</si>
  <si>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</si>
  <si>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</si>
  <si>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</si>
  <si>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</si>
  <si>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</si>
  <si>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</si>
  <si>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</si>
  <si>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</si>
  <si>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</si>
  <si>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</si>
  <si>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</si>
  <si>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</si>
  <si>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</si>
  <si>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</si>
  <si>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</si>
  <si>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</si>
  <si>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</si>
  <si>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</si>
  <si>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</si>
  <si>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</si>
  <si>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</si>
  <si>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</si>
  <si>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</si>
  <si>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</si>
  <si>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</si>
  <si>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</si>
  <si>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</si>
  <si>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</si>
  <si>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</si>
  <si>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</si>
  <si>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</si>
  <si>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</si>
  <si>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</si>
  <si>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</si>
  <si>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</si>
  <si>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</si>
  <si>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</si>
  <si>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</si>
  <si>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</si>
  <si>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</si>
  <si>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</si>
  <si>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</si>
  <si>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</si>
  <si>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</si>
  <si>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</si>
  <si>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</si>
  <si>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</si>
  <si>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</si>
  <si>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</si>
  <si>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</si>
  <si>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</si>
  <si>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</si>
  <si>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</si>
  <si>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</si>
  <si>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</si>
  <si>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</si>
  <si>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</si>
  <si>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</si>
  <si>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</si>
  <si>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</si>
  <si>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</si>
  <si>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</si>
  <si>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</si>
  <si>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</si>
  <si>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</si>
  <si>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</si>
  <si>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</si>
  <si>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</si>
  <si>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</si>
  <si>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</si>
  <si>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</si>
  <si>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</si>
  <si>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</si>
  <si>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</si>
  <si>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</si>
  <si>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</si>
  <si>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</si>
  <si>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</si>
  <si>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</si>
  <si>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</si>
  <si>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</si>
  <si>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</si>
  <si>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</si>
  <si>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</si>
  <si>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</si>
  <si>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</si>
  <si>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</si>
  <si>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</si>
  <si>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</si>
  <si>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</si>
  <si>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</si>
  <si>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</si>
  <si>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</si>
  <si>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</si>
  <si>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</si>
  <si>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</si>
  <si>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</si>
  <si>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</si>
  <si>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</si>
  <si>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</si>
  <si>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</si>
  <si>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</si>
  <si>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</si>
  <si>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</si>
  <si>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</si>
  <si>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</si>
  <si>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</si>
  <si>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</si>
  <si>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</si>
  <si>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</si>
  <si>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</si>
  <si>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</si>
  <si>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</si>
  <si>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</si>
  <si>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</si>
  <si>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</si>
  <si>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</si>
  <si>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</si>
  <si>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</si>
  <si>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</si>
  <si>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</si>
  <si>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</si>
  <si>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</si>
  <si>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</si>
  <si>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</si>
  <si>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</si>
  <si>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</si>
  <si>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</si>
  <si>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</si>
  <si>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</si>
  <si>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</si>
  <si>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</si>
  <si>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</si>
  <si>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</si>
  <si>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</si>
  <si>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</si>
  <si>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</si>
  <si>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</si>
  <si>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</si>
  <si>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</si>
  <si>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</si>
  <si>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</si>
  <si>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</si>
  <si>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</si>
  <si>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</si>
  <si>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</si>
  <si>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</si>
  <si>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</si>
  <si>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</si>
  <si>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</si>
  <si>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</si>
  <si>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</si>
  <si>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</si>
  <si>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</si>
  <si>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</si>
  <si>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</si>
  <si>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</si>
  <si>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</si>
  <si>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</si>
  <si>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</si>
  <si>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</si>
  <si>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</si>
  <si>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</si>
  <si>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</si>
  <si>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</si>
  <si>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</si>
  <si>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</si>
  <si>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</si>
  <si>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</si>
  <si>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</si>
  <si>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</si>
  <si>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</si>
  <si>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</si>
  <si>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</si>
  <si>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</si>
  <si>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</si>
  <si>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</si>
  <si>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</si>
  <si>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</si>
  <si>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</si>
  <si>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</si>
  <si>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</si>
  <si>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</si>
  <si>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</si>
  <si>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</si>
  <si>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</si>
  <si>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</si>
  <si>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</si>
  <si>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</si>
  <si>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</si>
  <si>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</si>
  <si>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</si>
  <si>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</si>
  <si>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</si>
  <si>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</si>
  <si>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</si>
  <si>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</si>
  <si>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</si>
  <si>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</si>
  <si>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</si>
  <si>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</si>
  <si>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</si>
  <si>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</si>
  <si>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</si>
  <si>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</si>
  <si>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</si>
  <si>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</si>
  <si>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</si>
  <si>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</si>
  <si>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</si>
  <si>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</si>
  <si>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</si>
  <si>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</si>
  <si>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</si>
  <si>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</si>
  <si>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</si>
  <si>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</si>
  <si>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</si>
  <si>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</si>
  <si>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</si>
  <si>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</si>
  <si>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</si>
  <si>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</si>
  <si>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</si>
  <si>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</si>
  <si>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</si>
  <si>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</si>
  <si>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</si>
  <si>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</si>
  <si>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</si>
  <si>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</si>
  <si>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</si>
  <si>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</si>
  <si>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</si>
  <si>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</si>
  <si>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</si>
  <si>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</si>
  <si>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</si>
  <si>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</si>
  <si>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</si>
  <si>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</si>
  <si>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</si>
  <si>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</si>
  <si>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</si>
  <si>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</si>
  <si>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</si>
  <si>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</si>
  <si>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</si>
  <si>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</si>
  <si>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</si>
  <si>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</si>
  <si>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</si>
  <si>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</si>
  <si>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</si>
  <si>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</si>
  <si>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</si>
  <si>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</si>
  <si>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</si>
  <si>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</si>
  <si>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</si>
  <si>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</si>
  <si>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</si>
  <si>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</si>
  <si>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</si>
  <si>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</si>
  <si>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</si>
  <si>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</si>
  <si>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</si>
  <si>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</si>
  <si>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</si>
  <si>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</si>
  <si>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</si>
  <si>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</si>
  <si>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</si>
  <si>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</si>
  <si>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</si>
  <si>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</si>
  <si>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</si>
  <si>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</si>
  <si>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</si>
  <si>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</si>
  <si>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</si>
  <si>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</si>
  <si>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</si>
  <si>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</si>
  <si>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</si>
  <si>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</si>
  <si>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</si>
  <si>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</si>
  <si>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</si>
  <si>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</si>
  <si>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</si>
  <si>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</si>
  <si>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</si>
  <si>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</si>
  <si>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</si>
  <si>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</si>
  <si>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</si>
  <si>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</si>
  <si>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</si>
  <si>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</si>
  <si>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</si>
  <si>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</si>
  <si>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</si>
  <si>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</si>
  <si>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</si>
  <si>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</si>
  <si>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</si>
  <si>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</si>
  <si>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</si>
  <si>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</si>
  <si>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</si>
  <si>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</si>
  <si>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</si>
  <si>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</si>
  <si>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</si>
  <si>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</si>
  <si>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</si>
  <si>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</si>
  <si>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</si>
  <si>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</si>
  <si>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</si>
  <si>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</si>
  <si>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</si>
  <si>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</si>
  <si>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</si>
  <si>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</si>
  <si>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</si>
  <si>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</si>
  <si>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</si>
  <si>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</si>
  <si>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</si>
  <si>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</si>
  <si>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</si>
  <si>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</si>
  <si>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</si>
  <si>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</si>
  <si>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</si>
  <si>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</si>
  <si>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</si>
  <si>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</si>
  <si>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</si>
  <si>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</si>
  <si>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</si>
  <si>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</si>
  <si>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</si>
  <si>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</si>
  <si>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</si>
  <si>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</si>
  <si>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</si>
  <si>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</si>
  <si>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</si>
  <si>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</si>
  <si>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</si>
  <si>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</si>
  <si>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</si>
  <si>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</si>
  <si>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</si>
  <si>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</si>
  <si>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</si>
  <si>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</si>
  <si>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</si>
  <si>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</si>
  <si>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</si>
  <si>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</si>
  <si>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</si>
  <si>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</si>
  <si>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</si>
  <si>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</si>
  <si>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</si>
  <si>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</si>
  <si>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</si>
  <si>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</si>
  <si>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</si>
  <si>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</si>
  <si>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</si>
  <si>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</si>
  <si>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</si>
  <si>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</si>
  <si>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</si>
  <si>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</si>
  <si>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</si>
  <si>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</si>
  <si>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</si>
  <si>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</si>
  <si>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</si>
  <si>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</si>
  <si>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</si>
  <si>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</si>
  <si>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</si>
  <si>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</si>
  <si>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</si>
  <si>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</si>
  <si>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</si>
  <si>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</si>
  <si>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</si>
  <si>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</si>
  <si>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</si>
  <si>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</si>
  <si>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</si>
  <si>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</si>
  <si>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</si>
  <si>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</si>
  <si>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</si>
  <si>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</si>
  <si>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</si>
  <si>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</si>
  <si>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</si>
  <si>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</si>
  <si>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</si>
  <si>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</si>
  <si>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</si>
  <si>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</si>
  <si>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</si>
  <si>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</si>
  <si>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</si>
  <si>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</si>
  <si>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</si>
  <si>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</si>
  <si>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</si>
  <si>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</si>
  <si>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</si>
  <si>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</si>
  <si>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</si>
  <si>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</si>
  <si>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</si>
  <si>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</si>
  <si>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</si>
  <si>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</si>
  <si>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</si>
  <si>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</si>
  <si>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</si>
  <si>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</si>
  <si>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</si>
  <si>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</si>
  <si>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</si>
  <si>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</si>
  <si>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</si>
  <si>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</si>
  <si>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</si>
  <si>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</si>
  <si>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</si>
  <si>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</si>
  <si>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</si>
  <si>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</si>
  <si>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</si>
  <si>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</si>
  <si>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</si>
  <si>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</si>
  <si>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</si>
  <si>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</si>
  <si>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</si>
  <si>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</si>
  <si>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</si>
  <si>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</si>
  <si>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</si>
  <si>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</si>
  <si>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</si>
  <si>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</si>
  <si>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</si>
  <si>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</si>
  <si>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</si>
  <si>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</si>
  <si>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</si>
  <si>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</si>
  <si>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</si>
  <si>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</si>
  <si>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</si>
  <si>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</si>
  <si>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</si>
  <si>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</si>
  <si>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</si>
  <si>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</si>
  <si>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</si>
  <si>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</si>
  <si>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</si>
  <si>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</si>
  <si>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</si>
  <si>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</si>
  <si>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</si>
  <si>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</si>
  <si>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</si>
  <si>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</si>
  <si>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</si>
  <si>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</si>
  <si>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</si>
  <si>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</si>
  <si>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</si>
  <si>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</si>
  <si>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</si>
  <si>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</si>
  <si>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</si>
  <si>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</si>
  <si>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</si>
  <si>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</si>
  <si>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</si>
  <si>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</si>
  <si>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</si>
  <si>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</si>
  <si>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</si>
  <si>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</si>
  <si>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</si>
  <si>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</si>
  <si>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</si>
  <si>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</si>
  <si>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</si>
  <si>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</si>
  <si>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</si>
  <si>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</si>
  <si>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</si>
  <si>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</si>
  <si>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</si>
  <si>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</si>
  <si>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</si>
  <si>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</si>
  <si>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</si>
  <si>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</si>
  <si>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</si>
  <si>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</si>
  <si>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</si>
  <si>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</si>
  <si>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</si>
  <si>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</si>
  <si>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</si>
  <si>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</si>
  <si>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</si>
  <si>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</si>
  <si>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</si>
  <si>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</si>
  <si>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</si>
  <si>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</si>
  <si>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</si>
  <si>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</si>
  <si>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</si>
  <si>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</si>
  <si>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</si>
  <si>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</si>
  <si>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</si>
  <si>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</si>
  <si>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</si>
  <si>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</si>
  <si>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</si>
  <si>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</si>
  <si>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</si>
  <si>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</si>
  <si>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</si>
  <si>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</si>
  <si>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</si>
  <si>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</si>
  <si>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</si>
  <si>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</si>
  <si>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</si>
  <si>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</si>
  <si>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</si>
  <si>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</si>
  <si>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</si>
  <si>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</si>
  <si>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</si>
  <si>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</si>
  <si>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</si>
  <si>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</si>
  <si>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</si>
  <si>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</si>
  <si>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</si>
  <si>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</si>
  <si>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</si>
  <si>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</si>
  <si>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</si>
  <si>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</si>
  <si>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</si>
  <si>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</si>
  <si>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</si>
  <si>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</si>
  <si>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</si>
  <si>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</si>
  <si>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</si>
  <si>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</si>
  <si>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</si>
  <si>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</si>
  <si>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</si>
  <si>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</si>
  <si>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</si>
  <si>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</si>
  <si>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</si>
  <si>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</si>
  <si>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</si>
  <si>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</si>
  <si>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</si>
  <si>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</si>
  <si>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</si>
  <si>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</si>
  <si>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</si>
  <si>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</si>
  <si>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</si>
  <si>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</si>
  <si>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</si>
  <si>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</si>
  <si>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</si>
  <si>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</si>
  <si>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</si>
  <si>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</si>
  <si>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</si>
  <si>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</si>
  <si>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</si>
  <si>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</si>
  <si>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</si>
  <si>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</si>
  <si>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</si>
  <si>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</si>
  <si>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</si>
  <si>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</si>
  <si>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</si>
  <si>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</si>
  <si>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</si>
  <si>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</si>
  <si>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</si>
  <si>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</si>
  <si>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</si>
  <si>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</si>
  <si>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</si>
  <si>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</si>
  <si>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</si>
  <si>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</si>
  <si>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</si>
  <si>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</si>
  <si>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</si>
  <si>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</si>
  <si>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</si>
  <si>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</si>
  <si>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</si>
  <si>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</si>
  <si>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</si>
  <si>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</si>
  <si>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</si>
  <si>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</si>
  <si>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</si>
  <si>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</si>
  <si>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</si>
  <si>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</si>
  <si>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</si>
  <si>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</si>
  <si>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</si>
  <si>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</si>
  <si>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</si>
  <si>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</si>
  <si>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</si>
  <si>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</si>
  <si>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</si>
  <si>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</si>
  <si>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</si>
  <si>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</si>
  <si>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</si>
  <si>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</si>
  <si>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</si>
  <si>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</si>
  <si>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</si>
  <si>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</si>
  <si>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</si>
  <si>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</si>
  <si>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</si>
  <si>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</si>
  <si>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</si>
  <si>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</si>
  <si>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</si>
  <si>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</si>
  <si>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</si>
  <si>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</si>
  <si>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</si>
  <si>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</si>
  <si>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</si>
  <si>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</si>
  <si>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</si>
  <si>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</si>
  <si>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</si>
  <si>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</si>
  <si>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</si>
  <si>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</si>
  <si>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</si>
  <si>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</si>
  <si>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</si>
  <si>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</si>
  <si>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</si>
  <si>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</si>
  <si>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</si>
  <si>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</si>
  <si>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</si>
  <si>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</si>
  <si>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</si>
  <si>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</si>
  <si>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</si>
  <si>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</si>
  <si>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</si>
  <si>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</si>
  <si>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</si>
  <si>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</si>
  <si>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</si>
  <si>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</si>
  <si>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</si>
  <si>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</si>
  <si>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</si>
  <si>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</si>
  <si>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</si>
  <si>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</si>
  <si>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</si>
  <si>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</si>
  <si>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</si>
  <si>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</si>
  <si>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</si>
  <si>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</si>
  <si>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</si>
  <si>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</si>
  <si>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</si>
  <si>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</si>
  <si>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</si>
  <si>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</si>
  <si>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</si>
  <si>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</si>
  <si>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</si>
  <si>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</si>
  <si>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</si>
  <si>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</si>
  <si>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</si>
  <si>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</si>
  <si>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</si>
  <si>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</si>
  <si>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</si>
  <si>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</si>
  <si>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</si>
  <si>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</si>
  <si>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</si>
  <si>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</si>
  <si>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</si>
  <si>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</si>
  <si>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</si>
  <si>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</si>
  <si>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</si>
  <si>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</si>
  <si>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</si>
  <si>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</si>
  <si>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</si>
  <si>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</si>
  <si>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</si>
  <si>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</si>
  <si>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</si>
  <si>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</si>
  <si>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</si>
  <si>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</si>
  <si>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</si>
  <si>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</si>
  <si>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</si>
  <si>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</si>
  <si>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</si>
  <si>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</si>
  <si>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</si>
  <si>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</si>
  <si>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</si>
  <si>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</si>
  <si>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</si>
  <si>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</si>
  <si>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</si>
  <si>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</si>
  <si>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</si>
  <si>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</si>
  <si>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</si>
  <si>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</si>
  <si>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</si>
  <si>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</si>
  <si>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</si>
  <si>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</si>
  <si>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</si>
  <si>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</si>
  <si>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</si>
  <si>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</si>
  <si>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</si>
  <si>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</si>
  <si>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</si>
  <si>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</si>
  <si>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</si>
  <si>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</si>
  <si>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</si>
  <si>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</si>
  <si>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</si>
  <si>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</si>
  <si>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</si>
  <si>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</si>
  <si>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</si>
  <si>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</si>
  <si>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</si>
  <si>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</si>
  <si>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</si>
  <si>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</si>
  <si>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</si>
  <si>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</si>
  <si>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</si>
  <si>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</si>
  <si>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</si>
  <si>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</si>
  <si>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</si>
  <si>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</si>
  <si>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</si>
  <si>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</si>
  <si>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</si>
  <si>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</si>
  <si>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</si>
  <si>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</si>
  <si>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</si>
  <si>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</si>
  <si>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</si>
  <si>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</si>
  <si>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</si>
  <si>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</si>
  <si>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</si>
  <si>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</si>
  <si>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</si>
  <si>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</si>
  <si>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</si>
  <si>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</si>
  <si>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</si>
  <si>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</si>
  <si>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</si>
  <si>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</si>
  <si>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</si>
  <si>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</si>
  <si>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</si>
  <si>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</si>
  <si>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</si>
  <si>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</si>
  <si>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</si>
  <si>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</si>
  <si>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</si>
  <si>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</si>
  <si>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</si>
  <si>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</si>
  <si>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</si>
  <si>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</si>
  <si>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</si>
  <si>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</si>
  <si>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</si>
  <si>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</si>
  <si>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</si>
  <si>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</si>
  <si>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</si>
  <si>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</si>
  <si>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</si>
  <si>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</si>
  <si>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</si>
  <si>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</si>
  <si>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</si>
  <si>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</si>
  <si>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</si>
  <si>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</si>
  <si>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</si>
  <si>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</si>
  <si>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</si>
  <si>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</si>
  <si>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</si>
  <si>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</si>
  <si>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</si>
  <si>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</si>
  <si>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</si>
  <si>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</si>
  <si>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</si>
  <si>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</si>
  <si>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</si>
  <si>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</si>
  <si>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</si>
  <si>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</si>
  <si>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</si>
  <si>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</si>
  <si>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</si>
  <si>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</si>
  <si>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</si>
  <si>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</si>
  <si>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</si>
  <si>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</si>
  <si>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</si>
  <si>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</si>
  <si>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</si>
  <si>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</si>
  <si>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</si>
  <si>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</si>
  <si>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</si>
  <si>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</si>
  <si>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</si>
  <si>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</si>
  <si>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</si>
  <si>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</si>
  <si>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</si>
  <si>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</si>
  <si>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</si>
  <si>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</si>
  <si>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</si>
  <si>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</si>
  <si>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</si>
  <si>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</si>
  <si>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</si>
  <si>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</si>
  <si>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</si>
  <si>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</si>
  <si>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</si>
  <si>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</si>
  <si>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</si>
  <si>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</si>
  <si>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</si>
  <si>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</si>
  <si>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</si>
  <si>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</si>
  <si>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</si>
  <si>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</si>
  <si>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</si>
  <si>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</si>
  <si>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</si>
  <si>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</si>
  <si>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</si>
  <si>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</si>
  <si>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</si>
  <si>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</si>
  <si>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</si>
  <si>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</si>
  <si>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</si>
  <si>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</si>
  <si>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</si>
  <si>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</si>
  <si>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</si>
  <si>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</si>
  <si>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</si>
  <si>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</si>
  <si>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</si>
  <si>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</si>
  <si>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</si>
  <si>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</si>
  <si>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</si>
  <si>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</si>
  <si>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</si>
  <si>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</si>
  <si>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</si>
  <si>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</si>
  <si>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</si>
  <si>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</si>
  <si>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</si>
  <si>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</si>
  <si>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</si>
  <si>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</si>
  <si>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</si>
  <si>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</si>
  <si>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</si>
  <si>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</si>
  <si>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</si>
  <si>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</si>
  <si>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</si>
  <si>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</si>
  <si>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</si>
  <si>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</si>
  <si>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</si>
  <si>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</si>
  <si>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</si>
  <si>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</si>
  <si>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</si>
  <si>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</si>
  <si>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</si>
  <si>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</si>
  <si>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</si>
  <si>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</si>
  <si>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</si>
  <si>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</si>
  <si>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</si>
  <si>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</si>
  <si>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</si>
  <si>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</si>
  <si>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</si>
  <si>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</si>
  <si>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</si>
  <si>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</si>
  <si>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</si>
  <si>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</si>
  <si>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</si>
  <si>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</si>
  <si>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</si>
  <si>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</si>
  <si>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</si>
  <si>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</si>
  <si>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</si>
  <si>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</si>
  <si>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</si>
  <si>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</si>
  <si>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</si>
  <si>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</si>
  <si>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</si>
  <si>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</si>
  <si>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</si>
  <si>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</si>
  <si>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</si>
  <si>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</si>
  <si>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</si>
  <si>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</si>
  <si>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</si>
  <si>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</si>
  <si>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</si>
  <si>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</si>
  <si>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</si>
  <si>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</si>
  <si>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</si>
  <si>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</si>
  <si>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</si>
  <si>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</si>
  <si>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</si>
  <si>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</si>
  <si>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</si>
  <si>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</si>
  <si>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</si>
  <si>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</si>
  <si>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</si>
  <si>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</si>
  <si>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</si>
  <si>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</si>
  <si>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</si>
  <si>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</si>
  <si>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</si>
  <si>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</si>
  <si>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</si>
  <si>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</si>
  <si>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</si>
  <si>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</si>
  <si>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</si>
  <si>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</si>
  <si>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</si>
  <si>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</si>
  <si>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</si>
  <si>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</si>
  <si>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</si>
  <si>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</si>
  <si>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</si>
  <si>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</si>
  <si>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</si>
  <si>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</si>
  <si>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</si>
  <si>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</si>
  <si>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</si>
  <si>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</si>
  <si>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</si>
  <si>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</si>
  <si>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</si>
  <si>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</si>
  <si>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</si>
  <si>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</si>
  <si>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</si>
  <si>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</si>
  <si>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</si>
  <si>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</si>
  <si>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</si>
  <si>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</si>
  <si>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</si>
  <si>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</si>
  <si>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</si>
  <si>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</si>
  <si>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</si>
  <si>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</si>
  <si>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</si>
  <si>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</si>
  <si>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</si>
  <si>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</si>
  <si>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</si>
  <si>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</si>
  <si>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</si>
  <si>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</si>
  <si>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</si>
  <si>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</si>
  <si>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</si>
  <si>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</si>
  <si>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</si>
  <si>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</si>
  <si>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</si>
  <si>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</si>
  <si>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</si>
  <si>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</si>
  <si>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</si>
  <si>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</si>
  <si>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</si>
  <si>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</si>
  <si>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</si>
  <si>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</si>
  <si>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</si>
  <si>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</si>
  <si>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</si>
  <si>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</si>
  <si>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</si>
  <si>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</si>
  <si>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</si>
  <si>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</si>
  <si>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</si>
  <si>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</si>
  <si>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</si>
  <si>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</si>
  <si>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</si>
  <si>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</si>
  <si>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</si>
  <si>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</si>
  <si>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</si>
  <si>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</si>
  <si>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</si>
  <si>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</si>
  <si>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</si>
  <si>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</si>
  <si>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</si>
  <si>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</si>
  <si>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</si>
  <si>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</si>
  <si>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</si>
  <si>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</si>
  <si>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</si>
  <si>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</si>
  <si>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</si>
  <si>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</si>
  <si>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</si>
  <si>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</si>
  <si>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</si>
  <si>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</si>
  <si>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</si>
  <si>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</si>
  <si>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</si>
  <si>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</si>
  <si>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</si>
  <si>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</si>
  <si>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</si>
  <si>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</si>
  <si>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</si>
  <si>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</si>
  <si>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</si>
  <si>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</si>
  <si>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</si>
  <si>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</si>
  <si>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</si>
  <si>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</si>
  <si>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</si>
  <si>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</si>
  <si>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</si>
  <si>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</si>
  <si>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</si>
  <si>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</si>
  <si>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</si>
  <si>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</si>
  <si>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</si>
  <si>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</si>
  <si>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</si>
  <si>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</si>
  <si>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</si>
  <si>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</si>
  <si>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</si>
  <si>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</si>
  <si>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</si>
  <si>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</si>
  <si>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</si>
  <si>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</si>
  <si>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</si>
  <si>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</si>
  <si>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</si>
  <si>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</si>
  <si>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</si>
  <si>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</si>
  <si>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</si>
  <si>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</si>
  <si>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</si>
  <si>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</si>
  <si>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</si>
  <si>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</si>
  <si>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</si>
  <si>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</si>
  <si>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</si>
  <si>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</si>
  <si>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</si>
  <si>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</si>
  <si>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</si>
  <si>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</si>
  <si>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</si>
  <si>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</si>
  <si>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</si>
  <si>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</si>
  <si>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</si>
  <si>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</si>
  <si>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</si>
  <si>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</si>
  <si>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</si>
  <si>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</si>
  <si>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</si>
  <si>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</si>
  <si>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</si>
  <si>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</si>
  <si>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</si>
  <si>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</si>
  <si>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</si>
  <si>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</si>
  <si>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</si>
  <si>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</si>
  <si>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</si>
  <si>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</si>
  <si>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</si>
  <si>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</si>
  <si>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</si>
  <si>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</si>
  <si>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</si>
  <si>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</si>
  <si>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</si>
  <si>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</si>
  <si>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</si>
  <si>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</si>
  <si>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</si>
  <si>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</si>
  <si>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</si>
  <si>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</si>
  <si>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</si>
  <si>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</si>
  <si>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</si>
  <si>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</si>
  <si>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</si>
  <si>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</si>
  <si>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</si>
  <si>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</si>
  <si>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</si>
  <si>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</si>
  <si>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</si>
  <si>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</si>
  <si>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</si>
  <si>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</si>
  <si>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</si>
  <si>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</si>
  <si>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</si>
  <si>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</si>
  <si>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</si>
  <si>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</si>
  <si>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</si>
  <si>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</si>
  <si>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</si>
  <si>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</si>
  <si>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</si>
  <si>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</si>
  <si>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</si>
  <si>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</si>
  <si>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</si>
  <si>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</si>
  <si>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</si>
  <si>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</si>
  <si>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</si>
  <si>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</si>
  <si>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</si>
  <si>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</si>
  <si>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</si>
  <si>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</si>
  <si>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</si>
  <si>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</si>
  <si>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</si>
  <si>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</si>
  <si>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</si>
  <si>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</si>
  <si>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</si>
  <si>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</si>
  <si>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</si>
  <si>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</si>
  <si>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</si>
  <si>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</si>
  <si>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</si>
  <si>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</si>
  <si>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</si>
  <si>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</si>
  <si>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</si>
  <si>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</si>
  <si>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</si>
  <si>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</si>
  <si>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</si>
  <si>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</si>
  <si>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</si>
  <si>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</si>
  <si>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</si>
  <si>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</si>
  <si>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</si>
  <si>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</si>
  <si>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</si>
  <si>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</si>
  <si>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</si>
  <si>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</si>
  <si>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</si>
  <si>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</si>
  <si>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</si>
  <si>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</si>
  <si>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</si>
  <si>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</si>
  <si>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</si>
  <si>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</si>
  <si>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</si>
  <si>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</si>
  <si>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</si>
  <si>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</si>
  <si>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</si>
  <si>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</si>
  <si>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</si>
  <si>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</si>
  <si>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</si>
  <si>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</si>
  <si>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</si>
  <si>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</si>
  <si>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</si>
  <si>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</si>
  <si>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</si>
  <si>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</si>
  <si>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</si>
  <si>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</si>
  <si>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</si>
  <si>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</si>
  <si>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</si>
  <si>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</si>
  <si>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</si>
  <si>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</si>
  <si>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</si>
  <si>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</si>
  <si>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</si>
  <si>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</si>
  <si>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</si>
  <si>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</si>
  <si>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</si>
  <si>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</si>
  <si>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</si>
  <si>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</si>
  <si>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</si>
  <si>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</si>
  <si>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</si>
  <si>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</si>
  <si>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</si>
  <si>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</si>
  <si>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</si>
  <si>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</si>
  <si>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</si>
  <si>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</si>
  <si>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</si>
  <si>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</si>
  <si>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</si>
  <si>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</si>
  <si>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</si>
  <si>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</si>
  <si>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</si>
  <si>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</si>
  <si>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</si>
  <si>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</si>
  <si>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</si>
  <si>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</si>
  <si>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</si>
  <si>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</si>
  <si>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</si>
  <si>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</si>
  <si>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</si>
  <si>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</si>
  <si>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</si>
  <si>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</si>
  <si>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</si>
  <si>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</si>
  <si>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</si>
  <si>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</si>
  <si>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</si>
  <si>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</si>
  <si>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</si>
  <si>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</si>
  <si>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</si>
  <si>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</si>
  <si>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</si>
  <si>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</si>
  <si>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</si>
  <si>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</si>
  <si>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</si>
  <si>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</si>
  <si>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</si>
  <si>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</si>
  <si>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</si>
  <si>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</si>
  <si>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</si>
  <si>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</si>
  <si>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</si>
  <si>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</si>
  <si>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</si>
  <si>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</si>
  <si>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</si>
  <si>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</si>
  <si>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</si>
  <si>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</si>
  <si>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</si>
  <si>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</si>
  <si>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</si>
  <si>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</si>
  <si>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</si>
  <si>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</si>
  <si>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</si>
  <si>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</si>
  <si>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</si>
  <si>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</si>
  <si>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</si>
  <si>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</si>
  <si>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</si>
  <si>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</si>
  <si>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</si>
  <si>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</si>
  <si>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</si>
  <si>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</si>
  <si>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</si>
  <si>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</si>
  <si>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</si>
  <si>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</si>
  <si>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</si>
  <si>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</si>
  <si>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</si>
  <si>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</si>
  <si>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</si>
  <si>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</si>
  <si>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</si>
  <si>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</si>
  <si>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</si>
  <si>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</si>
  <si>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</si>
  <si>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</si>
  <si>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</si>
  <si>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</si>
  <si>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</si>
  <si>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</si>
  <si>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</si>
  <si>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</si>
  <si>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</si>
  <si>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</si>
  <si>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</si>
  <si>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</si>
  <si>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</si>
  <si>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</si>
  <si>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</si>
  <si>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</si>
  <si>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</si>
  <si>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</si>
  <si>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</si>
  <si>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</si>
  <si>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</si>
  <si>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</si>
  <si>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</si>
  <si>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</si>
  <si>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</si>
  <si>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</si>
  <si>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</si>
  <si>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</si>
  <si>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</si>
  <si>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</si>
  <si>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</si>
  <si>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</si>
  <si>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</si>
  <si>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</si>
  <si>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</si>
  <si>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</si>
  <si>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</si>
  <si>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</si>
  <si>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</si>
  <si>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</si>
  <si>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</si>
  <si>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</si>
  <si>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</si>
  <si>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</si>
  <si>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</si>
  <si>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</si>
  <si>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</si>
  <si>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</si>
  <si>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</si>
  <si>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</si>
  <si>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</si>
  <si>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</si>
  <si>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</si>
  <si>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</si>
  <si>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</si>
  <si>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</si>
  <si>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</si>
  <si>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</si>
  <si>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</si>
  <si>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</si>
  <si>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</si>
  <si>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</si>
  <si>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</si>
  <si>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</si>
  <si>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</si>
  <si>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</si>
  <si>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</si>
  <si>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</si>
  <si>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</si>
  <si>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</si>
  <si>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</si>
  <si>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</si>
  <si>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</si>
  <si>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</si>
  <si>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</si>
  <si>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</si>
  <si>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</si>
  <si>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</si>
  <si>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</si>
  <si>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</si>
  <si>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</si>
  <si>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</si>
  <si>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</si>
  <si>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</si>
  <si>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</si>
  <si>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</si>
  <si>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</si>
  <si>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</si>
  <si>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</si>
  <si>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</si>
  <si>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</si>
  <si>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</si>
  <si>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</si>
  <si>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</si>
  <si>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</si>
  <si>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</si>
  <si>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</si>
  <si>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</si>
  <si>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</si>
  <si>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</si>
  <si>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</si>
  <si>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</si>
  <si>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</si>
  <si>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</si>
  <si>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</si>
  <si>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</si>
  <si>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</si>
  <si>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</si>
  <si>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</si>
  <si>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</si>
  <si>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</si>
  <si>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</si>
  <si>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</si>
  <si>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</si>
  <si>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</si>
  <si>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</si>
  <si>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</si>
  <si>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</si>
  <si>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</si>
  <si>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</si>
  <si>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</si>
  <si>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</si>
  <si>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</si>
  <si>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</si>
  <si>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</si>
  <si>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</si>
  <si>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</si>
  <si>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</si>
  <si>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</si>
  <si>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</si>
  <si>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</si>
  <si>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</si>
  <si>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</si>
  <si>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</si>
  <si>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</si>
  <si>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</si>
  <si>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</si>
  <si>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</si>
  <si>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</si>
  <si>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</si>
  <si>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</si>
  <si>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</si>
  <si>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</si>
  <si>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</si>
  <si>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</si>
  <si>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</si>
  <si>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</si>
  <si>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</si>
  <si>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</si>
  <si>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</si>
  <si>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</si>
  <si>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</si>
  <si>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</si>
  <si>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</si>
  <si>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</si>
  <si>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</si>
  <si>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</si>
  <si>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</si>
  <si>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</si>
  <si>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</si>
  <si>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</si>
  <si>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</si>
  <si>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</si>
  <si>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</si>
  <si>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</si>
  <si>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</si>
  <si>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</si>
  <si>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</si>
  <si>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</si>
  <si>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</si>
  <si>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</si>
  <si>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</si>
  <si>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</si>
  <si>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</si>
  <si>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</si>
  <si>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</si>
  <si>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</si>
  <si>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</si>
  <si>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</si>
  <si>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</si>
  <si>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</si>
  <si>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</si>
  <si>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</si>
  <si>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</si>
  <si>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</si>
  <si>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</si>
  <si>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</si>
  <si>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</si>
  <si>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</si>
  <si>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</si>
  <si>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</si>
  <si>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</si>
  <si>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</si>
  <si>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</si>
  <si>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</si>
  <si>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</si>
  <si>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</si>
  <si>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</si>
  <si>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</si>
  <si>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</si>
  <si>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</si>
  <si>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</si>
  <si>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</si>
  <si>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</si>
  <si>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</si>
  <si>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</si>
  <si>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</si>
  <si>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</si>
  <si>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</si>
  <si>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</si>
  <si>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</si>
  <si>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</si>
  <si>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</si>
  <si>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</si>
  <si>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</si>
  <si>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</si>
  <si>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</si>
  <si>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</si>
  <si>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</si>
  <si>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</si>
  <si>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</si>
  <si>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</si>
  <si>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</si>
  <si>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</si>
  <si>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</si>
  <si>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</si>
  <si>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</si>
  <si>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</si>
  <si>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</si>
  <si>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</si>
  <si>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</si>
  <si>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</si>
  <si>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</si>
  <si>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</si>
  <si>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</si>
  <si>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</si>
  <si>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</si>
  <si>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</si>
  <si>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</si>
  <si>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</si>
  <si>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</si>
  <si>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</si>
  <si>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</si>
  <si>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</si>
  <si>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</si>
  <si>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</si>
  <si>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</si>
  <si>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</si>
  <si>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</si>
  <si>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</si>
  <si>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</si>
  <si>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</si>
  <si>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</si>
  <si>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</si>
  <si>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</si>
  <si>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</si>
  <si>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</si>
  <si>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</si>
  <si>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</si>
  <si>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</si>
  <si>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</si>
  <si>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</si>
  <si>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</si>
  <si>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</si>
  <si>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</si>
  <si>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</si>
  <si>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</si>
  <si>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</si>
  <si>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</si>
  <si>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</si>
  <si>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</si>
  <si>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</si>
  <si>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</si>
  <si>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</si>
  <si>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</si>
  <si>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</si>
  <si>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</si>
  <si>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</si>
  <si>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</si>
  <si>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</si>
  <si>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</si>
  <si>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</si>
  <si>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</si>
  <si>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</si>
  <si>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</si>
  <si>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</si>
  <si>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</si>
  <si>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</si>
  <si>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</si>
  <si>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</si>
  <si>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</si>
  <si>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</si>
  <si>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</si>
  <si>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</si>
  <si>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</si>
  <si>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</si>
  <si>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</si>
  <si>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</si>
  <si>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</si>
  <si>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</si>
  <si>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</si>
  <si>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</si>
  <si>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</si>
  <si>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</si>
  <si>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</si>
  <si>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</si>
  <si>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</si>
  <si>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</si>
  <si>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</si>
  <si>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</si>
  <si>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</si>
  <si>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</si>
  <si>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</si>
  <si>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</si>
  <si>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</si>
  <si>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</si>
  <si>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</si>
  <si>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</si>
  <si>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</si>
  <si>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</si>
  <si>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</si>
  <si>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</si>
  <si>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</si>
  <si>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</si>
  <si>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</si>
  <si>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</si>
  <si>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</si>
  <si>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</si>
  <si>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</si>
  <si>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</si>
  <si>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</si>
  <si>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</si>
  <si>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</si>
  <si>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</si>
  <si>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</si>
  <si>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</si>
  <si>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</si>
  <si>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</si>
  <si>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</si>
  <si>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</si>
  <si>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</si>
  <si>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</si>
  <si>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</si>
  <si>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</si>
  <si>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</si>
  <si>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</si>
  <si>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</si>
  <si>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</si>
  <si>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</si>
  <si>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</si>
  <si>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</si>
  <si>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</si>
  <si>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</si>
  <si>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</si>
  <si>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</si>
  <si>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</si>
  <si>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</si>
  <si>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</si>
  <si>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</si>
  <si>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</si>
  <si>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</si>
  <si>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</si>
  <si>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</si>
  <si>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</si>
  <si>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</si>
  <si>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</si>
  <si>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</si>
  <si>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</si>
  <si>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</si>
  <si>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</si>
  <si>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</si>
  <si>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</si>
  <si>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</si>
  <si>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</si>
  <si>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</si>
  <si>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</si>
  <si>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</si>
  <si>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</si>
  <si>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</si>
  <si>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</si>
  <si>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</si>
  <si>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</si>
  <si>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</si>
  <si>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</si>
  <si>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</si>
  <si>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</si>
  <si>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</si>
  <si>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</si>
  <si>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</si>
  <si>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</si>
  <si>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</si>
  <si>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</si>
  <si>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</si>
  <si>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</si>
  <si>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</si>
  <si>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</si>
  <si>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</si>
  <si>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</si>
  <si>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</si>
  <si>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</si>
  <si>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</si>
  <si>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</si>
  <si>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</si>
  <si>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</si>
  <si>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</si>
  <si>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</si>
  <si>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</si>
  <si>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</si>
  <si>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</si>
  <si>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</si>
  <si>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</si>
  <si>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</si>
  <si>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</si>
  <si>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</si>
  <si>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</si>
  <si>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</si>
  <si>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</si>
  <si>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</si>
  <si>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</si>
  <si>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</si>
  <si>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</si>
  <si>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</si>
  <si>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</si>
  <si>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</si>
  <si>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</si>
  <si>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</si>
  <si>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</si>
  <si>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</si>
  <si>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</si>
  <si>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</si>
  <si>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</si>
  <si>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</si>
  <si>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</si>
  <si>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</si>
  <si>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</si>
  <si>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</si>
  <si>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</si>
  <si>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</si>
  <si>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</si>
  <si>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</si>
  <si>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</si>
  <si>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</si>
  <si>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</si>
  <si>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</si>
  <si>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</si>
  <si>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</si>
  <si>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</si>
  <si>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</si>
  <si>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</si>
  <si>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</si>
  <si>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</si>
  <si>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</si>
  <si>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</si>
  <si>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</si>
  <si>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</si>
  <si>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</si>
  <si>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</si>
  <si>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</si>
  <si>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</si>
  <si>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</si>
  <si>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</si>
  <si>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</si>
  <si>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</si>
  <si>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</si>
  <si>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</si>
  <si>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</si>
  <si>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</si>
  <si>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</si>
  <si>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</si>
  <si>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</si>
  <si>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</si>
  <si>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</si>
  <si>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</si>
  <si>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</si>
  <si>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</si>
  <si>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</si>
  <si>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</si>
  <si>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</si>
  <si>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</si>
  <si>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</si>
  <si>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</si>
  <si>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</si>
  <si>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</si>
  <si>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</si>
  <si>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</si>
  <si>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</si>
  <si>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</si>
  <si>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</si>
  <si>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</si>
  <si>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</si>
  <si>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</si>
  <si>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</si>
  <si>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</si>
  <si>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</si>
  <si>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</si>
  <si>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</si>
  <si>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</si>
  <si>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</si>
  <si>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</si>
  <si>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</si>
  <si>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</si>
  <si>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</si>
  <si>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</si>
  <si>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</si>
  <si>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</si>
  <si>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</si>
  <si>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</si>
  <si>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</si>
  <si>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</si>
  <si>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</si>
  <si>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</si>
  <si>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</si>
  <si>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</si>
  <si>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</si>
  <si>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</si>
  <si>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</si>
  <si>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</si>
  <si>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</si>
  <si>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</si>
  <si>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</si>
  <si>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</si>
  <si>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</si>
  <si>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</si>
  <si>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</si>
  <si>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</si>
  <si>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</si>
  <si>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</si>
  <si>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</si>
  <si>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</si>
  <si>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</si>
  <si>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</si>
  <si>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</si>
  <si>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</si>
  <si>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</si>
  <si>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</si>
  <si>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</si>
  <si>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</si>
  <si>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</si>
  <si>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</si>
  <si>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</si>
  <si>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</si>
  <si>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</si>
  <si>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</si>
  <si>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</si>
  <si>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</si>
  <si>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</si>
  <si>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</si>
  <si>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</si>
  <si>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</si>
  <si>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</si>
  <si>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</si>
  <si>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</si>
  <si>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</si>
  <si>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</si>
  <si>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</si>
  <si>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</si>
  <si>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</si>
  <si>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</si>
  <si>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</si>
  <si>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</si>
  <si>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</si>
  <si>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</si>
  <si>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</si>
  <si>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</si>
  <si>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</si>
  <si>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</si>
  <si>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</si>
  <si>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</si>
  <si>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</si>
  <si>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</si>
  <si>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</si>
  <si>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</si>
  <si>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</si>
  <si>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</si>
  <si>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</si>
  <si>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</si>
  <si>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</si>
  <si>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</si>
  <si>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</si>
  <si>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</si>
  <si>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</si>
  <si>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</si>
  <si>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</si>
  <si>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</si>
  <si>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</si>
  <si>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</si>
  <si>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</si>
  <si>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</si>
  <si>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</si>
  <si>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</si>
  <si>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</si>
  <si>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</si>
  <si>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</si>
  <si>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</si>
  <si>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</si>
  <si>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</si>
  <si>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</si>
  <si>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</si>
  <si>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</si>
  <si>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</si>
  <si>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</si>
  <si>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</si>
  <si>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</si>
  <si>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</si>
  <si>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</si>
  <si>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</si>
  <si>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</si>
  <si>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</si>
  <si>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</si>
  <si>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</si>
  <si>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</si>
  <si>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</si>
  <si>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</si>
  <si>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</si>
  <si>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</si>
  <si>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</si>
  <si>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</si>
  <si>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</si>
  <si>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</si>
  <si>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</si>
  <si>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</si>
  <si>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</si>
  <si>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</si>
  <si>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</si>
  <si>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</si>
  <si>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</si>
  <si>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</si>
  <si>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</si>
  <si>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</si>
  <si>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</si>
  <si>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</si>
  <si>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</si>
  <si>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</si>
  <si>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</si>
  <si>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</si>
  <si>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</si>
  <si>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</si>
  <si>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</si>
  <si>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</si>
  <si>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</si>
  <si>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</si>
  <si>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</si>
  <si>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</si>
  <si>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</si>
  <si>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</si>
  <si>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</si>
  <si>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</si>
  <si>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</si>
  <si>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</si>
  <si>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</si>
  <si>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</si>
  <si>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</si>
  <si>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</si>
  <si>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</si>
  <si>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</si>
  <si>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</si>
  <si>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</si>
  <si>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</si>
  <si>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</si>
  <si>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</si>
  <si>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</si>
  <si>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</si>
  <si>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</si>
  <si>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</si>
  <si>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</si>
  <si>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</si>
  <si>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</si>
  <si>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</si>
  <si>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</si>
  <si>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</si>
  <si>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</si>
  <si>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</si>
  <si>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</si>
  <si>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</si>
  <si>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</si>
  <si>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</si>
  <si>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</si>
  <si>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</si>
  <si>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</si>
  <si>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</si>
  <si>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</si>
  <si>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</si>
  <si>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</si>
  <si>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</si>
  <si>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</si>
  <si>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</si>
  <si>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</si>
  <si>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</si>
  <si>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</si>
  <si>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</si>
  <si>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</si>
  <si>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</si>
  <si>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</si>
  <si>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</si>
  <si>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</si>
  <si>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</si>
  <si>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</si>
  <si>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</si>
  <si>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</si>
  <si>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</si>
  <si>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</si>
  <si>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</si>
  <si>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</si>
  <si>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</si>
  <si>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</si>
  <si>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</si>
  <si>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</si>
  <si>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</si>
  <si>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</si>
  <si>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</si>
  <si>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</si>
  <si>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</si>
  <si>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</si>
  <si>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</si>
  <si>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</si>
  <si>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</si>
  <si>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</si>
  <si>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</si>
  <si>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</si>
  <si>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</si>
  <si>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</si>
  <si>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</si>
  <si>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</si>
  <si>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</si>
  <si>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</si>
  <si>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</si>
  <si>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</si>
  <si>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</si>
  <si>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</si>
  <si>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</si>
  <si>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</si>
  <si>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</si>
  <si>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</si>
  <si>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</si>
  <si>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</si>
  <si>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</si>
  <si>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</si>
  <si>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</si>
  <si>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</si>
  <si>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</si>
  <si>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</si>
  <si>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</si>
  <si>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</si>
  <si>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</si>
  <si>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</si>
  <si>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</si>
  <si>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</si>
  <si>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</si>
  <si>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</si>
  <si>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</si>
  <si>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</si>
  <si>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</si>
  <si>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</si>
  <si>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</si>
  <si>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</si>
  <si>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</si>
  <si>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</si>
  <si>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</si>
  <si>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</si>
  <si>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</si>
  <si>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</si>
  <si>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</si>
  <si>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</si>
  <si>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</si>
  <si>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</si>
  <si>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</si>
  <si>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</si>
  <si>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</si>
  <si>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</si>
  <si>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</si>
  <si>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</si>
  <si>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</si>
  <si>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</si>
  <si>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</si>
  <si>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</si>
  <si>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</si>
  <si>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</si>
  <si>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</si>
  <si>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</si>
  <si>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</si>
  <si>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</si>
  <si>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</si>
  <si>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</si>
  <si>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</si>
  <si>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</si>
  <si>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</si>
  <si>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</si>
  <si>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</si>
  <si>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</si>
  <si>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</si>
  <si>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</si>
  <si>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</si>
  <si>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</si>
  <si>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</si>
  <si>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</si>
  <si>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</si>
  <si>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</si>
  <si>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</si>
  <si>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</si>
  <si>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</si>
  <si>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</si>
  <si>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</si>
  <si>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</si>
  <si>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</si>
  <si>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</si>
  <si>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</si>
  <si>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</si>
  <si>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</si>
  <si>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</si>
  <si>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</si>
  <si>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</si>
  <si>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</si>
  <si>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</si>
  <si>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</si>
  <si>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</si>
  <si>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</si>
  <si>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</si>
  <si>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</si>
  <si>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</si>
  <si>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</si>
  <si>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</si>
  <si>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</si>
  <si>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</si>
  <si>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</si>
  <si>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</si>
  <si>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</si>
  <si>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</si>
  <si>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</si>
  <si>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</si>
  <si>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</si>
  <si>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</si>
  <si>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</si>
  <si>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</si>
  <si>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</si>
  <si>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</si>
  <si>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</si>
  <si>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</si>
  <si>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</si>
  <si>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</si>
  <si>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</si>
  <si>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</si>
  <si>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</si>
  <si>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</si>
  <si>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</si>
  <si>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</si>
  <si>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</si>
  <si>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</si>
  <si>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</si>
  <si>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</si>
  <si>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</si>
  <si>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</si>
  <si>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</si>
  <si>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</si>
  <si>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</si>
  <si>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</si>
  <si>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</si>
  <si>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</si>
  <si>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</si>
  <si>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</si>
  <si>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</si>
  <si>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</si>
  <si>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</si>
  <si>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</si>
  <si>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</si>
  <si>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</si>
  <si>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</si>
  <si>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</si>
  <si>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</si>
  <si>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</si>
  <si>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</si>
  <si>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</si>
  <si>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</si>
  <si>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</si>
  <si>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</si>
  <si>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</si>
  <si>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</si>
  <si>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</si>
  <si>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</si>
  <si>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</si>
  <si>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</si>
  <si>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</si>
  <si>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</si>
  <si>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</si>
  <si>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</si>
  <si>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</si>
  <si>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</si>
  <si>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</si>
  <si>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</si>
  <si>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</si>
  <si>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</si>
  <si>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</si>
  <si>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</si>
  <si>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</si>
  <si>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</si>
  <si>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</si>
  <si>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</si>
  <si>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</si>
  <si>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</si>
  <si>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</si>
  <si>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</si>
  <si>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</si>
  <si>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</si>
  <si>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</si>
  <si>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</si>
  <si>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</si>
  <si>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</si>
  <si>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</si>
  <si>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</si>
  <si>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</si>
  <si>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</si>
  <si>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</si>
  <si>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</si>
  <si>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</si>
  <si>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</si>
  <si>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</si>
  <si>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</si>
  <si>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</si>
  <si>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</si>
  <si>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</si>
  <si>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</si>
  <si>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</si>
  <si>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</si>
  <si>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</si>
  <si>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</si>
  <si>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</si>
  <si>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</si>
  <si>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</si>
  <si>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</si>
  <si>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</si>
  <si>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</si>
  <si>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</si>
  <si>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</si>
  <si>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</si>
  <si>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</si>
  <si>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</si>
  <si>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</si>
  <si>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</si>
  <si>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</si>
  <si>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</si>
  <si>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</si>
  <si>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</si>
  <si>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</si>
  <si>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</si>
  <si>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</si>
  <si>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</si>
  <si>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</si>
  <si>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</si>
  <si>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</si>
  <si>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</si>
  <si>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</si>
  <si>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</si>
  <si>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</si>
  <si>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</si>
  <si>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</si>
  <si>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</si>
  <si>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</si>
  <si>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</si>
  <si>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</si>
  <si>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</si>
  <si>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</si>
  <si>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</si>
  <si>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</si>
  <si>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</si>
  <si>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</si>
  <si>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</si>
  <si>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</si>
  <si>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</si>
  <si>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</si>
  <si>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</si>
  <si>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</si>
  <si>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</si>
  <si>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</si>
  <si>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</si>
  <si>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</si>
  <si>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</si>
  <si>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</si>
  <si>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</si>
  <si>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</si>
  <si>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</si>
  <si>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</si>
  <si>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</si>
  <si>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</si>
  <si>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</si>
  <si>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</si>
  <si>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</si>
  <si>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</si>
  <si>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</si>
  <si>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</si>
  <si>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</si>
  <si>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</si>
  <si>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</si>
  <si>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</si>
  <si>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</si>
  <si>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</si>
  <si>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</si>
  <si>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</si>
  <si>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</si>
  <si>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</si>
  <si>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</si>
  <si>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</si>
  <si>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</si>
  <si>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</si>
  <si>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</si>
  <si>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</si>
  <si>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</si>
  <si>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</si>
  <si>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</si>
  <si>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</si>
  <si>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</si>
  <si>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</si>
  <si>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</si>
  <si>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</si>
  <si>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</si>
  <si>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</si>
  <si>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</si>
  <si>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</si>
  <si>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</si>
  <si>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</si>
  <si>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</si>
  <si>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</si>
  <si>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</si>
  <si>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</si>
  <si>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</si>
  <si>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</si>
  <si>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</si>
  <si>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</si>
  <si>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</si>
  <si>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</si>
  <si>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</si>
  <si>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</si>
  <si>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</si>
  <si>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</si>
  <si>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</si>
  <si>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</si>
  <si>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</si>
  <si>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</si>
  <si>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</si>
  <si>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</si>
  <si>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</si>
  <si>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</si>
  <si>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</si>
  <si>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</si>
  <si>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</si>
  <si>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</si>
  <si>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</si>
  <si>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</si>
  <si>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</si>
  <si>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</si>
  <si>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</si>
  <si>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</si>
  <si>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</si>
  <si>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</si>
  <si>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</si>
  <si>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</si>
  <si>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</si>
  <si>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</si>
  <si>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</si>
  <si>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</si>
  <si>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</si>
  <si>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</si>
  <si>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</si>
  <si>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</si>
  <si>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</si>
  <si>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</si>
  <si>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</si>
  <si>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</si>
  <si>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</si>
  <si>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</si>
  <si>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</si>
  <si>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</si>
  <si>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</si>
  <si>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</si>
  <si>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</si>
  <si>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</si>
  <si>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</si>
  <si>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</si>
  <si>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</si>
  <si>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</si>
  <si>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</si>
  <si>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</si>
  <si>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</si>
  <si>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</si>
  <si>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</si>
  <si>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</si>
  <si>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</si>
  <si>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</si>
  <si>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</si>
  <si>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</si>
  <si>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</si>
  <si>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</si>
  <si>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</si>
  <si>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</si>
  <si>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</si>
  <si>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</si>
  <si>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</si>
  <si>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</si>
  <si>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</si>
  <si>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</si>
  <si>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</si>
  <si>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</si>
  <si>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</si>
  <si>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</si>
  <si>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</si>
  <si>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</si>
  <si>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</si>
  <si>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</si>
  <si>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</si>
  <si>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</si>
  <si>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</si>
  <si>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</si>
  <si>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</si>
  <si>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</si>
  <si>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</si>
  <si>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</si>
  <si>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</si>
  <si>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</si>
  <si>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</si>
  <si>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</si>
  <si>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</si>
  <si>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</si>
  <si>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</si>
  <si>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</si>
  <si>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</si>
  <si>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</si>
  <si>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</si>
  <si>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</si>
  <si>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</si>
  <si>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</si>
  <si>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</si>
  <si>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</si>
  <si>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</si>
  <si>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</si>
  <si>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</si>
  <si>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</si>
  <si>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</si>
  <si>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</si>
  <si>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</si>
  <si>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</si>
  <si>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</si>
  <si>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</si>
  <si>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</si>
  <si>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</si>
  <si>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</si>
  <si>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</si>
  <si>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</si>
  <si>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</si>
  <si>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</si>
  <si>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</si>
  <si>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</si>
  <si>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</si>
  <si>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</si>
  <si>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</si>
  <si>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</si>
  <si>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</si>
  <si>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</si>
  <si>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</si>
  <si>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</si>
  <si>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</si>
  <si>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</si>
  <si>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</si>
  <si>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</si>
  <si>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</si>
  <si>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</si>
  <si>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</si>
  <si>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</si>
  <si>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</si>
  <si>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</si>
  <si>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</si>
  <si>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</si>
  <si>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</si>
  <si>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</si>
  <si>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</si>
  <si>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</si>
  <si>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</si>
  <si>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</si>
  <si>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</si>
  <si>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</si>
  <si>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</si>
  <si>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</si>
  <si>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</si>
  <si>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</si>
  <si>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</si>
  <si>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</si>
  <si>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</si>
  <si>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</si>
  <si>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</si>
  <si>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</si>
  <si>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</si>
  <si>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</si>
  <si>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</si>
  <si>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</si>
  <si>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</si>
  <si>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</si>
  <si>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</si>
  <si>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</si>
  <si>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</si>
  <si>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</si>
  <si>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</si>
  <si>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</si>
  <si>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</si>
  <si>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</si>
  <si>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</si>
  <si>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</si>
  <si>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</si>
  <si>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</si>
  <si>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</si>
  <si>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</si>
  <si>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</si>
  <si>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</si>
  <si>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</si>
  <si>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</si>
  <si>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</si>
  <si>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</si>
  <si>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</si>
  <si>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</si>
  <si>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</si>
  <si>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</si>
  <si>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</si>
  <si>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</si>
  <si>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</si>
  <si>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</si>
  <si>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</si>
  <si>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</si>
  <si>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</si>
  <si>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</si>
  <si>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</si>
  <si>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</si>
  <si>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</si>
  <si>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</si>
  <si>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</si>
  <si>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</si>
  <si>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</si>
  <si>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</si>
  <si>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</si>
  <si>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</si>
  <si>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</si>
  <si>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</si>
  <si>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</si>
  <si>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</si>
  <si>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</si>
  <si>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</si>
  <si>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</si>
  <si>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</si>
  <si>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</si>
  <si>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</si>
  <si>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</si>
  <si>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</si>
  <si>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</si>
  <si>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</si>
  <si>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</si>
  <si>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</si>
  <si>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</si>
  <si>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</si>
  <si>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</si>
  <si>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</si>
  <si>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</si>
  <si>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</si>
  <si>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</si>
  <si>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</si>
  <si>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</si>
  <si>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</si>
  <si>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</si>
  <si>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</si>
  <si>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</si>
  <si>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</si>
  <si>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</si>
  <si>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</si>
  <si>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</si>
  <si>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</si>
  <si>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</si>
  <si>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</si>
  <si>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</si>
  <si>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</si>
  <si>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</si>
  <si>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</si>
  <si>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</si>
  <si>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</si>
  <si>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</si>
  <si>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</si>
  <si>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</si>
  <si>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</si>
  <si>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</si>
  <si>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</si>
  <si>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</si>
  <si>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</si>
  <si>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</si>
  <si>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</si>
  <si>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</si>
  <si>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</si>
  <si>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</si>
  <si>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</si>
  <si>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</si>
  <si>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</si>
  <si>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</si>
  <si>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</si>
  <si>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</si>
  <si>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</si>
  <si>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</si>
  <si>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</si>
  <si>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</si>
  <si>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</si>
  <si>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</si>
  <si>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</si>
  <si>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</si>
  <si>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</si>
  <si>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</si>
  <si>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</si>
  <si>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</si>
  <si>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</si>
  <si>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</si>
  <si>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</si>
  <si>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</si>
  <si>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</si>
  <si>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</si>
  <si>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</si>
  <si>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</si>
  <si>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</si>
  <si>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</si>
  <si>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</si>
  <si>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</si>
  <si>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</si>
  <si>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</si>
  <si>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</si>
  <si>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</si>
  <si>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</si>
  <si>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</si>
  <si>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</si>
  <si>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</si>
  <si>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</si>
  <si>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</si>
  <si>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</si>
  <si>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</si>
  <si>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</si>
  <si>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</si>
  <si>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</si>
  <si>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</si>
  <si>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</si>
  <si>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</si>
  <si>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</si>
  <si>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</si>
  <si>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</si>
  <si>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</si>
  <si>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</si>
  <si>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</si>
  <si>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</si>
  <si>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</si>
  <si>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</si>
  <si>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</si>
  <si>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</si>
  <si>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</si>
  <si>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</si>
  <si>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</si>
  <si>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</si>
  <si>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</si>
  <si>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</si>
  <si>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</si>
  <si>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</si>
  <si>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</si>
  <si>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</si>
  <si>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</si>
  <si>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</si>
  <si>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</si>
  <si>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</si>
  <si>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</si>
  <si>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</si>
  <si>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</si>
  <si>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</si>
  <si>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</si>
  <si>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</si>
  <si>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</si>
  <si>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</si>
  <si>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</si>
  <si>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</si>
  <si>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</si>
  <si>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</si>
  <si>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</si>
  <si>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</si>
  <si>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</si>
  <si>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</si>
  <si>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</si>
  <si>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</si>
  <si>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</si>
  <si>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</si>
  <si>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</si>
  <si>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</si>
  <si>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</si>
  <si>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</si>
  <si>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</si>
  <si>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</si>
  <si>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</si>
  <si>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</si>
  <si>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</si>
  <si>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</si>
  <si>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</si>
  <si>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</si>
  <si>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</si>
  <si>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</si>
  <si>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</si>
  <si>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</si>
  <si>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</si>
  <si>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</si>
  <si>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</si>
  <si>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</si>
  <si>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</si>
  <si>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</si>
  <si>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</si>
  <si>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</si>
  <si>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</si>
  <si>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</si>
  <si>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</si>
  <si>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</si>
  <si>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</si>
  <si>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</si>
  <si>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</si>
  <si>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</si>
  <si>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</si>
  <si>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</si>
  <si>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</si>
  <si>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</si>
  <si>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</si>
  <si>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</si>
  <si>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</si>
  <si>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</si>
  <si>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</si>
  <si>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</si>
  <si>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</si>
  <si>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</si>
  <si>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</si>
  <si>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</si>
  <si>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</si>
  <si>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</si>
  <si>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</si>
  <si>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</si>
  <si>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</si>
  <si>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</si>
  <si>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</si>
  <si>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</si>
  <si>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</si>
  <si>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</si>
  <si>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</si>
  <si>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</si>
  <si>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</si>
  <si>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</si>
  <si>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</si>
  <si>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</si>
  <si>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</si>
  <si>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</si>
  <si>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</si>
  <si>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</si>
  <si>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</si>
  <si>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</si>
  <si>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</si>
  <si>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</si>
  <si>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</si>
  <si>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</si>
  <si>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</si>
  <si>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</si>
  <si>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</si>
  <si>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</si>
  <si>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</si>
  <si>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</si>
  <si>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</si>
  <si>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</si>
  <si>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</si>
  <si>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</si>
  <si>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</si>
  <si>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</si>
  <si>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</si>
  <si>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</si>
  <si>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</si>
  <si>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</si>
  <si>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</si>
  <si>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</si>
  <si>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</si>
  <si>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</si>
  <si>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</si>
  <si>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</si>
  <si>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</si>
  <si>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</si>
  <si>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</si>
  <si>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</si>
  <si>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</si>
  <si>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</si>
  <si>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</si>
  <si>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</si>
  <si>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</si>
  <si>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</si>
  <si>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</si>
  <si>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</si>
  <si>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</si>
  <si>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</si>
  <si>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</si>
  <si>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</si>
  <si>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</si>
  <si>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</si>
  <si>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</si>
  <si>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</si>
  <si>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</si>
  <si>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</si>
  <si>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</si>
  <si>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</si>
  <si>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</si>
  <si>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</si>
  <si>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</si>
  <si>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</si>
  <si>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</si>
  <si>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</si>
  <si>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</si>
  <si>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</si>
  <si>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</si>
  <si>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</si>
  <si>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</si>
  <si>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</si>
  <si>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</si>
  <si>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</si>
  <si>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</si>
  <si>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</si>
  <si>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</si>
  <si>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</si>
  <si>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</si>
  <si>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</si>
  <si>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</si>
  <si>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</si>
  <si>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</si>
  <si>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</si>
  <si>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</si>
  <si>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</si>
  <si>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</si>
  <si>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</si>
  <si>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</si>
  <si>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</si>
  <si>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</si>
  <si>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</si>
  <si>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</si>
  <si>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</si>
  <si>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</si>
  <si>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</si>
  <si>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</si>
  <si>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</si>
  <si>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</si>
  <si>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</si>
  <si>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</si>
  <si>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</si>
  <si>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</si>
  <si>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</si>
  <si>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</si>
  <si>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</si>
  <si>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</si>
  <si>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</si>
  <si>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</si>
  <si>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</si>
  <si>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</si>
  <si>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</si>
  <si>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</si>
  <si>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</si>
  <si>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</si>
  <si>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</si>
  <si>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</si>
  <si>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</si>
  <si>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</si>
  <si>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</si>
  <si>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</si>
  <si>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</si>
  <si>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</si>
  <si>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</si>
  <si>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</si>
  <si>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</si>
  <si>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</si>
  <si>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</si>
  <si>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</si>
  <si>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</si>
  <si>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</si>
  <si>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</si>
  <si>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</si>
  <si>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</si>
  <si>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</si>
  <si>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</si>
  <si>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</si>
  <si>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</si>
  <si>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</si>
  <si>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</si>
  <si>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</si>
  <si>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</si>
  <si>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</si>
  <si>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</si>
  <si>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</si>
  <si>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</si>
  <si>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</si>
  <si>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</si>
  <si>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</si>
  <si>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</si>
  <si>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</si>
  <si>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</si>
  <si>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</si>
  <si>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</si>
  <si>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</si>
  <si>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</si>
  <si>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</si>
  <si>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</si>
  <si>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</si>
  <si>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</si>
  <si>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</si>
  <si>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</si>
  <si>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</si>
  <si>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</si>
  <si>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</si>
  <si>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</si>
  <si>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</si>
  <si>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</si>
  <si>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</si>
  <si>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</si>
  <si>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</si>
  <si>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</si>
  <si>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</si>
  <si>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</si>
  <si>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</si>
  <si>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</si>
  <si>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</si>
  <si>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</si>
  <si>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</si>
  <si>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</si>
  <si>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</si>
  <si>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</si>
  <si>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</si>
  <si>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</si>
  <si>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</si>
  <si>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</si>
  <si>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</si>
  <si>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</si>
  <si>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</si>
  <si>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</si>
  <si>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</si>
  <si>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</si>
  <si>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</si>
  <si>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</si>
  <si>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</si>
  <si>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</si>
  <si>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</si>
  <si>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</si>
  <si>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</si>
  <si>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</si>
  <si>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</si>
  <si>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</si>
  <si>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</si>
  <si>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</si>
  <si>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</si>
  <si>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</si>
  <si>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</si>
  <si>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</si>
  <si>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</si>
  <si>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</si>
  <si>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</si>
  <si>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</si>
  <si>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</si>
  <si>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</si>
  <si>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</si>
  <si>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</si>
  <si>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</si>
  <si>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</si>
  <si>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</si>
  <si>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</si>
  <si>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</si>
  <si>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</si>
  <si>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</si>
  <si>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</si>
  <si>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</si>
  <si>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</si>
  <si>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</si>
  <si>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</si>
  <si>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</si>
  <si>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</si>
  <si>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</si>
  <si>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</si>
  <si>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</si>
  <si>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</si>
  <si>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</si>
  <si>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</si>
  <si>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</si>
  <si>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</si>
  <si>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</si>
  <si>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</si>
  <si>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</si>
  <si>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</si>
  <si>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</si>
  <si>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</si>
  <si>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</si>
  <si>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</si>
  <si>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</si>
  <si>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</si>
  <si>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</si>
  <si>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</si>
  <si>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</si>
  <si>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</si>
  <si>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</si>
  <si>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</si>
  <si>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</si>
  <si>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</si>
  <si>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</si>
  <si>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</si>
  <si>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</si>
  <si>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</si>
  <si>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</si>
  <si>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</si>
  <si>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</si>
  <si>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</si>
  <si>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</si>
  <si>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</si>
  <si>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</si>
  <si>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</si>
  <si>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</si>
  <si>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</si>
  <si>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</si>
  <si>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</si>
  <si>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</si>
  <si>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</si>
  <si>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</si>
  <si>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</si>
  <si>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</si>
  <si>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</si>
  <si>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</si>
  <si>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</si>
  <si>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</si>
  <si>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</si>
  <si>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</si>
  <si>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</si>
  <si>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</si>
  <si>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</si>
  <si>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</si>
  <si>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</si>
  <si>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</si>
  <si>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</si>
  <si>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</si>
  <si>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</si>
  <si>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</si>
  <si>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</si>
  <si>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</si>
  <si>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</si>
  <si>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</si>
  <si>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</si>
  <si>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</si>
  <si>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</si>
  <si>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</si>
  <si>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</si>
  <si>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</si>
  <si>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</si>
  <si>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</si>
  <si>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</si>
  <si>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</si>
  <si>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</si>
  <si>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</si>
  <si>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</si>
  <si>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</si>
  <si>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</si>
  <si>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</si>
  <si>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</si>
  <si>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</si>
  <si>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</si>
  <si>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</si>
  <si>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</si>
  <si>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</si>
  <si>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</si>
  <si>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</si>
  <si>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</si>
  <si>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</si>
  <si>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</si>
  <si>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</si>
  <si>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</si>
  <si>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</si>
  <si>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</si>
  <si>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</si>
  <si>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</si>
  <si>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</si>
  <si>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</si>
  <si>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</si>
  <si>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</si>
  <si>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</si>
  <si>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</si>
  <si>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</si>
  <si>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</si>
  <si>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</si>
  <si>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</si>
  <si>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</si>
  <si>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</si>
  <si>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</si>
  <si>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</si>
  <si>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</si>
  <si>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</si>
  <si>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</si>
  <si>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</si>
  <si>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</si>
  <si>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</si>
  <si>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</si>
  <si>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</si>
  <si>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</si>
  <si>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</si>
  <si>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</si>
  <si>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</si>
  <si>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</si>
  <si>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</si>
  <si>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</si>
  <si>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</si>
  <si>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</si>
  <si>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</si>
  <si>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</si>
  <si>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</si>
  <si>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</si>
  <si>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</si>
  <si>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</si>
  <si>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</si>
  <si>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</si>
  <si>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</si>
  <si>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</si>
  <si>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</si>
  <si>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</si>
  <si>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</si>
  <si>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</si>
  <si>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</si>
  <si>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</si>
  <si>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</si>
  <si>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</si>
  <si>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</si>
  <si>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</si>
  <si>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</si>
  <si>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</si>
  <si>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</si>
  <si>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</si>
  <si>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</si>
  <si>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</si>
  <si>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</si>
  <si>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</si>
  <si>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</si>
  <si>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</si>
  <si>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</si>
  <si>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</si>
  <si>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</si>
  <si>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</si>
  <si>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</si>
  <si>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</si>
  <si>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</si>
  <si>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</si>
  <si>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</si>
  <si>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</si>
  <si>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</si>
  <si>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</si>
  <si>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</si>
  <si>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</si>
  <si>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</si>
  <si>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</si>
  <si>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</si>
  <si>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</si>
  <si>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</si>
  <si>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</si>
  <si>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</si>
  <si>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</si>
  <si>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</si>
  <si>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</si>
  <si>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</si>
  <si>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</si>
  <si>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</si>
  <si>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</si>
  <si>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</si>
  <si>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</si>
  <si>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</si>
  <si>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</si>
  <si>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</si>
  <si>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</si>
  <si>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</si>
  <si>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</si>
  <si>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</si>
  <si>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</si>
  <si>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</si>
  <si>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</si>
  <si>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</si>
  <si>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</si>
  <si>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</si>
  <si>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</si>
  <si>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</si>
  <si>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</si>
  <si>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</si>
  <si>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</si>
  <si>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</si>
  <si>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</si>
  <si>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</si>
  <si>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</si>
  <si>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</si>
  <si>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</si>
  <si>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</si>
  <si>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</si>
  <si>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</si>
  <si>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</si>
  <si>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</si>
  <si>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</si>
  <si>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</si>
  <si>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</si>
  <si>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</si>
  <si>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</si>
  <si>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</si>
  <si>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</si>
  <si>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</si>
  <si>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</si>
  <si>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</si>
  <si>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</si>
  <si>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</si>
  <si>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</si>
  <si>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</si>
  <si>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</si>
  <si>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</si>
  <si>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</si>
  <si>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</si>
  <si>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</si>
  <si>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</si>
  <si>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</si>
  <si>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</si>
  <si>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</si>
  <si>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</si>
  <si>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</si>
  <si>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</si>
  <si>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</si>
  <si>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</si>
  <si>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</si>
  <si>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</si>
  <si>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</si>
  <si>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</si>
  <si>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</si>
  <si>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</si>
  <si>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</si>
  <si>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</si>
  <si>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</si>
  <si>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</si>
  <si>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</si>
  <si>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</si>
  <si>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</si>
  <si>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</si>
  <si>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</si>
  <si>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</si>
  <si>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</si>
  <si>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</si>
  <si>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</si>
  <si>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</si>
  <si>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</si>
  <si>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</si>
  <si>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</si>
  <si>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</si>
  <si>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</si>
  <si>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</si>
  <si>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</si>
  <si>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</si>
  <si>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</si>
  <si>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</si>
  <si>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</si>
  <si>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</si>
  <si>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</si>
  <si>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</si>
  <si>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</si>
  <si>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</si>
  <si>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</si>
  <si>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</si>
  <si>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</si>
  <si>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</si>
  <si>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</si>
  <si>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</si>
  <si>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</si>
  <si>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</si>
  <si>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</si>
  <si>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</si>
  <si>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</si>
  <si>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</si>
  <si>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</si>
  <si>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</si>
  <si>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</si>
  <si>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</si>
  <si>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</si>
  <si>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</si>
  <si>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</si>
  <si>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</si>
  <si>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</si>
  <si>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</si>
  <si>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</si>
  <si>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</si>
  <si>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</si>
  <si>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</si>
  <si>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</si>
  <si>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</si>
  <si>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</si>
  <si>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</si>
  <si>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</si>
  <si>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</si>
  <si>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</si>
  <si>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</si>
  <si>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</si>
  <si>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</si>
  <si>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</si>
  <si>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</si>
  <si>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</si>
  <si>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</si>
  <si>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</si>
  <si>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</si>
  <si>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</si>
  <si>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</si>
  <si>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</si>
  <si>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</si>
  <si>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</si>
  <si>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</si>
  <si>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</si>
  <si>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</si>
  <si>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</si>
  <si>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</si>
  <si>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</si>
  <si>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</si>
  <si>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</si>
  <si>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</si>
  <si>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</si>
  <si>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</si>
  <si>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</si>
  <si>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</si>
  <si>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</si>
  <si>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</si>
  <si>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</si>
  <si>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</si>
  <si>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</si>
  <si>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</si>
  <si>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</si>
  <si>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</si>
  <si>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</si>
  <si>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</si>
  <si>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</si>
  <si>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</si>
  <si>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</si>
  <si>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</si>
  <si>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</si>
  <si>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</si>
  <si>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</si>
  <si>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</si>
  <si>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</si>
  <si>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</si>
  <si>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</si>
  <si>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</si>
  <si>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</si>
  <si>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</si>
  <si>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</si>
  <si>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</si>
  <si>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</si>
  <si>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</si>
  <si>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</si>
  <si>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</si>
  <si>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</si>
  <si>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</si>
  <si>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</si>
  <si>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</si>
  <si>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</si>
  <si>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</si>
  <si>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</si>
  <si>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</si>
  <si>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</si>
  <si>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</si>
  <si>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</si>
  <si>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</si>
  <si>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</si>
  <si>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</si>
  <si>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</si>
  <si>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</si>
  <si>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</si>
  <si>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</si>
  <si>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</si>
  <si>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</si>
  <si>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</si>
  <si>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</si>
  <si>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</si>
  <si>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</si>
  <si>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</si>
  <si>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</si>
  <si>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</si>
  <si>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</si>
  <si>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</si>
  <si>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</si>
  <si>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</si>
  <si>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</si>
  <si>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</si>
  <si>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</si>
  <si>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</si>
  <si>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</si>
  <si>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</si>
  <si>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</si>
  <si>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</si>
  <si>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</si>
  <si>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</si>
  <si>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</si>
  <si>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</si>
  <si>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</si>
  <si>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</si>
  <si>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</si>
  <si>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</si>
  <si>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</si>
  <si>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</si>
  <si>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</si>
  <si>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</si>
  <si>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</si>
  <si>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</si>
  <si>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</si>
  <si>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</si>
  <si>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</si>
  <si>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</si>
  <si>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</si>
  <si>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</si>
  <si>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</si>
  <si>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</si>
  <si>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</si>
  <si>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</si>
  <si>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</si>
  <si>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</si>
  <si>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</si>
  <si>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</si>
  <si>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</si>
  <si>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</si>
  <si>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</si>
  <si>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</si>
  <si>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</si>
  <si>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</si>
  <si>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</si>
  <si>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</si>
  <si>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</si>
  <si>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</si>
  <si>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</si>
  <si>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</si>
  <si>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</si>
  <si>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</si>
  <si>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</si>
  <si>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</si>
  <si>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</si>
  <si>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</si>
  <si>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</si>
  <si>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</si>
  <si>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</si>
  <si>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</si>
  <si>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</si>
  <si>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</si>
  <si>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</si>
  <si>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</si>
  <si>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</si>
  <si>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</si>
  <si>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</si>
  <si>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</si>
  <si>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</si>
  <si>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</si>
  <si>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</si>
  <si>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</si>
  <si>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</si>
  <si>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</si>
  <si>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</si>
  <si>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</si>
  <si>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</si>
  <si>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</si>
  <si>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</si>
  <si>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</si>
  <si>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</si>
  <si>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</si>
  <si>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</si>
  <si>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</si>
  <si>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</si>
  <si>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</si>
  <si>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</si>
  <si>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</si>
  <si>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</si>
  <si>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</si>
  <si>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</si>
  <si>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</si>
  <si>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</si>
  <si>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</si>
  <si>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</si>
  <si>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</si>
  <si>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</si>
  <si>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</si>
  <si>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</si>
  <si>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</si>
  <si>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</si>
  <si>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</si>
  <si>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</si>
  <si>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</si>
  <si>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</si>
  <si>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</si>
  <si>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</si>
  <si>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</si>
  <si>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</si>
  <si>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</si>
  <si>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</si>
  <si>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</si>
  <si>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</si>
  <si>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</si>
  <si>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</si>
  <si>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</si>
  <si>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</si>
  <si>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</si>
  <si>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</si>
  <si>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</si>
  <si>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</si>
  <si>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</si>
  <si>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</si>
  <si>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</si>
  <si>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</si>
  <si>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</si>
  <si>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</si>
  <si>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</si>
  <si>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</si>
  <si>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</si>
  <si>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</si>
  <si>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</si>
  <si>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</si>
  <si>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</si>
  <si>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</si>
  <si>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</si>
  <si>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</si>
  <si>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</si>
  <si>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</si>
  <si>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</si>
  <si>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</si>
  <si>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</si>
  <si>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</si>
  <si>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</si>
  <si>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</si>
  <si>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</si>
  <si>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</si>
  <si>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</si>
  <si>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</si>
  <si>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</si>
  <si>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</si>
  <si>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</si>
  <si>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</si>
  <si>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</si>
  <si>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</si>
  <si>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</si>
  <si>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</si>
  <si>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</si>
  <si>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</si>
  <si>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</si>
  <si>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</si>
  <si>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</si>
  <si>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</si>
  <si>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</si>
  <si>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</si>
  <si>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</si>
  <si>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</si>
  <si>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</si>
  <si>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</si>
  <si>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</si>
  <si>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</si>
  <si>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</si>
  <si>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</si>
  <si>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</si>
  <si>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</si>
  <si>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</si>
  <si>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</si>
  <si>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</si>
  <si>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</si>
  <si>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</si>
  <si>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</si>
  <si>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</si>
  <si>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</si>
  <si>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</si>
  <si>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</si>
  <si>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</si>
  <si>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</si>
  <si>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</si>
  <si>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</si>
  <si>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</si>
  <si>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</si>
  <si>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</si>
  <si>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</si>
  <si>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</si>
  <si>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</si>
  <si>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</si>
  <si>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</si>
  <si>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</si>
  <si>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</si>
  <si>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</si>
  <si>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</si>
  <si>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</si>
  <si>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</si>
  <si>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</si>
  <si>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</si>
  <si>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</si>
  <si>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</si>
  <si>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</si>
  <si>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</si>
  <si>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</si>
  <si>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</si>
  <si>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</si>
  <si>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</si>
  <si>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</si>
  <si>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</si>
  <si>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</si>
  <si>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</si>
  <si>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</si>
  <si>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</si>
  <si>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</si>
  <si>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</si>
  <si>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</si>
  <si>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</si>
  <si>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</si>
  <si>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</si>
  <si>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</si>
  <si>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</si>
  <si>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</si>
  <si>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</si>
  <si>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</si>
  <si>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</si>
  <si>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</si>
  <si>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</si>
  <si>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</si>
  <si>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</si>
  <si>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</si>
  <si>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</si>
  <si>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</si>
  <si>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</si>
  <si>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</si>
  <si>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</si>
  <si>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</si>
  <si>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</si>
  <si>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</si>
  <si>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</si>
  <si>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</si>
  <si>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</si>
  <si>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</si>
  <si>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</si>
  <si>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</si>
  <si>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</si>
  <si>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</si>
  <si>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</si>
  <si>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</si>
  <si>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</si>
  <si>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</si>
  <si>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</si>
  <si>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</si>
  <si>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</si>
  <si>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</si>
  <si>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</si>
  <si>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</si>
  <si>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</si>
  <si>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</si>
  <si>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</si>
  <si>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</si>
  <si>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</si>
  <si>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</si>
  <si>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</si>
  <si>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</si>
  <si>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</si>
  <si>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</si>
  <si>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</si>
  <si>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</si>
  <si>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</si>
  <si>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</si>
  <si>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</si>
  <si>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</si>
  <si>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</si>
  <si>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</si>
  <si>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</si>
  <si>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</si>
  <si>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</si>
  <si>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</si>
  <si>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</si>
  <si>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</si>
  <si>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</si>
  <si>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</si>
  <si>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</si>
  <si>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</si>
  <si>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</si>
  <si>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</si>
  <si>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</si>
  <si>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</si>
  <si>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</si>
  <si>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</si>
  <si>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</si>
  <si>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</si>
  <si>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</si>
  <si>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</si>
  <si>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</si>
  <si>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</si>
  <si>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</si>
  <si>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</si>
  <si>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</si>
  <si>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</si>
  <si>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</si>
  <si>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</si>
  <si>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</si>
  <si>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</si>
  <si>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</si>
  <si>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</si>
  <si>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</si>
  <si>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</si>
  <si>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</si>
  <si>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</si>
  <si>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</si>
  <si>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</si>
  <si>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</si>
  <si>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</si>
  <si>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</si>
  <si>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</si>
  <si>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</si>
  <si>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</si>
  <si>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</si>
  <si>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</si>
  <si>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</si>
  <si>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</si>
  <si>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</si>
  <si>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</si>
  <si>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</si>
  <si>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</si>
  <si>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</si>
  <si>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</si>
  <si>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</si>
  <si>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</si>
  <si>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</si>
  <si>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</si>
  <si>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</si>
  <si>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</si>
  <si>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</si>
  <si>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</si>
  <si>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</si>
  <si>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</si>
  <si>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</si>
  <si>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</si>
  <si>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</si>
  <si>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</si>
  <si>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</si>
  <si>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</si>
  <si>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</si>
  <si>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</si>
  <si>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</si>
  <si>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</si>
  <si>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</si>
  <si>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</si>
  <si>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</si>
  <si>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</si>
  <si>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</si>
  <si>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</si>
  <si>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</si>
  <si>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</si>
  <si>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</si>
  <si>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</si>
  <si>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</si>
  <si>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</si>
  <si>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</si>
  <si>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</si>
  <si>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</si>
  <si>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</si>
  <si>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</si>
  <si>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</si>
  <si>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</si>
  <si>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</si>
  <si>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</si>
  <si>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</si>
  <si>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</si>
  <si>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</si>
  <si>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</si>
  <si>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</si>
  <si>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</si>
  <si>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</si>
  <si>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</si>
  <si>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</si>
  <si>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</si>
  <si>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</si>
  <si>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</si>
  <si>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</si>
  <si>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</si>
  <si>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</si>
  <si>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</si>
  <si>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</si>
  <si>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</si>
  <si>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</si>
  <si>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</si>
  <si>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</si>
  <si>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</si>
  <si>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</si>
  <si>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</si>
  <si>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</si>
  <si>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</si>
  <si>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</si>
  <si>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</si>
  <si>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</si>
  <si>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</si>
  <si>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</si>
  <si>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</si>
  <si>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</si>
  <si>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</si>
  <si>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</si>
  <si>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</si>
  <si>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</si>
  <si>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</si>
  <si>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</si>
  <si>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</si>
  <si>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</si>
  <si>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</si>
  <si>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</si>
  <si>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</si>
  <si>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</si>
  <si>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</si>
  <si>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</si>
  <si>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</si>
  <si>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</si>
  <si>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</si>
  <si>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</si>
  <si>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</si>
  <si>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</si>
  <si>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</si>
  <si>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</si>
  <si>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</si>
  <si>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</si>
  <si>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</si>
  <si>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</si>
  <si>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</si>
  <si>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</si>
  <si>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</si>
  <si>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</si>
  <si>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</si>
  <si>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</si>
  <si>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</si>
  <si>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</si>
  <si>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</si>
  <si>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</si>
  <si>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</si>
  <si>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</si>
  <si>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</si>
  <si>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</si>
  <si>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</si>
  <si>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</si>
  <si>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</si>
  <si>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</si>
  <si>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</si>
  <si>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</si>
  <si>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</si>
  <si>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</si>
  <si>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</si>
  <si>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</si>
  <si>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</si>
  <si>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</si>
  <si>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</si>
  <si>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</si>
  <si>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</si>
  <si>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</si>
  <si>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</si>
  <si>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</si>
  <si>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</si>
  <si>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</si>
  <si>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</si>
  <si>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</si>
  <si>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</si>
  <si>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</si>
  <si>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</si>
  <si>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</si>
  <si>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</si>
  <si>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</si>
  <si>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</si>
  <si>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</si>
  <si>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</si>
  <si>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</si>
  <si>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</si>
  <si>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</si>
  <si>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</si>
  <si>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</si>
  <si>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</si>
  <si>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</si>
  <si>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</si>
  <si>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</si>
  <si>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</si>
  <si>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</si>
  <si>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</si>
  <si>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</si>
  <si>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</si>
  <si>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</si>
  <si>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</si>
  <si>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</si>
  <si>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</si>
  <si>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</si>
  <si>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</si>
  <si>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</si>
  <si>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</si>
  <si>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</si>
  <si>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</si>
  <si>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</si>
  <si>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</si>
  <si>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</si>
  <si>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</si>
  <si>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</si>
  <si>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</si>
  <si>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</si>
  <si>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</si>
  <si>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</si>
  <si>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</si>
  <si>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</si>
  <si>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</si>
  <si>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</si>
  <si>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</si>
  <si>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</si>
  <si>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</si>
  <si>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</si>
  <si>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</si>
  <si>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</si>
  <si>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</si>
  <si>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</si>
  <si>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</si>
  <si>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</si>
  <si>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</si>
  <si>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</si>
  <si>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</si>
  <si>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</si>
  <si>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</si>
  <si>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</si>
  <si>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</si>
  <si>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</si>
  <si>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</si>
  <si>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</si>
  <si>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</si>
  <si>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</si>
  <si>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</si>
  <si>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</si>
  <si>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</si>
  <si>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</si>
  <si>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</si>
  <si>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</si>
  <si>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</si>
  <si>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</si>
  <si>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</si>
  <si>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</si>
  <si>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</si>
  <si>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</si>
  <si>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</si>
  <si>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</si>
  <si>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</si>
  <si>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</si>
  <si>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</si>
  <si>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</si>
  <si>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</si>
  <si>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</si>
  <si>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</si>
  <si>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</si>
  <si>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</si>
  <si>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</si>
  <si>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</si>
  <si>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</si>
  <si>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</si>
  <si>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</si>
  <si>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</si>
  <si>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</si>
  <si>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</si>
  <si>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</si>
  <si>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</si>
  <si>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</si>
  <si>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</si>
  <si>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</si>
  <si>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</si>
  <si>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</si>
  <si>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</si>
  <si>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</si>
  <si>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</si>
  <si>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</si>
  <si>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</si>
  <si>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</si>
  <si>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</si>
  <si>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</si>
  <si>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</si>
  <si>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</si>
  <si>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</si>
  <si>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</si>
  <si>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</si>
  <si>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</si>
  <si>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</si>
  <si>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</si>
  <si>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</si>
  <si>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</si>
  <si>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</si>
  <si>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</si>
  <si>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</si>
  <si>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</si>
  <si>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</si>
  <si>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</si>
  <si>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</si>
  <si>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</si>
  <si>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</si>
  <si>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</si>
  <si>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</si>
  <si>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</si>
  <si>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</si>
  <si>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</si>
  <si>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</si>
  <si>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</si>
  <si>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</si>
  <si>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</si>
  <si>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</si>
  <si>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</si>
  <si>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</si>
  <si>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</si>
  <si>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</si>
  <si>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</si>
  <si>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</si>
  <si>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</si>
  <si>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</si>
  <si>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</si>
  <si>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</si>
  <si>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</si>
  <si>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</si>
  <si>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</si>
  <si>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</si>
  <si>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</si>
  <si>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</si>
  <si>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</si>
  <si>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</si>
  <si>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</si>
  <si>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</si>
  <si>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</si>
  <si>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</si>
  <si>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</si>
  <si>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</si>
  <si>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</si>
  <si>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</si>
  <si>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</si>
  <si>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</si>
  <si>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</si>
  <si>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</si>
  <si>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</si>
  <si>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</si>
  <si>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</si>
  <si>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</si>
  <si>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</si>
  <si>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</si>
  <si>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</si>
  <si>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</si>
  <si>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</si>
  <si>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</si>
  <si>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</si>
  <si>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</si>
  <si>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</si>
  <si>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</si>
  <si>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</si>
  <si>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</si>
  <si>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</si>
  <si>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</si>
  <si>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</si>
  <si>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</si>
  <si>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</si>
  <si>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</si>
  <si>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</si>
  <si>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</si>
  <si>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</si>
  <si>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</si>
  <si>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</si>
  <si>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</si>
  <si>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</si>
  <si>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</si>
  <si>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</si>
  <si>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</si>
  <si>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</si>
  <si>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</si>
  <si>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</si>
  <si>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</si>
  <si>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</si>
  <si>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</si>
  <si>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</si>
  <si>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</si>
  <si>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</si>
  <si>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</si>
  <si>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</si>
  <si>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</si>
  <si>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</si>
  <si>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</si>
  <si>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</si>
  <si>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</si>
  <si>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</si>
  <si>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</si>
  <si>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</si>
  <si>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</si>
  <si>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</si>
  <si>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</si>
  <si>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</si>
  <si>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</si>
  <si>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</si>
  <si>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</si>
  <si>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</si>
  <si>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</si>
  <si>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</si>
  <si>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</si>
  <si>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</si>
  <si>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</si>
  <si>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</si>
  <si>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</si>
  <si>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</si>
  <si>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</si>
  <si>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</si>
  <si>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</si>
  <si>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</si>
  <si>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</si>
  <si>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</si>
  <si>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</si>
  <si>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</si>
  <si>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</si>
  <si>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</si>
  <si>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</si>
  <si>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</si>
  <si>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</si>
  <si>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</si>
  <si>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</si>
  <si>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</si>
  <si>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</si>
  <si>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</si>
  <si>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</si>
  <si>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</si>
  <si>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</si>
  <si>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</si>
  <si>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</si>
  <si>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</si>
  <si>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</si>
  <si>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</si>
  <si>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</si>
  <si>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</si>
  <si>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</si>
  <si>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</si>
  <si>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</si>
  <si>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</si>
  <si>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</si>
  <si>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</si>
  <si>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</si>
  <si>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</si>
  <si>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</si>
  <si>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</si>
  <si>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</si>
  <si>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</si>
  <si>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</si>
  <si>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</si>
  <si>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</si>
  <si>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</si>
  <si>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</si>
  <si>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</si>
  <si>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</si>
  <si>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</si>
  <si>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</si>
  <si>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</si>
  <si>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</si>
  <si>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</si>
  <si>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</si>
  <si>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</si>
  <si>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</si>
  <si>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</si>
  <si>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</si>
  <si>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</si>
  <si>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</si>
  <si>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</si>
  <si>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</si>
  <si>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</si>
  <si>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</si>
  <si>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</si>
  <si>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</si>
  <si>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</si>
  <si>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</si>
  <si>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</si>
  <si>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</si>
  <si>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</si>
  <si>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</si>
  <si>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</si>
  <si>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</si>
  <si>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</si>
  <si>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</si>
  <si>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</si>
  <si>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</si>
  <si>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</si>
  <si>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</si>
  <si>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</si>
  <si>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</si>
  <si>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</si>
  <si>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</si>
  <si>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</si>
  <si>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</si>
  <si>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</si>
  <si>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</si>
  <si>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</si>
  <si>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</si>
  <si>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</si>
  <si>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</si>
  <si>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</si>
  <si>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</si>
  <si>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</si>
  <si>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</si>
  <si>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</si>
  <si>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</si>
  <si>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</si>
  <si>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</si>
  <si>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</si>
  <si>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</si>
  <si>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</si>
  <si>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</si>
  <si>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</si>
  <si>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</si>
  <si>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</si>
  <si>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</si>
  <si>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</si>
  <si>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</si>
  <si>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</si>
  <si>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</si>
  <si>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</si>
  <si>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</si>
  <si>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</si>
  <si>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</si>
  <si>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</si>
  <si>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</si>
  <si>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</si>
  <si>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</si>
  <si>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</si>
  <si>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</si>
  <si>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</si>
  <si>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</si>
  <si>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</si>
  <si>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</si>
  <si>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</si>
  <si>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</si>
  <si>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</si>
  <si>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</si>
  <si>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</si>
  <si>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</si>
  <si>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</si>
  <si>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</si>
  <si>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</si>
  <si>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</si>
  <si>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</si>
  <si>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</si>
  <si>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</si>
  <si>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</si>
  <si>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</si>
  <si>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</si>
  <si>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</si>
  <si>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</si>
  <si>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</si>
  <si>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</si>
  <si>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</si>
  <si>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</si>
  <si>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</si>
  <si>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</si>
  <si>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</si>
  <si>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</si>
  <si>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</si>
  <si>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</si>
  <si>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</si>
  <si>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</si>
  <si>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</si>
  <si>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</si>
  <si>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</si>
  <si>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</si>
  <si>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</si>
  <si>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</si>
  <si>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</si>
  <si>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</si>
  <si>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</si>
  <si>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</si>
  <si>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</si>
  <si>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</si>
  <si>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</si>
  <si>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</si>
  <si>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</si>
  <si>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</si>
  <si>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</si>
  <si>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</si>
  <si>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</si>
  <si>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</si>
  <si>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</si>
  <si>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</si>
  <si>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</si>
  <si>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</si>
  <si>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</si>
  <si>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</si>
  <si>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</si>
  <si>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</si>
  <si>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</si>
  <si>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</si>
  <si>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</si>
  <si>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</si>
  <si>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</si>
  <si>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</si>
  <si>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</si>
  <si>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</si>
  <si>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</si>
  <si>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</si>
  <si>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</si>
  <si>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</si>
  <si>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</si>
  <si>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</si>
  <si>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</si>
  <si>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</si>
  <si>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</si>
  <si>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</si>
  <si>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</si>
  <si>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</si>
  <si>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</si>
  <si>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</si>
  <si>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</si>
  <si>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</si>
  <si>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</si>
  <si>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</si>
  <si>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</si>
  <si>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</si>
  <si>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</si>
  <si>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</si>
  <si>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</si>
  <si>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</si>
  <si>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</si>
  <si>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</si>
  <si>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</si>
  <si>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</si>
  <si>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</si>
  <si>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</si>
  <si>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</si>
  <si>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</si>
  <si>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</si>
  <si>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</si>
  <si>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</si>
  <si>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</si>
  <si>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</si>
  <si>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</si>
  <si>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</si>
  <si>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</si>
  <si>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</si>
  <si>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</si>
  <si>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</si>
  <si>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</si>
  <si>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</si>
  <si>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</si>
  <si>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</si>
  <si>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</si>
  <si>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</si>
  <si>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</si>
  <si>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</si>
  <si>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</si>
  <si>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</si>
  <si>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</si>
  <si>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</si>
  <si>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</si>
  <si>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</si>
  <si>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</si>
  <si>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</si>
  <si>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</si>
  <si>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</si>
  <si>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</si>
  <si>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</si>
  <si>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</si>
  <si>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</si>
  <si>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</si>
  <si>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</si>
  <si>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</si>
  <si>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</si>
  <si>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</si>
  <si>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</si>
  <si>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</si>
  <si>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</si>
  <si>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</si>
  <si>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</si>
  <si>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</si>
  <si>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</si>
  <si>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</si>
  <si>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</si>
  <si>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</si>
  <si>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</si>
  <si>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</si>
  <si>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</si>
  <si>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</si>
  <si>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</si>
  <si>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</si>
  <si>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</si>
  <si>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</si>
  <si>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</si>
  <si>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</si>
  <si>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</si>
  <si>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</si>
  <si>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</si>
  <si>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</si>
  <si>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</si>
  <si>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</si>
  <si>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</si>
  <si>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</si>
  <si>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</si>
  <si>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</si>
  <si>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</si>
  <si>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</si>
  <si>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</si>
  <si>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</si>
  <si>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</si>
  <si>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</si>
  <si>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</si>
  <si>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</si>
  <si>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</si>
  <si>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</si>
  <si>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</si>
  <si>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</si>
  <si>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</si>
  <si>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</si>
  <si>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</si>
  <si>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</si>
  <si>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</si>
  <si>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</si>
  <si>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</si>
  <si>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</si>
  <si>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</si>
  <si>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</si>
  <si>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</si>
  <si>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</si>
  <si>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</si>
  <si>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</si>
  <si>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</si>
  <si>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</si>
  <si>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</si>
  <si>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</si>
  <si>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</si>
  <si>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</si>
  <si>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</si>
  <si>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</si>
  <si>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</si>
  <si>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</si>
  <si>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</si>
  <si>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</si>
  <si>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</si>
  <si>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</si>
  <si>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</si>
  <si>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</si>
  <si>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</si>
  <si>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</si>
  <si>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</si>
  <si>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</si>
  <si>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</si>
  <si>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</si>
  <si>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</si>
  <si>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</si>
  <si>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</si>
  <si>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</si>
  <si>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</si>
  <si>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</si>
  <si>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</si>
  <si>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</si>
  <si>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</si>
  <si>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</si>
  <si>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</si>
  <si>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</si>
  <si>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</si>
  <si>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</si>
  <si>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</si>
  <si>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</si>
  <si>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</si>
  <si>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</si>
  <si>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</si>
  <si>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</si>
  <si>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</si>
  <si>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</si>
  <si>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</si>
  <si>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</si>
  <si>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</si>
  <si>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</si>
  <si>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</si>
  <si>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</si>
  <si>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</si>
  <si>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</si>
  <si>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</si>
  <si>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</si>
  <si>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</si>
  <si>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</si>
  <si>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</si>
  <si>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</si>
  <si>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</si>
  <si>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</si>
  <si>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</si>
  <si>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</si>
  <si>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</si>
  <si>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</si>
  <si>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</si>
  <si>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</si>
  <si>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</si>
  <si>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</si>
  <si>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</si>
  <si>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</si>
  <si>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</si>
  <si>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</si>
  <si>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</si>
  <si>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</si>
  <si>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</si>
  <si>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</si>
  <si>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</si>
  <si>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</si>
  <si>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</si>
  <si>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</si>
  <si>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</si>
  <si>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</si>
  <si>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</si>
  <si>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</si>
  <si>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</si>
  <si>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</si>
  <si>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</si>
  <si>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</si>
  <si>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</si>
  <si>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</si>
  <si>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</si>
  <si>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</si>
  <si>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</si>
  <si>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</si>
  <si>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</si>
  <si>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</si>
  <si>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</si>
  <si>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</si>
  <si>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</si>
  <si>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</si>
  <si>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</si>
  <si>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</si>
  <si>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</si>
  <si>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</si>
  <si>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</si>
  <si>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</si>
  <si>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</si>
  <si>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</si>
  <si>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</si>
  <si>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</si>
  <si>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</si>
  <si>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</si>
  <si>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</si>
  <si>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</si>
  <si>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</si>
  <si>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</si>
  <si>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</si>
  <si>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</si>
  <si>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</si>
  <si>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</si>
  <si>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</si>
  <si>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</si>
  <si>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</si>
  <si>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</si>
  <si>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</si>
  <si>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</si>
  <si>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</si>
  <si>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</si>
  <si>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</si>
  <si>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</si>
  <si>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</si>
  <si>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</si>
  <si>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</si>
  <si>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</si>
  <si>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</si>
  <si>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</si>
  <si>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</si>
  <si>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</si>
  <si>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</si>
  <si>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</si>
  <si>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</si>
  <si>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</si>
  <si>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</si>
  <si>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</si>
  <si>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</si>
  <si>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</si>
  <si>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</si>
  <si>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</si>
  <si>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</si>
  <si>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</si>
  <si>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</si>
  <si>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</si>
  <si>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</si>
  <si>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</si>
  <si>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</si>
  <si>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</si>
  <si>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</si>
  <si>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</si>
  <si>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</si>
  <si>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</si>
  <si>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</si>
  <si>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</si>
  <si>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</si>
  <si>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</si>
  <si>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</si>
  <si>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</si>
  <si>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</si>
  <si>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</si>
  <si>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</si>
  <si>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</si>
  <si>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</si>
  <si>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</si>
  <si>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</si>
  <si>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</si>
  <si>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</si>
  <si>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</si>
  <si>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</si>
  <si>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</si>
  <si>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</si>
  <si>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</si>
  <si>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</si>
  <si>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</si>
  <si>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</si>
  <si>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</si>
  <si>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</si>
  <si>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</si>
  <si>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</si>
  <si>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</si>
  <si>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</si>
  <si>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</si>
  <si>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</si>
  <si>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</si>
  <si>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</si>
  <si>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</si>
  <si>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</si>
  <si>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</si>
  <si>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</si>
  <si>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</si>
  <si>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</si>
  <si>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</si>
  <si>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</si>
  <si>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</si>
  <si>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</si>
  <si>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</si>
  <si>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</si>
  <si>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</si>
  <si>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</si>
  <si>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</si>
  <si>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</si>
  <si>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</si>
  <si>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</si>
  <si>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</si>
  <si>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</si>
  <si>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</si>
  <si>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</si>
  <si>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</si>
  <si>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</si>
  <si>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</si>
  <si>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</si>
  <si>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</si>
  <si>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</si>
  <si>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</si>
  <si>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</si>
  <si>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</si>
  <si>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</si>
  <si>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</si>
  <si>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</si>
  <si>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</si>
  <si>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</si>
  <si>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</si>
  <si>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</si>
  <si>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</si>
  <si>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</si>
  <si>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</si>
  <si>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</si>
  <si>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</si>
  <si>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</si>
  <si>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</si>
  <si>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</si>
  <si>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</si>
  <si>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</si>
  <si>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</si>
  <si>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</si>
  <si>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</si>
  <si>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</si>
  <si>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</si>
  <si>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</si>
  <si>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</si>
  <si>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</si>
  <si>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</si>
  <si>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</si>
  <si>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</si>
  <si>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</si>
  <si>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</si>
  <si>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</si>
  <si>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</si>
  <si>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</si>
  <si>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</si>
  <si>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</si>
  <si>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</si>
  <si>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</si>
  <si>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</si>
  <si>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</si>
  <si>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</si>
  <si>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</si>
  <si>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</si>
  <si>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</si>
  <si>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</si>
  <si>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</si>
  <si>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</si>
  <si>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</si>
  <si>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</si>
  <si>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</si>
  <si>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</si>
  <si>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</si>
  <si>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</si>
  <si>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</si>
  <si>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</si>
  <si>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</si>
  <si>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</si>
  <si>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</si>
  <si>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</si>
  <si>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</si>
  <si>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</si>
  <si>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</si>
  <si>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</si>
  <si>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</si>
  <si>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</si>
  <si>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</si>
  <si>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</si>
  <si>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</si>
  <si>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</si>
  <si>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</si>
  <si>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</si>
  <si>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</si>
  <si>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</si>
  <si>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</si>
  <si>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</si>
  <si>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</si>
  <si>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</si>
  <si>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</si>
  <si>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</si>
  <si>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</si>
  <si>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</si>
  <si>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</si>
  <si>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</si>
  <si>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</si>
  <si>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</si>
  <si>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</si>
  <si>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</si>
  <si>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</si>
  <si>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</si>
  <si>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</si>
  <si>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</si>
  <si>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</si>
  <si>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</si>
  <si>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</si>
  <si>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</si>
  <si>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</si>
  <si>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</si>
  <si>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</si>
  <si>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</si>
  <si>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</si>
  <si>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</si>
  <si>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</si>
  <si>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</si>
  <si>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</si>
  <si>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</si>
  <si>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</si>
  <si>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</si>
  <si>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</si>
  <si>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</si>
  <si>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</si>
  <si>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</si>
  <si>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</si>
  <si>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</si>
  <si>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</si>
  <si>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</si>
  <si>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</si>
  <si>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</si>
  <si>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</si>
  <si>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</si>
  <si>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</si>
  <si>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</si>
  <si>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</si>
  <si>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</si>
  <si>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</si>
  <si>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</si>
  <si>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</si>
  <si>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</si>
  <si>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</si>
  <si>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</si>
  <si>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</si>
  <si>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</si>
  <si>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</si>
  <si>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</si>
  <si>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</si>
  <si>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</si>
  <si>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</si>
  <si>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</si>
  <si>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</si>
  <si>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</si>
  <si>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</si>
  <si>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</si>
  <si>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</si>
  <si>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</si>
  <si>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</si>
  <si>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</si>
  <si>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</si>
  <si>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</si>
  <si>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</si>
  <si>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</si>
  <si>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</si>
  <si>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</si>
  <si>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</si>
  <si>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</si>
  <si>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</si>
  <si>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</si>
  <si>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</si>
  <si>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</si>
  <si>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</si>
  <si>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</si>
  <si>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</si>
  <si>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</si>
  <si>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</si>
  <si>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</si>
  <si>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</si>
  <si>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</si>
  <si>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</si>
  <si>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</si>
  <si>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</si>
  <si>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</si>
  <si>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</si>
  <si>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</si>
  <si>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</si>
  <si>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</si>
  <si>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</si>
  <si>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</si>
  <si>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</si>
  <si>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</si>
  <si>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</si>
  <si>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</si>
  <si>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</si>
  <si>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</si>
  <si>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</si>
  <si>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</si>
  <si>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</si>
  <si>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</si>
  <si>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</si>
  <si>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</si>
  <si>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</si>
  <si>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</si>
  <si>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</si>
  <si>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</si>
  <si>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</si>
  <si>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</si>
  <si>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</si>
  <si>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</si>
  <si>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</si>
  <si>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</si>
  <si>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</si>
  <si>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</si>
  <si>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</si>
  <si>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</si>
  <si>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</si>
  <si>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</si>
  <si>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</si>
  <si>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</si>
  <si>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</si>
  <si>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</si>
  <si>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</si>
  <si>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</si>
  <si>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</si>
  <si>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</si>
  <si>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</si>
  <si>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</si>
  <si>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</si>
  <si>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</si>
  <si>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</si>
  <si>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</si>
  <si>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</si>
  <si>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</si>
  <si>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</si>
  <si>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</si>
  <si>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</si>
  <si>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</si>
  <si>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</si>
  <si>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</si>
  <si>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</si>
  <si>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</si>
  <si>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</si>
  <si>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</si>
  <si>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</si>
  <si>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</si>
  <si>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</si>
  <si>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</si>
  <si>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</si>
  <si>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</si>
  <si>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</si>
  <si>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</si>
  <si>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</si>
  <si>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</si>
  <si>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</si>
  <si>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</si>
  <si>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</si>
  <si>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</si>
  <si>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</si>
  <si>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</si>
  <si>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</si>
  <si>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</si>
  <si>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</si>
  <si>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</si>
  <si>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</si>
  <si>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</si>
  <si>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</si>
  <si>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</si>
  <si>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</si>
  <si>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</si>
  <si>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</si>
  <si>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</si>
  <si>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</si>
  <si>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</si>
  <si>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</si>
  <si>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</si>
  <si>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</si>
  <si>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</si>
  <si>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</si>
  <si>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</si>
  <si>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</si>
  <si>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</si>
  <si>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</si>
  <si>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</si>
  <si>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</si>
  <si>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</si>
  <si>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</si>
  <si>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</si>
  <si>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</si>
  <si>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</si>
  <si>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</si>
  <si>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</si>
  <si>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</si>
  <si>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</si>
  <si>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</si>
  <si>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</si>
  <si>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</si>
  <si>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</si>
  <si>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</si>
  <si>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</si>
  <si>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</si>
  <si>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</si>
  <si>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</si>
  <si>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</si>
  <si>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</si>
  <si>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</si>
  <si>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</si>
  <si>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</si>
  <si>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</si>
  <si>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</si>
  <si>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</si>
  <si>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</si>
  <si>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</si>
  <si>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</si>
  <si>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</si>
  <si>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</si>
  <si>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</si>
  <si>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</si>
  <si>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</si>
  <si>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</si>
  <si>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</si>
  <si>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</si>
  <si>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</si>
  <si>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</si>
  <si>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</si>
  <si>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</si>
  <si>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</si>
  <si>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</si>
  <si>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</si>
  <si>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</si>
  <si>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</si>
  <si>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</si>
  <si>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</si>
  <si>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</si>
  <si>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</si>
  <si>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</si>
  <si>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</si>
  <si>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</si>
  <si>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</si>
  <si>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</si>
  <si>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</si>
  <si>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</si>
  <si>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</si>
  <si>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</si>
  <si>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</si>
  <si>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</si>
  <si>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</si>
  <si>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</si>
  <si>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</si>
  <si>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</si>
  <si>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</si>
  <si>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</si>
  <si>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</si>
  <si>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</si>
  <si>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</si>
  <si>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</si>
  <si>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</si>
  <si>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</si>
  <si>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</si>
  <si>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</si>
  <si>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</si>
  <si>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</si>
  <si>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</si>
  <si>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</si>
  <si>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</si>
  <si>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</si>
  <si>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</si>
  <si>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</si>
  <si>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</si>
  <si>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</si>
  <si>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</si>
  <si>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</si>
  <si>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</si>
  <si>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</si>
  <si>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</si>
  <si>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</si>
  <si>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</si>
  <si>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</si>
  <si>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</si>
  <si>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</si>
  <si>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</si>
  <si>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</si>
  <si>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</si>
  <si>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</si>
  <si>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</si>
  <si>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</si>
  <si>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</si>
  <si>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</si>
  <si>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</si>
  <si>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</si>
  <si>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</si>
  <si>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</si>
  <si>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</si>
  <si>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</si>
  <si>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</si>
  <si>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</si>
  <si>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</si>
  <si>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</si>
  <si>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</si>
  <si>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</si>
  <si>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</si>
  <si>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</si>
  <si>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</si>
  <si>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</si>
  <si>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</si>
  <si>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</si>
  <si>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</si>
  <si>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</si>
  <si>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</si>
  <si>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</si>
  <si>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</si>
  <si>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</si>
  <si>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</si>
  <si>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</si>
  <si>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</si>
  <si>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</si>
  <si>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</si>
  <si>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</si>
  <si>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</si>
  <si>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</si>
  <si>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</si>
  <si>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</si>
  <si>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</si>
  <si>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</si>
  <si>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</si>
  <si>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</si>
  <si>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</si>
  <si>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</si>
  <si>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</si>
  <si>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</si>
  <si>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</si>
  <si>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</si>
  <si>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</si>
  <si>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</si>
  <si>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</si>
  <si>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</si>
  <si>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</si>
  <si>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</si>
  <si>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</si>
  <si>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</si>
  <si>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</si>
  <si>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</si>
  <si>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</si>
  <si>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</si>
  <si>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</si>
  <si>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</si>
  <si>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</si>
  <si>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</si>
  <si>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</si>
  <si>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</si>
  <si>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</si>
  <si>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</si>
  <si>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</si>
  <si>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</si>
  <si>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</si>
  <si>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</si>
  <si>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</si>
  <si>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</si>
  <si>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</si>
  <si>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</si>
  <si>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</si>
  <si>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</si>
  <si>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</si>
  <si>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</si>
  <si>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</si>
  <si>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</si>
  <si>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</si>
  <si>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</si>
  <si>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</si>
  <si>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</si>
  <si>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</si>
  <si>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</si>
  <si>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</si>
  <si>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</si>
  <si>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</si>
  <si>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</si>
  <si>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</si>
  <si>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</si>
  <si>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</si>
  <si>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</si>
  <si>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</si>
  <si>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</si>
  <si>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</si>
  <si>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</si>
  <si>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</si>
  <si>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</si>
  <si>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</si>
  <si>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</si>
  <si>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</si>
  <si>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</si>
  <si>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</si>
  <si>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</si>
  <si>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</si>
  <si>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</si>
  <si>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</si>
  <si>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</si>
  <si>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</si>
  <si>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</si>
  <si>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</si>
  <si>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</si>
  <si>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</si>
  <si>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</si>
  <si>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</si>
  <si>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</si>
  <si>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</si>
  <si>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</si>
  <si>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</si>
  <si>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</si>
  <si>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</si>
  <si>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</si>
  <si>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</si>
  <si>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</si>
  <si>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</si>
  <si>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</si>
  <si>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</si>
  <si>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</si>
  <si>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</si>
  <si>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</si>
  <si>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</si>
  <si>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</si>
  <si>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</si>
  <si>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</si>
  <si>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</si>
  <si>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</si>
  <si>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</si>
  <si>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</si>
  <si>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</si>
  <si>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</si>
  <si>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</si>
  <si>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</si>
  <si>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</si>
  <si>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</si>
  <si>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</si>
  <si>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</si>
  <si>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</si>
  <si>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</si>
  <si>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</si>
  <si>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</si>
  <si>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</si>
  <si>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</si>
  <si>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</si>
  <si>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</si>
  <si>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</si>
  <si>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</si>
  <si>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</si>
  <si>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</si>
  <si>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</si>
  <si>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</si>
  <si>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</si>
  <si>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</si>
  <si>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</si>
  <si>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</si>
  <si>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</si>
  <si>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</si>
  <si>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</si>
  <si>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</si>
  <si>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</si>
  <si>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</si>
  <si>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</si>
  <si>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</si>
  <si>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</si>
  <si>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</si>
  <si>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</si>
  <si>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</si>
  <si>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</si>
  <si>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</si>
  <si>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</si>
  <si>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</si>
  <si>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</si>
  <si>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</si>
  <si>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</si>
  <si>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</si>
  <si>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</si>
  <si>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</si>
  <si>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</si>
  <si>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</si>
  <si>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</si>
  <si>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</si>
  <si>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</si>
  <si>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</si>
  <si>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</si>
  <si>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</si>
  <si>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</si>
  <si>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</si>
  <si>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</si>
  <si>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</si>
  <si>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</si>
  <si>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</si>
  <si>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</si>
  <si>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</si>
  <si>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</si>
  <si>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</si>
  <si>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</si>
  <si>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</si>
  <si>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</si>
  <si>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</si>
  <si>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</si>
  <si>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</si>
  <si>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</si>
  <si>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</si>
  <si>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</si>
  <si>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</si>
  <si>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</si>
  <si>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</si>
  <si>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</si>
  <si>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</si>
  <si>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</si>
  <si>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</si>
  <si>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</si>
  <si>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</si>
  <si>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</si>
  <si>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</si>
  <si>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</si>
  <si>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</si>
  <si>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</si>
  <si>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</si>
  <si>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</si>
  <si>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</si>
  <si>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</si>
  <si>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</si>
  <si>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</si>
  <si>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</si>
  <si>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</si>
  <si>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</si>
  <si>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</si>
  <si>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</si>
  <si>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</si>
  <si>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</si>
  <si>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</si>
  <si>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</si>
  <si>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</si>
  <si>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</si>
  <si>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</si>
  <si>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</si>
  <si>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</si>
  <si>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</si>
  <si>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</si>
  <si>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</si>
  <si>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</si>
  <si>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</si>
  <si>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</si>
  <si>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</si>
  <si>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</si>
  <si>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</si>
  <si>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</si>
  <si>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</si>
  <si>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</si>
  <si>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</si>
  <si>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</si>
  <si>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</si>
  <si>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</si>
  <si>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</si>
  <si>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</si>
  <si>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</si>
  <si>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</si>
  <si>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</si>
  <si>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</si>
  <si>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</si>
  <si>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</si>
  <si>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</si>
  <si>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</si>
  <si>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</si>
  <si>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</si>
  <si>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</si>
  <si>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</si>
  <si>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</si>
  <si>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</si>
  <si>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</si>
  <si>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</si>
  <si>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</si>
  <si>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</si>
  <si>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</si>
  <si>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</si>
  <si>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</si>
  <si>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</si>
  <si>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</si>
  <si>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</si>
  <si>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</si>
  <si>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</si>
  <si>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</si>
  <si>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</si>
  <si>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</si>
  <si>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</si>
  <si>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</si>
  <si>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</si>
  <si>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</si>
  <si>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</si>
  <si>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</si>
  <si>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</si>
  <si>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</si>
  <si>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</si>
  <si>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</si>
  <si>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</si>
  <si>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</si>
  <si>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</si>
  <si>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</si>
  <si>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</si>
  <si>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</si>
  <si>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</si>
  <si>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</si>
  <si>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</si>
  <si>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</si>
  <si>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</si>
  <si>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</si>
  <si>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</si>
  <si>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</si>
  <si>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</si>
  <si>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</si>
  <si>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</si>
  <si>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</si>
  <si>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</si>
  <si>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</si>
  <si>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</si>
  <si>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</si>
  <si>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</si>
  <si>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</si>
  <si>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</si>
  <si>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</si>
  <si>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</si>
  <si>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</si>
  <si>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</si>
  <si>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</si>
  <si>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</si>
  <si>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</si>
  <si>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</si>
  <si>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</si>
  <si>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</si>
  <si>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</si>
  <si>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</si>
  <si>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</si>
  <si>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</si>
  <si>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</si>
  <si>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</si>
  <si>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</si>
  <si>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</si>
  <si>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</si>
  <si>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</si>
  <si>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</si>
  <si>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</si>
  <si>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</si>
  <si>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</si>
  <si>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</si>
  <si>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</si>
  <si>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</si>
  <si>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</si>
  <si>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</si>
  <si>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</si>
  <si>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</si>
  <si>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</si>
  <si>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</si>
  <si>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</si>
  <si>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</si>
  <si>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</si>
  <si>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</si>
  <si>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</si>
  <si>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</si>
  <si>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</si>
  <si>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</si>
  <si>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</si>
  <si>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</si>
  <si>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</si>
  <si>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</si>
  <si>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</si>
  <si>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</si>
  <si>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</si>
  <si>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</si>
  <si>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</si>
  <si>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</si>
  <si>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</si>
  <si>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</si>
  <si>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</si>
  <si>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</si>
  <si>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</si>
  <si>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</si>
  <si>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</si>
  <si>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</si>
  <si>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</si>
  <si>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</si>
  <si>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</si>
  <si>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</si>
  <si>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</si>
  <si>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</si>
  <si>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</si>
  <si>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</si>
  <si>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</si>
  <si>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</si>
  <si>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</si>
  <si>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</si>
  <si>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</si>
  <si>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</si>
  <si>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</si>
  <si>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</si>
  <si>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</si>
  <si>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</si>
  <si>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</si>
  <si>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</si>
  <si>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</si>
  <si>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</si>
  <si>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</si>
  <si>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</si>
  <si>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</si>
  <si>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</si>
  <si>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</si>
  <si>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</si>
  <si>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</si>
  <si>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</si>
  <si>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</si>
  <si>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</si>
  <si>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</si>
  <si>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</si>
  <si>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</si>
  <si>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</si>
  <si>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</si>
  <si>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</si>
  <si>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</si>
  <si>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</si>
  <si>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</si>
  <si>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</si>
  <si>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</si>
  <si>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</si>
  <si>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</si>
  <si>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</si>
  <si>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</si>
  <si>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</si>
  <si>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</si>
  <si>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</si>
  <si>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</si>
  <si>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</si>
  <si>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</si>
  <si>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</si>
  <si>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</si>
  <si>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</si>
  <si>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</si>
  <si>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</si>
  <si>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</si>
  <si>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</si>
  <si>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</si>
  <si>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</si>
  <si>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</si>
  <si>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</si>
  <si>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</si>
  <si>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</si>
  <si>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</si>
  <si>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</si>
  <si>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</si>
  <si>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</si>
  <si>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</si>
  <si>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</si>
  <si>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</si>
  <si>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</si>
  <si>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</si>
  <si>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</si>
  <si>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</si>
  <si>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</si>
  <si>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</si>
  <si>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</si>
  <si>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</si>
  <si>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</si>
  <si>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</si>
  <si>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</si>
  <si>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</si>
  <si>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</si>
  <si>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</si>
  <si>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</si>
  <si>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</si>
  <si>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</si>
  <si>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</si>
  <si>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</si>
  <si>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</si>
  <si>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</si>
  <si>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</si>
  <si>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</si>
  <si>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</si>
  <si>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</si>
  <si>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</si>
  <si>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</si>
  <si>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</si>
  <si>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</si>
  <si>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</si>
  <si>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</si>
  <si>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</si>
  <si>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</si>
  <si>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</si>
  <si>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</si>
  <si>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</si>
  <si>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</si>
  <si>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</si>
  <si>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</si>
  <si>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</si>
  <si>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</si>
  <si>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</si>
  <si>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</si>
  <si>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</si>
  <si>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</si>
  <si>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</si>
  <si>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</si>
  <si>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</si>
  <si>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</si>
  <si>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</si>
  <si>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</si>
  <si>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</si>
  <si>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</si>
  <si>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</si>
  <si>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</si>
  <si>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</si>
  <si>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</si>
  <si>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</si>
  <si>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</si>
  <si>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</si>
  <si>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</si>
  <si>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</si>
  <si>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</si>
  <si>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</si>
  <si>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</si>
  <si>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</si>
  <si>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</si>
  <si>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</si>
  <si>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</si>
  <si>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</si>
  <si>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</si>
  <si>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</si>
  <si>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</si>
  <si>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</si>
  <si>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</si>
  <si>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</si>
  <si>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</si>
  <si>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</si>
  <si>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</si>
  <si>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</si>
  <si>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</si>
  <si>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</si>
  <si>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</si>
  <si>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</si>
  <si>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</si>
  <si>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</si>
  <si>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</si>
  <si>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</si>
  <si>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</si>
  <si>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</si>
  <si>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</si>
  <si>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</si>
  <si>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</si>
  <si>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</si>
  <si>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</si>
  <si>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</si>
  <si>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</si>
  <si>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</si>
  <si>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</si>
  <si>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</si>
  <si>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</si>
  <si>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</si>
  <si>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</si>
  <si>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</si>
  <si>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</si>
  <si>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</si>
  <si>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</si>
  <si>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</si>
  <si>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</si>
  <si>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</si>
  <si>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</si>
  <si>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</si>
  <si>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</si>
  <si>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</si>
  <si>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</si>
  <si>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</si>
  <si>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</si>
  <si>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</si>
  <si>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</si>
  <si>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</si>
  <si>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</si>
  <si>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</si>
  <si>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</si>
  <si>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</si>
  <si>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</si>
  <si>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</si>
  <si>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</si>
  <si>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</si>
  <si>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</si>
  <si>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</si>
  <si>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</si>
  <si>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</si>
  <si>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</si>
  <si>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</si>
  <si>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</si>
  <si>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</si>
  <si>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</si>
  <si>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</si>
  <si>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</si>
  <si>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</si>
  <si>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</si>
  <si>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</si>
  <si>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</si>
  <si>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</si>
  <si>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</si>
  <si>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</si>
  <si>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</si>
  <si>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</si>
  <si>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</si>
  <si>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</si>
  <si>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</si>
  <si>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</si>
  <si>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</si>
  <si>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</si>
  <si>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</si>
  <si>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</si>
  <si>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</si>
  <si>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</si>
  <si>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</si>
  <si>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</si>
  <si>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</si>
  <si>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</si>
  <si>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</si>
  <si>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</si>
  <si>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</si>
  <si>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</si>
  <si>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</si>
  <si>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</si>
  <si>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</si>
  <si>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</si>
  <si>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</si>
  <si>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</si>
  <si>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</si>
  <si>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</si>
  <si>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</si>
  <si>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</si>
  <si>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</si>
  <si>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</si>
  <si>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</si>
  <si>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</si>
  <si>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</si>
  <si>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</si>
  <si>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</si>
  <si>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</si>
  <si>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</si>
  <si>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</si>
  <si>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</si>
  <si>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</si>
  <si>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</si>
  <si>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</si>
  <si>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</si>
  <si>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</si>
  <si>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</si>
  <si>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</si>
  <si>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</si>
  <si>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</si>
  <si>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</si>
  <si>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</si>
  <si>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</si>
  <si>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</si>
  <si>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</si>
  <si>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</si>
  <si>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</si>
  <si>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</si>
  <si>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</si>
  <si>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</si>
  <si>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</si>
  <si>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</si>
  <si>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</si>
  <si>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</si>
  <si>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</si>
  <si>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</si>
  <si>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</si>
  <si>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</si>
  <si>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</si>
  <si>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</si>
  <si>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</si>
  <si>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</si>
  <si>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</si>
  <si>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</si>
  <si>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</si>
  <si>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</si>
  <si>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</si>
  <si>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</si>
  <si>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</si>
  <si>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</si>
  <si>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</si>
  <si>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</si>
  <si>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</si>
  <si>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</si>
  <si>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</si>
  <si>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</si>
  <si>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</si>
  <si>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</si>
  <si>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</si>
  <si>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</si>
  <si>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</si>
  <si>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</si>
  <si>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</si>
  <si>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</si>
  <si>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</si>
  <si>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</si>
  <si>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</si>
  <si>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</si>
  <si>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</si>
  <si>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</si>
  <si>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</si>
  <si>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</si>
  <si>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</si>
  <si>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</si>
  <si>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</si>
  <si>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</si>
  <si>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</si>
  <si>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</si>
  <si>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</si>
  <si>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</si>
  <si>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</si>
  <si>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</si>
  <si>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</si>
  <si>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</si>
  <si>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</si>
  <si>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</si>
  <si>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</si>
  <si>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</si>
  <si>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</si>
  <si>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</si>
  <si>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</si>
  <si>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</si>
  <si>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</si>
  <si>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</si>
  <si>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</si>
  <si>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</si>
  <si>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</si>
  <si>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</si>
  <si>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</si>
  <si>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</si>
  <si>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</si>
  <si>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</si>
  <si>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</si>
  <si>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</si>
  <si>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</si>
  <si>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</si>
  <si>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</si>
  <si>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</si>
  <si>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</si>
  <si>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</si>
  <si>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</si>
  <si>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</si>
  <si>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</si>
  <si>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</si>
  <si>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</si>
  <si>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</si>
  <si>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</si>
  <si>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</si>
  <si>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</si>
  <si>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</si>
  <si>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</si>
  <si>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</si>
  <si>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</si>
  <si>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</si>
  <si>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</si>
  <si>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</si>
  <si>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</si>
  <si>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</si>
  <si>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</si>
  <si>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</si>
  <si>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</si>
  <si>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</si>
  <si>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</si>
  <si>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</si>
  <si>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</si>
  <si>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</si>
  <si>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</si>
  <si>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</si>
  <si>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</si>
  <si>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</si>
  <si>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</si>
  <si>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</si>
  <si>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</si>
  <si>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</si>
  <si>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</si>
  <si>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</si>
  <si>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</si>
  <si>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</si>
  <si>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</si>
  <si>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</si>
  <si>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</si>
  <si>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</si>
  <si>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</si>
  <si>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</si>
  <si>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</si>
  <si>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</si>
  <si>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</si>
  <si>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</si>
  <si>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</si>
  <si>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</si>
  <si>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</si>
  <si>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</si>
  <si>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</si>
  <si>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</si>
  <si>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</si>
  <si>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</si>
  <si>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</si>
  <si>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</si>
  <si>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</si>
  <si>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</si>
  <si>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</si>
  <si>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</si>
  <si>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</si>
  <si>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</si>
  <si>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</si>
  <si>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</si>
  <si>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</si>
  <si>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</si>
  <si>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</si>
  <si>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</si>
  <si>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</si>
  <si>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</si>
  <si>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</si>
  <si>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</si>
  <si>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</si>
  <si>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</si>
  <si>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</si>
  <si>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</si>
  <si>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</si>
  <si>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</si>
  <si>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</si>
  <si>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</si>
  <si>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</si>
  <si>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</si>
  <si>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</si>
  <si>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</si>
  <si>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</si>
  <si>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</si>
  <si>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</si>
  <si>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</si>
  <si>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</si>
  <si>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</si>
  <si>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</si>
  <si>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</si>
  <si>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</si>
  <si>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</si>
  <si>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</si>
  <si>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</si>
  <si>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</si>
  <si>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</si>
  <si>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</si>
  <si>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</si>
  <si>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</si>
  <si>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</si>
  <si>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</si>
  <si>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</si>
  <si>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</si>
  <si>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</si>
  <si>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</si>
  <si>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</si>
  <si>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</si>
  <si>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</si>
  <si>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</si>
  <si>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</si>
  <si>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</si>
  <si>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</si>
  <si>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</si>
  <si>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</si>
  <si>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</si>
  <si>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</si>
  <si>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</si>
  <si>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</si>
  <si>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</si>
  <si>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</si>
  <si>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</si>
  <si>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</si>
  <si>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</si>
  <si>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</si>
  <si>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</si>
  <si>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</si>
  <si>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</si>
  <si>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</si>
  <si>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</si>
  <si>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</si>
  <si>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</si>
  <si>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</si>
  <si>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</si>
  <si>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</si>
  <si>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</si>
  <si>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</si>
  <si>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</si>
  <si>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</si>
  <si>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</si>
  <si>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</si>
  <si>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</si>
  <si>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</si>
  <si>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</si>
  <si>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</si>
  <si>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</si>
  <si>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</si>
  <si>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</si>
  <si>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</si>
  <si>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</si>
  <si>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</si>
  <si>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</si>
  <si>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</si>
  <si>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</si>
  <si>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</si>
  <si>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</si>
  <si>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</si>
  <si>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</si>
  <si>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</si>
  <si>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</si>
  <si>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</si>
  <si>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</si>
  <si>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</si>
  <si>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</si>
  <si>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</si>
  <si>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</si>
  <si>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</si>
  <si>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</si>
  <si>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</si>
  <si>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</si>
  <si>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</si>
  <si>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</si>
  <si>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</si>
  <si>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</si>
  <si>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</si>
  <si>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</si>
  <si>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</si>
  <si>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</si>
  <si>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</si>
  <si>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</si>
  <si>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</si>
  <si>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</si>
  <si>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</si>
  <si>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</si>
  <si>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</si>
  <si>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</si>
  <si>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</si>
  <si>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</si>
  <si>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</si>
  <si>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</si>
  <si>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</si>
  <si>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</si>
  <si>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</si>
  <si>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</si>
  <si>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</si>
  <si>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</si>
  <si>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</si>
  <si>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</si>
  <si>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</si>
  <si>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</si>
  <si>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</si>
  <si>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</si>
  <si>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</si>
  <si>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</si>
  <si>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</si>
  <si>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</si>
  <si>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</si>
  <si>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</si>
  <si>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</si>
  <si>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</si>
  <si>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</si>
  <si>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</si>
  <si>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</si>
  <si>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</si>
  <si>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</si>
  <si>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</si>
  <si>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</si>
  <si>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</si>
  <si>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</si>
  <si>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</si>
  <si>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</si>
  <si>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</si>
  <si>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</si>
  <si>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</si>
  <si>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</si>
  <si>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</si>
  <si>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</si>
  <si>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</si>
  <si>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</si>
  <si>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</si>
  <si>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</si>
  <si>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</si>
  <si>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</si>
  <si>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</si>
  <si>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</si>
  <si>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</si>
  <si>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</si>
  <si>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</si>
  <si>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</si>
  <si>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</si>
  <si>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</si>
  <si>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</si>
  <si>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</si>
  <si>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</si>
  <si>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</si>
  <si>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</si>
  <si>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</si>
  <si>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</si>
  <si>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</si>
  <si>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</si>
  <si>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</si>
  <si>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</si>
  <si>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</si>
  <si>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</si>
  <si>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</si>
  <si>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</si>
  <si>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</si>
  <si>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</si>
  <si>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</si>
  <si>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</si>
  <si>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</si>
  <si>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</si>
  <si>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</si>
  <si>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</si>
  <si>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</si>
  <si>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</si>
  <si>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</si>
  <si>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</si>
  <si>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</si>
  <si>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</si>
  <si>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</si>
  <si>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</si>
  <si>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</si>
  <si>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</si>
  <si>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</si>
  <si>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</si>
  <si>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</si>
  <si>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</si>
  <si>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</si>
  <si>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</si>
  <si>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</si>
  <si>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</si>
  <si>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</si>
  <si>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</si>
  <si>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</si>
  <si>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</si>
  <si>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</si>
  <si>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</si>
  <si>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</si>
  <si>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</si>
  <si>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</si>
  <si>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</si>
  <si>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</si>
  <si>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</si>
  <si>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</si>
  <si>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</si>
  <si>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</si>
  <si>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</si>
  <si>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</si>
  <si>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</si>
  <si>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</si>
  <si>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</si>
  <si>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</si>
  <si>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</si>
  <si>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</si>
  <si>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</si>
  <si>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</si>
  <si>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</si>
  <si>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</si>
  <si>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</si>
  <si>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</si>
  <si>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</si>
  <si>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</si>
  <si>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</si>
  <si>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</si>
  <si>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</si>
  <si>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</si>
  <si>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</si>
  <si>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</si>
  <si>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</si>
  <si>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</si>
  <si>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</si>
  <si>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</si>
  <si>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</si>
  <si>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</si>
  <si>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</si>
  <si>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</si>
  <si>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</si>
  <si>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</si>
  <si>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</si>
  <si>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</si>
  <si>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</si>
  <si>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</si>
  <si>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</si>
  <si>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</si>
  <si>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</si>
  <si>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</si>
  <si>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</si>
  <si>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</si>
  <si>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</si>
  <si>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</si>
  <si>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</si>
  <si>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</si>
  <si>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</si>
  <si>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</si>
  <si>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</si>
  <si>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</si>
  <si>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</si>
  <si>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</si>
  <si>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</si>
  <si>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</si>
  <si>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</si>
  <si>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</si>
  <si>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</si>
  <si>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</si>
  <si>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</si>
  <si>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</si>
  <si>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</si>
  <si>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</si>
  <si>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</si>
  <si>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</si>
  <si>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</si>
  <si>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</si>
  <si>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</si>
  <si>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</si>
  <si>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</si>
  <si>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</si>
  <si>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</si>
  <si>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</si>
  <si>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</si>
  <si>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</si>
  <si>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</si>
  <si>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</si>
  <si>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</si>
  <si>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</si>
  <si>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</si>
  <si>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</si>
  <si>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</si>
  <si>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</si>
  <si>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</si>
  <si>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</si>
  <si>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</si>
  <si>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</si>
  <si>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</si>
  <si>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</si>
  <si>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</si>
  <si>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</si>
  <si>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</si>
  <si>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</si>
  <si>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</si>
  <si>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</si>
  <si>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</si>
  <si>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</si>
  <si>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</si>
  <si>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</si>
  <si>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</si>
  <si>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</si>
  <si>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</si>
  <si>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</si>
  <si>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</si>
  <si>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</si>
  <si>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</si>
  <si>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</si>
  <si>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</si>
  <si>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</si>
  <si>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</si>
  <si>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</si>
  <si>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</si>
  <si>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</si>
  <si>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</si>
  <si>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</si>
  <si>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</si>
  <si>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</si>
  <si>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</si>
  <si>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</si>
  <si>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</si>
  <si>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</si>
  <si>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</si>
  <si>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</si>
  <si>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</si>
  <si>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</si>
  <si>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</si>
  <si>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</si>
  <si>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</si>
  <si>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</si>
  <si>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</si>
  <si>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</si>
  <si>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</si>
  <si>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</si>
  <si>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</si>
  <si>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</si>
  <si>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</si>
  <si>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</si>
  <si>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</si>
  <si>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</si>
  <si>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</si>
  <si>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</si>
  <si>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</si>
  <si>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</si>
  <si>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</si>
  <si>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</si>
  <si>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</si>
  <si>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</si>
  <si>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</si>
  <si>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</si>
  <si>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</si>
  <si>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</si>
  <si>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</si>
  <si>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</si>
  <si>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</si>
  <si>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</si>
  <si>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</si>
  <si>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</si>
  <si>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</si>
  <si>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</si>
  <si>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</si>
  <si>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</si>
  <si>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</si>
  <si>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</si>
  <si>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</si>
  <si>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</si>
  <si>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</si>
  <si>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</si>
  <si>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</si>
  <si>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</si>
  <si>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</si>
  <si>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</si>
  <si>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</si>
  <si>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</si>
  <si>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</si>
  <si>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</si>
  <si>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</si>
  <si>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</si>
  <si>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</si>
  <si>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</si>
  <si>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</si>
  <si>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</si>
  <si>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</si>
  <si>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</si>
  <si>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</si>
  <si>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</si>
  <si>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</si>
  <si>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</si>
  <si>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</si>
  <si>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</si>
  <si>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</si>
  <si>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</si>
  <si>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</si>
  <si>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</si>
  <si>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</si>
  <si>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</si>
  <si>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</si>
  <si>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</si>
  <si>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</si>
  <si>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</si>
  <si>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</si>
  <si>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</si>
  <si>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</si>
  <si>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</si>
  <si>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</si>
  <si>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</si>
  <si>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</si>
  <si>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</si>
  <si>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</si>
  <si>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</si>
  <si>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</si>
  <si>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</si>
  <si>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</si>
  <si>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</si>
  <si>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</si>
  <si>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</si>
  <si>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</si>
  <si>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</si>
  <si>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</si>
  <si>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</si>
  <si>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</si>
  <si>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</si>
  <si>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</si>
  <si>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</si>
  <si>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</si>
  <si>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</si>
  <si>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</si>
  <si>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</si>
  <si>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</si>
  <si>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</si>
  <si>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</si>
  <si>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</si>
  <si>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</si>
  <si>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</si>
  <si>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</si>
  <si>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</si>
  <si>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</si>
  <si>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</si>
  <si>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</si>
  <si>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</si>
  <si>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</si>
  <si>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</si>
  <si>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</si>
  <si>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</si>
  <si>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</si>
  <si>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</si>
  <si>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</si>
  <si>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</si>
  <si>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</si>
  <si>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</si>
  <si>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</si>
  <si>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</si>
  <si>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</si>
  <si>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</si>
  <si>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</si>
  <si>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</si>
  <si>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</si>
  <si>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</si>
  <si>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</si>
  <si>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</si>
  <si>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</si>
  <si>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</si>
  <si>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</si>
  <si>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</si>
  <si>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</si>
  <si>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</si>
  <si>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</si>
  <si>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</si>
  <si>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</si>
  <si>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</si>
  <si>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</si>
  <si>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</si>
  <si>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</si>
  <si>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</si>
  <si>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</si>
  <si>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</si>
  <si>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</si>
  <si>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</si>
  <si>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</si>
  <si>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</si>
  <si>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</si>
  <si>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</si>
  <si>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</si>
  <si>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</si>
  <si>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</si>
  <si>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</si>
  <si>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</si>
  <si>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</si>
  <si>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</si>
  <si>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</si>
  <si>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</si>
  <si>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</si>
  <si>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</si>
  <si>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</si>
  <si>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</si>
  <si>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</si>
  <si>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</si>
  <si>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</si>
  <si>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</si>
  <si>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</si>
  <si>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</si>
  <si>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</si>
  <si>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</si>
  <si>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</si>
  <si>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</si>
  <si>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</si>
  <si>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</si>
  <si>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</si>
  <si>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</si>
  <si>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</si>
  <si>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</si>
  <si>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</si>
  <si>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</si>
  <si>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</si>
  <si>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</si>
  <si>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</si>
  <si>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</si>
  <si>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</si>
  <si>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</si>
  <si>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</si>
  <si>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</si>
  <si>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</si>
  <si>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</si>
  <si>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</si>
  <si>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</si>
  <si>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</si>
  <si>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</si>
  <si>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</si>
  <si>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</si>
  <si>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</si>
  <si>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</si>
  <si>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</si>
  <si>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</si>
  <si>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</si>
  <si>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</si>
  <si>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</si>
  <si>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</si>
  <si>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</si>
  <si>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</si>
  <si>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</si>
  <si>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</si>
  <si>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</si>
  <si>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</si>
  <si>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</si>
  <si>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</si>
  <si>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</si>
  <si>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</si>
  <si>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</si>
  <si>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</si>
  <si>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</si>
  <si>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</si>
  <si>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</si>
  <si>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</si>
  <si>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</si>
  <si>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</si>
  <si>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</si>
  <si>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</si>
  <si>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</si>
  <si>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</si>
  <si>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</si>
  <si>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</si>
  <si>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</si>
  <si>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</si>
  <si>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</si>
  <si>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</si>
  <si>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</si>
  <si>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</si>
  <si>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</si>
  <si>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</si>
  <si>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</si>
  <si>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</si>
  <si>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</si>
  <si>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</si>
  <si>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</si>
  <si>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</si>
  <si>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</si>
  <si>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</si>
  <si>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</si>
  <si>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</si>
  <si>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</si>
  <si>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</si>
  <si>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</si>
  <si>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</si>
  <si>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</si>
  <si>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</si>
  <si>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</si>
  <si>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</si>
  <si>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</si>
  <si>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</si>
  <si>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</si>
  <si>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</si>
  <si>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</si>
  <si>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</si>
  <si>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</si>
  <si>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</si>
  <si>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</si>
  <si>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</si>
  <si>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</si>
  <si>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</si>
  <si>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</si>
  <si>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</si>
  <si>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</si>
  <si>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</si>
  <si>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</si>
  <si>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</si>
  <si>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</si>
  <si>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</si>
  <si>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</si>
  <si>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</si>
  <si>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</si>
  <si>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</si>
  <si>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</si>
  <si>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</si>
  <si>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</si>
  <si>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</si>
  <si>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</si>
  <si>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</si>
  <si>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</si>
  <si>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</si>
  <si>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</si>
  <si>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</si>
  <si>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</si>
  <si>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</si>
  <si>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</si>
  <si>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</si>
  <si>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</si>
  <si>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</si>
  <si>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</si>
  <si>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</si>
  <si>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</si>
  <si>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</si>
  <si>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</si>
  <si>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</si>
  <si>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</si>
  <si>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</si>
  <si>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</si>
  <si>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</si>
  <si>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</si>
  <si>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</si>
  <si>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</si>
  <si>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</si>
  <si>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</si>
  <si>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</si>
  <si>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</si>
  <si>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</si>
  <si>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</si>
  <si>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</si>
  <si>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</si>
  <si>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</si>
  <si>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</si>
  <si>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</si>
  <si>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</si>
  <si>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</si>
  <si>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</si>
  <si>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</si>
  <si>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</si>
  <si>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</si>
  <si>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</si>
  <si>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</si>
  <si>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</si>
  <si>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</si>
  <si>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</si>
  <si>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</si>
  <si>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</si>
  <si>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</si>
  <si>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</si>
  <si>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</si>
  <si>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</si>
  <si>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</si>
  <si>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</si>
  <si>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</si>
  <si>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</si>
  <si>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</si>
  <si>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</si>
  <si>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</si>
  <si>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</si>
  <si>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</si>
  <si>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</si>
  <si>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</si>
  <si>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</si>
  <si>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</si>
  <si>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</si>
  <si>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</si>
  <si>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</si>
  <si>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</si>
  <si>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</si>
  <si>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</si>
  <si>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</si>
  <si>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</si>
  <si>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</si>
  <si>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</si>
  <si>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</si>
  <si>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</si>
  <si>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</si>
  <si>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</si>
  <si>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</si>
  <si>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</si>
  <si>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</si>
  <si>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</si>
  <si>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</si>
  <si>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</si>
  <si>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</si>
  <si>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</si>
  <si>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</si>
  <si>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</si>
  <si>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</si>
  <si>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</si>
  <si>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</si>
  <si>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</si>
  <si>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</si>
  <si>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</si>
  <si>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</si>
  <si>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</si>
  <si>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</si>
  <si>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</si>
  <si>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</si>
  <si>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</si>
  <si>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</si>
  <si>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</si>
  <si>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</si>
  <si>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</si>
  <si>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</si>
  <si>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</si>
  <si>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</si>
  <si>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</si>
  <si>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</si>
  <si>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</si>
  <si>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</si>
  <si>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</si>
  <si>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</si>
  <si>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</si>
  <si>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</si>
  <si>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</si>
  <si>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</si>
  <si>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</si>
  <si>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</si>
  <si>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</si>
  <si>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</si>
  <si>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</si>
  <si>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</si>
  <si>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</si>
  <si>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</si>
  <si>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</si>
  <si>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</si>
  <si>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</si>
  <si>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</si>
  <si>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</si>
  <si>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</si>
  <si>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</si>
  <si>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</si>
  <si>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</si>
  <si>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</si>
  <si>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</si>
  <si>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</si>
  <si>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</si>
  <si>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</si>
  <si>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</si>
  <si>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</si>
  <si>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</si>
  <si>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</si>
  <si>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</si>
  <si>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</si>
  <si>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</si>
  <si>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</si>
  <si>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</si>
  <si>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</si>
  <si>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</si>
  <si>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</si>
  <si>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</si>
  <si>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</si>
  <si>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</si>
  <si>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</si>
  <si>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</si>
  <si>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</si>
  <si>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</si>
  <si>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</si>
  <si>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</si>
  <si>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</si>
  <si>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</si>
  <si>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</si>
  <si>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</si>
  <si>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</si>
  <si>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</si>
  <si>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</si>
  <si>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</si>
  <si>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</si>
  <si>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</si>
  <si>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</si>
  <si>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</si>
  <si>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</si>
  <si>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</si>
  <si>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</si>
  <si>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</si>
  <si>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</si>
  <si>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</si>
  <si>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</si>
  <si>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</si>
  <si>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</si>
  <si>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</si>
  <si>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</si>
  <si>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</si>
  <si>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</si>
  <si>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</si>
  <si>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</si>
  <si>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</si>
  <si>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</si>
  <si>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</si>
  <si>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</si>
  <si>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</si>
  <si>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</si>
  <si>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</si>
  <si>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</si>
  <si>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</si>
  <si>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</si>
  <si>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</si>
  <si>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</si>
  <si>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</si>
  <si>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</si>
  <si>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</si>
  <si>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</si>
  <si>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</si>
  <si>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</si>
  <si>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</si>
  <si>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</si>
  <si>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</si>
  <si>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</si>
  <si>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</si>
  <si>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</si>
  <si>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</si>
  <si>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</si>
  <si>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</si>
  <si>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</si>
  <si>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</si>
  <si>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</si>
  <si>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</si>
  <si>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</si>
  <si>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</si>
  <si>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</si>
  <si>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</si>
  <si>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</si>
  <si>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</si>
  <si>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</si>
  <si>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</si>
  <si>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</si>
  <si>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</si>
  <si>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</si>
  <si>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</si>
  <si>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</si>
  <si>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</si>
  <si>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</si>
  <si>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</si>
  <si>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</si>
  <si>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</si>
  <si>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</si>
  <si>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</si>
  <si>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</si>
  <si>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</si>
  <si>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</si>
  <si>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</si>
  <si>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</si>
  <si>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</si>
  <si>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</si>
  <si>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</si>
  <si>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</si>
  <si>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</si>
  <si>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</si>
  <si>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</si>
  <si>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</si>
  <si>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</si>
  <si>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</si>
  <si>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</si>
  <si>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</si>
  <si>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</si>
  <si>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</si>
  <si>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</si>
  <si>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</si>
  <si>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</si>
  <si>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</si>
  <si>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</si>
  <si>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</si>
  <si>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</si>
  <si>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</si>
  <si>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</si>
  <si>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</si>
  <si>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</si>
  <si>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</si>
  <si>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</si>
  <si>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</si>
  <si>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</si>
  <si>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</si>
  <si>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</si>
  <si>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</si>
  <si>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</si>
  <si>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</si>
  <si>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</si>
  <si>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</si>
  <si>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</si>
  <si>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</si>
  <si>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</si>
  <si>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</si>
  <si>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</si>
  <si>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</si>
  <si>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</si>
  <si>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</si>
  <si>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</si>
  <si>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</si>
  <si>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</si>
  <si>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</si>
  <si>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</si>
  <si>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</si>
  <si>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</si>
  <si>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</si>
  <si>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</si>
  <si>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</si>
  <si>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</si>
  <si>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</si>
  <si>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</si>
  <si>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Vít Mácha</t>
  </si>
  <si>
    <t>http://mapy.nature.cz/</t>
  </si>
  <si>
    <t>http://www.taborcz.eu/assets/File.ashx?id_org=16470&amp;id_dokumenty=45595</t>
  </si>
  <si>
    <t>Prověřit vymezení regionálního biokoridoru Dobronice - RBK 365 (ÚPxZÚR). Část neřešeného území se nachází v přírodní parku Černická obora, bez výraznější vlivu na KoPÚ.</t>
  </si>
  <si>
    <t>http://webmap.dppcr.cz/dpp_cr/wms.dll; http://mapy.mutabor.cz/mapa/zivotni-prostredi</t>
  </si>
  <si>
    <t>V ÚD vymezeny plochy pro opatření ke zvyšování retenčních schopností území.</t>
  </si>
  <si>
    <t>http://prostor1.wpartner.cz/uzemni_plan/mestysmalsice/schvalene/text.pdf; http://cds.chmi.cz</t>
  </si>
  <si>
    <t>http://prostor1.wpartner.cz/uzemni_plan/mestysmalsice/schvalene/text.pdf; http://geoportal.kraj-jihocesky.gov.cz/gs/data/uploads/zur/zur_ps/PS_V.pdf</t>
  </si>
  <si>
    <t>V zájmovém území v ZUR a ÚP je navržen obchvat silnice II/137. V ÚP vymezena plocha pro umístění ČOV a koridor pro umístění kanalizačního svěrače. V ÚAP řešení vymezení RBK v ÚP a ZÚR.</t>
  </si>
  <si>
    <t>http://meliorace.vumop.cz/?core=app</t>
  </si>
  <si>
    <t>me.vumop.cz; http://me.vumop.cz/mapserv/monitor/udalost_detail.php?gid=1358; http://me.vumop.cz/mapserv/monitor/udalost_detail.php?gid=1359; http://me.vumop.cz/mapserv/monitor/udalost_detail.php?gid=1360; http://me.vumop.cz/mapserv/monitor/udalost_detail.php?gid=1382</t>
  </si>
  <si>
    <t>V řešeném území se vyskytují nahlášené erozní události č. 1358, 1359, 1360, 1382, do monitoringu eroze.</t>
  </si>
  <si>
    <t>Předpokládaný rozsah řešeného území na lesních pozemcích bude upřesňovan po zaměření skutečného stavu a potřeby majetkového řešení lesních cest v území.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</si>
</sst>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7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zoomScale="85" zoomScaleNormal="85" zoomScaleSheetLayoutView="70" workbookViewId="0">
      <selection activeCell="L46" sqref="L46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16" t="s">
        <v>13488</v>
      </c>
      <c r="D1" s="416"/>
      <c r="E1" s="416"/>
      <c r="F1" s="416"/>
      <c r="G1" s="416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39" t="s">
        <v>13487</v>
      </c>
      <c r="D3" s="439"/>
      <c r="E3" s="439"/>
      <c r="F3" s="439"/>
      <c r="G3" s="439"/>
      <c r="H3" s="325"/>
    </row>
    <row r="4" spans="1:9" ht="14.45" customHeight="1" x14ac:dyDescent="0.25">
      <c r="A4" s="317"/>
      <c r="B4" s="321"/>
      <c r="C4" s="424" t="s">
        <v>13486</v>
      </c>
      <c r="D4" s="425"/>
      <c r="E4" s="425"/>
      <c r="F4" s="433" t="s">
        <v>374</v>
      </c>
      <c r="G4" s="434"/>
      <c r="H4" s="318"/>
    </row>
    <row r="5" spans="1:9" x14ac:dyDescent="0.25">
      <c r="A5" s="317"/>
      <c r="B5" s="321"/>
      <c r="C5" s="426" t="s">
        <v>13485</v>
      </c>
      <c r="D5" s="427"/>
      <c r="E5" s="427"/>
      <c r="F5" s="435" t="s">
        <v>373</v>
      </c>
      <c r="G5" s="436"/>
      <c r="H5" s="318"/>
    </row>
    <row r="6" spans="1:9" x14ac:dyDescent="0.25">
      <c r="A6" s="317"/>
      <c r="B6" s="321"/>
      <c r="C6" s="426" t="s">
        <v>13484</v>
      </c>
      <c r="D6" s="427"/>
      <c r="E6" s="427"/>
      <c r="F6" s="435" t="s">
        <v>13512</v>
      </c>
      <c r="G6" s="436"/>
      <c r="H6" s="318"/>
    </row>
    <row r="7" spans="1:9" x14ac:dyDescent="0.25">
      <c r="A7" s="317"/>
      <c r="B7" s="321"/>
      <c r="C7" s="450" t="s">
        <v>13483</v>
      </c>
      <c r="D7" s="451"/>
      <c r="E7" s="451"/>
      <c r="F7" s="437">
        <v>43800</v>
      </c>
      <c r="G7" s="438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40" t="s">
        <v>13482</v>
      </c>
      <c r="D10" s="440"/>
      <c r="E10" s="440"/>
      <c r="F10" s="440"/>
      <c r="G10" s="440"/>
      <c r="H10" s="325"/>
    </row>
    <row r="11" spans="1:9" x14ac:dyDescent="0.25">
      <c r="B11" s="314"/>
      <c r="C11" s="441" t="s">
        <v>13481</v>
      </c>
      <c r="D11" s="442"/>
      <c r="E11" s="442"/>
      <c r="F11" s="442"/>
      <c r="G11" s="443"/>
      <c r="H11" s="347"/>
    </row>
    <row r="12" spans="1:9" x14ac:dyDescent="0.25">
      <c r="B12" s="314"/>
      <c r="C12" s="346" t="s">
        <v>13407</v>
      </c>
      <c r="D12" s="345"/>
      <c r="E12" s="361">
        <v>619515</v>
      </c>
      <c r="F12" s="344" t="s">
        <v>13406</v>
      </c>
      <c r="G12" s="364" t="s">
        <v>373</v>
      </c>
      <c r="H12" s="313"/>
    </row>
    <row r="13" spans="1:9" x14ac:dyDescent="0.25">
      <c r="B13" s="314"/>
      <c r="C13" s="343" t="s">
        <v>13472</v>
      </c>
      <c r="D13" s="342"/>
      <c r="E13" s="362">
        <v>552666</v>
      </c>
      <c r="F13" s="341" t="s">
        <v>13471</v>
      </c>
      <c r="G13" s="365" t="s">
        <v>7813</v>
      </c>
      <c r="H13" s="313"/>
    </row>
    <row r="14" spans="1:9" x14ac:dyDescent="0.25">
      <c r="B14" s="314"/>
      <c r="C14" s="340" t="s">
        <v>13470</v>
      </c>
      <c r="D14" s="339"/>
      <c r="E14" s="363">
        <v>308</v>
      </c>
      <c r="F14" s="338" t="s">
        <v>13469</v>
      </c>
      <c r="G14" s="366" t="s">
        <v>374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44" t="s">
        <v>13480</v>
      </c>
      <c r="D16" s="445"/>
      <c r="E16" s="445"/>
      <c r="F16" s="445"/>
      <c r="G16" s="446"/>
      <c r="H16" s="313"/>
    </row>
    <row r="17" spans="2:8" x14ac:dyDescent="0.25">
      <c r="B17" s="314"/>
      <c r="C17" s="447" t="s">
        <v>13479</v>
      </c>
      <c r="D17" s="448"/>
      <c r="E17" s="449"/>
      <c r="F17" s="449"/>
      <c r="G17" s="364" t="s">
        <v>76</v>
      </c>
      <c r="H17" s="313"/>
    </row>
    <row r="18" spans="2:8" x14ac:dyDescent="0.25">
      <c r="B18" s="314"/>
      <c r="C18" s="401" t="s">
        <v>13478</v>
      </c>
      <c r="D18" s="415"/>
      <c r="E18" s="400"/>
      <c r="F18" s="400"/>
      <c r="G18" s="364" t="s">
        <v>77</v>
      </c>
      <c r="H18" s="313"/>
    </row>
    <row r="19" spans="2:8" x14ac:dyDescent="0.25">
      <c r="B19" s="314"/>
      <c r="C19" s="401" t="s">
        <v>13477</v>
      </c>
      <c r="D19" s="415"/>
      <c r="E19" s="400"/>
      <c r="F19" s="400"/>
      <c r="G19" s="364" t="s">
        <v>76</v>
      </c>
      <c r="H19" s="313"/>
    </row>
    <row r="20" spans="2:8" x14ac:dyDescent="0.25">
      <c r="B20" s="314"/>
      <c r="C20" s="401" t="s">
        <v>13476</v>
      </c>
      <c r="D20" s="415"/>
      <c r="E20" s="400"/>
      <c r="F20" s="400"/>
      <c r="G20" s="364" t="s">
        <v>76</v>
      </c>
      <c r="H20" s="313"/>
    </row>
    <row r="21" spans="2:8" x14ac:dyDescent="0.25">
      <c r="B21" s="314"/>
      <c r="C21" s="401" t="s">
        <v>13475</v>
      </c>
      <c r="D21" s="415"/>
      <c r="E21" s="400"/>
      <c r="F21" s="400"/>
      <c r="G21" s="364" t="s">
        <v>76</v>
      </c>
      <c r="H21" s="313"/>
    </row>
    <row r="22" spans="2:8" x14ac:dyDescent="0.25">
      <c r="B22" s="314"/>
      <c r="C22" s="401" t="s">
        <v>13474</v>
      </c>
      <c r="D22" s="415"/>
      <c r="E22" s="400"/>
      <c r="F22" s="400"/>
      <c r="G22" s="364" t="s">
        <v>76</v>
      </c>
      <c r="H22" s="313"/>
    </row>
    <row r="23" spans="2:8" ht="13.9" customHeight="1" x14ac:dyDescent="0.25">
      <c r="B23" s="314"/>
      <c r="C23" s="420" t="s">
        <v>13450</v>
      </c>
      <c r="D23" s="421"/>
      <c r="E23" s="404"/>
      <c r="F23" s="405"/>
      <c r="G23" s="406"/>
      <c r="H23" s="313"/>
    </row>
    <row r="24" spans="2:8" ht="13.9" customHeight="1" x14ac:dyDescent="0.25">
      <c r="B24" s="314"/>
      <c r="C24" s="422"/>
      <c r="D24" s="423"/>
      <c r="E24" s="392"/>
      <c r="F24" s="393"/>
      <c r="G24" s="394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44" t="s">
        <v>13473</v>
      </c>
      <c r="D26" s="445"/>
      <c r="E26" s="445"/>
      <c r="F26" s="445"/>
      <c r="G26" s="446"/>
      <c r="H26" s="313"/>
    </row>
    <row r="27" spans="2:8" ht="14.45" customHeight="1" x14ac:dyDescent="0.25">
      <c r="B27" s="314"/>
      <c r="C27" s="447">
        <v>1</v>
      </c>
      <c r="D27" s="448"/>
      <c r="E27" s="449"/>
      <c r="F27" s="449"/>
      <c r="G27" s="462"/>
      <c r="H27" s="313"/>
    </row>
    <row r="28" spans="2:8" ht="14.45" customHeight="1" x14ac:dyDescent="0.25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 x14ac:dyDescent="0.25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 x14ac:dyDescent="0.25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5" customHeight="1" x14ac:dyDescent="0.25">
      <c r="B31" s="314"/>
      <c r="C31" s="420" t="s">
        <v>13450</v>
      </c>
      <c r="D31" s="421"/>
      <c r="E31" s="453"/>
      <c r="F31" s="454"/>
      <c r="G31" s="455"/>
      <c r="H31" s="313"/>
    </row>
    <row r="32" spans="2:8" ht="14.45" customHeight="1" x14ac:dyDescent="0.25">
      <c r="B32" s="314"/>
      <c r="C32" s="452"/>
      <c r="D32" s="448"/>
      <c r="E32" s="456"/>
      <c r="F32" s="457"/>
      <c r="G32" s="458"/>
      <c r="H32" s="313"/>
    </row>
    <row r="33" spans="2:10" ht="14.45" customHeight="1" x14ac:dyDescent="0.25">
      <c r="B33" s="314"/>
      <c r="C33" s="401">
        <v>2</v>
      </c>
      <c r="D33" s="415"/>
      <c r="E33" s="400"/>
      <c r="F33" s="400"/>
      <c r="G33" s="463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20" t="s">
        <v>13450</v>
      </c>
      <c r="D37" s="421"/>
      <c r="E37" s="453"/>
      <c r="F37" s="454"/>
      <c r="G37" s="455"/>
      <c r="H37" s="313"/>
    </row>
    <row r="38" spans="2:10" ht="14.45" customHeight="1" x14ac:dyDescent="0.25">
      <c r="B38" s="314"/>
      <c r="C38" s="422"/>
      <c r="D38" s="423"/>
      <c r="E38" s="459"/>
      <c r="F38" s="460"/>
      <c r="G38" s="461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40" t="s">
        <v>32</v>
      </c>
      <c r="D41" s="440"/>
      <c r="E41" s="440"/>
      <c r="F41" s="440"/>
      <c r="G41" s="440"/>
      <c r="H41" s="325"/>
    </row>
    <row r="42" spans="2:10" x14ac:dyDescent="0.25">
      <c r="B42" s="314"/>
      <c r="C42" s="333">
        <v>1</v>
      </c>
      <c r="D42" s="417" t="s">
        <v>5</v>
      </c>
      <c r="E42" s="417"/>
      <c r="F42" s="417"/>
      <c r="G42" s="418"/>
      <c r="H42" s="313"/>
    </row>
    <row r="43" spans="2:10" x14ac:dyDescent="0.25">
      <c r="B43" s="314"/>
      <c r="C43" s="315" t="s">
        <v>170</v>
      </c>
      <c r="D43" s="419" t="s">
        <v>6</v>
      </c>
      <c r="E43" s="419"/>
      <c r="F43" s="419"/>
      <c r="G43" s="367" t="s">
        <v>49</v>
      </c>
      <c r="H43" s="313"/>
    </row>
    <row r="44" spans="2:10" x14ac:dyDescent="0.25">
      <c r="B44" s="314"/>
      <c r="C44" s="315" t="s">
        <v>171</v>
      </c>
      <c r="D44" s="419" t="s">
        <v>7</v>
      </c>
      <c r="E44" s="419"/>
      <c r="F44" s="419"/>
      <c r="G44" s="367" t="s">
        <v>66</v>
      </c>
      <c r="H44" s="313"/>
    </row>
    <row r="45" spans="2:10" x14ac:dyDescent="0.25">
      <c r="B45" s="314"/>
      <c r="C45" s="315" t="s">
        <v>172</v>
      </c>
      <c r="D45" s="419" t="s">
        <v>8</v>
      </c>
      <c r="E45" s="419"/>
      <c r="F45" s="419"/>
      <c r="G45" s="367">
        <v>1056</v>
      </c>
      <c r="H45" s="313"/>
    </row>
    <row r="46" spans="2:10" x14ac:dyDescent="0.25">
      <c r="B46" s="314"/>
      <c r="C46" s="315" t="s">
        <v>173</v>
      </c>
      <c r="D46" s="419" t="s">
        <v>158</v>
      </c>
      <c r="E46" s="419"/>
      <c r="F46" s="419"/>
      <c r="G46" s="367">
        <v>182</v>
      </c>
      <c r="H46" s="313"/>
    </row>
    <row r="47" spans="2:10" x14ac:dyDescent="0.25">
      <c r="B47" s="314"/>
      <c r="C47" s="315" t="s">
        <v>174</v>
      </c>
      <c r="D47" s="432" t="s">
        <v>13490</v>
      </c>
      <c r="E47" s="432"/>
      <c r="F47" s="432"/>
      <c r="G47" s="367">
        <v>6</v>
      </c>
      <c r="H47" s="313"/>
    </row>
    <row r="48" spans="2:10" x14ac:dyDescent="0.25">
      <c r="B48" s="314"/>
      <c r="C48" s="355" t="s">
        <v>175</v>
      </c>
      <c r="D48" s="432" t="s">
        <v>13468</v>
      </c>
      <c r="E48" s="432"/>
      <c r="F48" s="432"/>
      <c r="G48" s="367">
        <v>7</v>
      </c>
      <c r="H48" s="313"/>
      <c r="J48" s="352"/>
    </row>
    <row r="49" spans="2:8" x14ac:dyDescent="0.25">
      <c r="B49" s="314"/>
      <c r="C49" s="315" t="s">
        <v>176</v>
      </c>
      <c r="D49" s="400" t="s">
        <v>218</v>
      </c>
      <c r="E49" s="400"/>
      <c r="F49" s="400"/>
      <c r="G49" s="367">
        <v>18</v>
      </c>
      <c r="H49" s="313"/>
    </row>
    <row r="50" spans="2:8" x14ac:dyDescent="0.25">
      <c r="B50" s="314"/>
      <c r="C50" s="315" t="s">
        <v>177</v>
      </c>
      <c r="D50" s="400" t="s">
        <v>203</v>
      </c>
      <c r="E50" s="400"/>
      <c r="F50" s="400"/>
      <c r="G50" s="367">
        <v>4</v>
      </c>
      <c r="H50" s="313"/>
    </row>
    <row r="51" spans="2:8" x14ac:dyDescent="0.25">
      <c r="B51" s="314"/>
      <c r="C51" s="315" t="s">
        <v>178</v>
      </c>
      <c r="D51" s="400" t="s">
        <v>208</v>
      </c>
      <c r="E51" s="400"/>
      <c r="F51" s="400"/>
      <c r="G51" s="367" t="s">
        <v>76</v>
      </c>
      <c r="H51" s="313"/>
    </row>
    <row r="52" spans="2:8" x14ac:dyDescent="0.25">
      <c r="B52" s="314"/>
      <c r="C52" s="315" t="s">
        <v>210</v>
      </c>
      <c r="D52" s="400" t="s">
        <v>209</v>
      </c>
      <c r="E52" s="400"/>
      <c r="F52" s="400"/>
      <c r="G52" s="367">
        <v>5</v>
      </c>
      <c r="H52" s="313"/>
    </row>
    <row r="53" spans="2:8" x14ac:dyDescent="0.25">
      <c r="B53" s="314"/>
      <c r="C53" s="315" t="s">
        <v>207</v>
      </c>
      <c r="D53" s="432" t="s">
        <v>13510</v>
      </c>
      <c r="E53" s="432"/>
      <c r="F53" s="432"/>
      <c r="G53" s="367">
        <v>10</v>
      </c>
      <c r="H53" s="313"/>
    </row>
    <row r="54" spans="2:8" x14ac:dyDescent="0.25">
      <c r="B54" s="314"/>
      <c r="C54" s="315" t="s">
        <v>264</v>
      </c>
      <c r="D54" s="400" t="s">
        <v>267</v>
      </c>
      <c r="E54" s="400"/>
      <c r="F54" s="400"/>
      <c r="G54" s="367">
        <v>1</v>
      </c>
      <c r="H54" s="313"/>
    </row>
    <row r="55" spans="2:8" x14ac:dyDescent="0.25">
      <c r="B55" s="314"/>
      <c r="C55" s="401" t="s">
        <v>13450</v>
      </c>
      <c r="D55" s="400"/>
      <c r="E55" s="428" t="s">
        <v>13524</v>
      </c>
      <c r="F55" s="428"/>
      <c r="G55" s="429"/>
      <c r="H55" s="313"/>
    </row>
    <row r="56" spans="2:8" x14ac:dyDescent="0.25">
      <c r="B56" s="314"/>
      <c r="C56" s="401"/>
      <c r="D56" s="400"/>
      <c r="E56" s="428"/>
      <c r="F56" s="428"/>
      <c r="G56" s="429"/>
      <c r="H56" s="313"/>
    </row>
    <row r="57" spans="2:8" x14ac:dyDescent="0.25">
      <c r="B57" s="314"/>
      <c r="C57" s="401"/>
      <c r="D57" s="400"/>
      <c r="E57" s="428"/>
      <c r="F57" s="428"/>
      <c r="G57" s="429"/>
      <c r="H57" s="313"/>
    </row>
    <row r="58" spans="2:8" x14ac:dyDescent="0.25">
      <c r="B58" s="314"/>
      <c r="C58" s="398"/>
      <c r="D58" s="399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17" t="s">
        <v>9</v>
      </c>
      <c r="E60" s="417"/>
      <c r="F60" s="417"/>
      <c r="G60" s="418"/>
      <c r="H60" s="313"/>
    </row>
    <row r="61" spans="2:8" x14ac:dyDescent="0.25">
      <c r="B61" s="314"/>
      <c r="C61" s="315" t="s">
        <v>179</v>
      </c>
      <c r="D61" s="400" t="s">
        <v>222</v>
      </c>
      <c r="E61" s="400"/>
      <c r="F61" s="400"/>
      <c r="G61" s="367" t="s">
        <v>76</v>
      </c>
      <c r="H61" s="313"/>
    </row>
    <row r="62" spans="2:8" x14ac:dyDescent="0.25">
      <c r="B62" s="314"/>
      <c r="C62" s="315" t="s">
        <v>180</v>
      </c>
      <c r="D62" s="400" t="s">
        <v>58</v>
      </c>
      <c r="E62" s="400"/>
      <c r="F62" s="400"/>
      <c r="G62" s="367" t="s">
        <v>79</v>
      </c>
      <c r="H62" s="313"/>
    </row>
    <row r="63" spans="2:8" x14ac:dyDescent="0.25">
      <c r="B63" s="314"/>
      <c r="C63" s="315" t="s">
        <v>181</v>
      </c>
      <c r="D63" s="400" t="s">
        <v>57</v>
      </c>
      <c r="E63" s="400"/>
      <c r="F63" s="400"/>
      <c r="G63" s="367" t="s">
        <v>81</v>
      </c>
      <c r="H63" s="313"/>
    </row>
    <row r="64" spans="2:8" x14ac:dyDescent="0.25">
      <c r="B64" s="314"/>
      <c r="C64" s="401" t="s">
        <v>13450</v>
      </c>
      <c r="D64" s="400"/>
      <c r="E64" s="428"/>
      <c r="F64" s="428"/>
      <c r="G64" s="429"/>
      <c r="H64" s="313"/>
    </row>
    <row r="65" spans="2:14" x14ac:dyDescent="0.25">
      <c r="B65" s="314"/>
      <c r="C65" s="401"/>
      <c r="D65" s="400"/>
      <c r="E65" s="428"/>
      <c r="F65" s="428"/>
      <c r="G65" s="429"/>
      <c r="H65" s="313"/>
    </row>
    <row r="66" spans="2:14" x14ac:dyDescent="0.25">
      <c r="B66" s="314"/>
      <c r="C66" s="398"/>
      <c r="D66" s="399"/>
      <c r="E66" s="430"/>
      <c r="F66" s="430"/>
      <c r="G66" s="431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17" t="s">
        <v>10</v>
      </c>
      <c r="E68" s="417"/>
      <c r="F68" s="417"/>
      <c r="G68" s="418"/>
      <c r="H68" s="313"/>
    </row>
    <row r="69" spans="2:14" x14ac:dyDescent="0.25">
      <c r="B69" s="314"/>
      <c r="C69" s="315" t="s">
        <v>184</v>
      </c>
      <c r="D69" s="400" t="s">
        <v>11</v>
      </c>
      <c r="E69" s="400"/>
      <c r="F69" s="400"/>
      <c r="G69" s="367">
        <v>39</v>
      </c>
      <c r="H69" s="313"/>
    </row>
    <row r="70" spans="2:14" x14ac:dyDescent="0.25">
      <c r="B70" s="314"/>
      <c r="C70" s="315" t="s">
        <v>185</v>
      </c>
      <c r="D70" s="400" t="s">
        <v>12</v>
      </c>
      <c r="E70" s="400"/>
      <c r="F70" s="400"/>
      <c r="G70" s="367">
        <v>48</v>
      </c>
      <c r="H70" s="313"/>
    </row>
    <row r="71" spans="2:14" x14ac:dyDescent="0.25">
      <c r="B71" s="314"/>
      <c r="C71" s="315" t="s">
        <v>186</v>
      </c>
      <c r="D71" s="400" t="s">
        <v>223</v>
      </c>
      <c r="E71" s="400"/>
      <c r="F71" s="400"/>
      <c r="G71" s="367">
        <v>0.22</v>
      </c>
      <c r="H71" s="313"/>
    </row>
    <row r="72" spans="2:14" x14ac:dyDescent="0.25">
      <c r="B72" s="314"/>
      <c r="C72" s="315" t="s">
        <v>187</v>
      </c>
      <c r="D72" s="400" t="s">
        <v>225</v>
      </c>
      <c r="E72" s="400"/>
      <c r="F72" s="400"/>
      <c r="G72" s="367" t="s">
        <v>76</v>
      </c>
      <c r="H72" s="313"/>
    </row>
    <row r="73" spans="2:14" x14ac:dyDescent="0.25">
      <c r="B73" s="314"/>
      <c r="C73" s="315" t="s">
        <v>224</v>
      </c>
      <c r="D73" s="432" t="s">
        <v>13492</v>
      </c>
      <c r="E73" s="432"/>
      <c r="F73" s="432"/>
      <c r="G73" s="367">
        <v>10</v>
      </c>
      <c r="H73" s="313"/>
    </row>
    <row r="74" spans="2:14" x14ac:dyDescent="0.25">
      <c r="B74" s="314"/>
      <c r="C74" s="355" t="s">
        <v>13503</v>
      </c>
      <c r="D74" s="432" t="s">
        <v>13504</v>
      </c>
      <c r="E74" s="432"/>
      <c r="F74" s="432"/>
      <c r="G74" s="367">
        <v>11</v>
      </c>
      <c r="H74" s="313"/>
      <c r="J74" s="352"/>
      <c r="L74" s="352"/>
      <c r="M74" s="352"/>
      <c r="N74" s="352"/>
    </row>
    <row r="75" spans="2:14" x14ac:dyDescent="0.25">
      <c r="B75" s="314"/>
      <c r="C75" s="401" t="s">
        <v>13450</v>
      </c>
      <c r="D75" s="400"/>
      <c r="E75" s="428"/>
      <c r="F75" s="428"/>
      <c r="G75" s="429"/>
      <c r="H75" s="313"/>
      <c r="L75" s="352"/>
      <c r="M75" s="352"/>
      <c r="N75" s="352"/>
    </row>
    <row r="76" spans="2:14" x14ac:dyDescent="0.25">
      <c r="B76" s="314"/>
      <c r="C76" s="401"/>
      <c r="D76" s="400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398"/>
      <c r="D77" s="399"/>
      <c r="E77" s="430"/>
      <c r="F77" s="430"/>
      <c r="G77" s="431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40" t="s">
        <v>31</v>
      </c>
      <c r="D80" s="440"/>
      <c r="E80" s="440"/>
      <c r="F80" s="440"/>
      <c r="G80" s="440"/>
      <c r="H80" s="325"/>
    </row>
    <row r="81" spans="2:10" x14ac:dyDescent="0.25">
      <c r="B81" s="314"/>
      <c r="C81" s="316">
        <v>1</v>
      </c>
      <c r="D81" s="464" t="s">
        <v>13467</v>
      </c>
      <c r="E81" s="465"/>
      <c r="F81" s="465"/>
      <c r="G81" s="466"/>
      <c r="H81" s="313"/>
    </row>
    <row r="82" spans="2:10" x14ac:dyDescent="0.25">
      <c r="B82" s="314"/>
      <c r="C82" s="401" t="s">
        <v>170</v>
      </c>
      <c r="D82" s="400" t="s">
        <v>101</v>
      </c>
      <c r="E82" s="400"/>
      <c r="F82" s="400"/>
      <c r="G82" s="367" t="s">
        <v>76</v>
      </c>
      <c r="H82" s="313"/>
    </row>
    <row r="83" spans="2:10" x14ac:dyDescent="0.25">
      <c r="B83" s="314"/>
      <c r="C83" s="401"/>
      <c r="D83" s="400" t="s">
        <v>13494</v>
      </c>
      <c r="E83" s="400"/>
      <c r="F83" s="400"/>
      <c r="G83" s="367" t="s">
        <v>76</v>
      </c>
      <c r="H83" s="313"/>
      <c r="J83" s="352"/>
    </row>
    <row r="84" spans="2:10" x14ac:dyDescent="0.25">
      <c r="B84" s="314"/>
      <c r="C84" s="401"/>
      <c r="D84" s="400" t="s">
        <v>13495</v>
      </c>
      <c r="E84" s="400"/>
      <c r="F84" s="400"/>
      <c r="G84" s="367" t="s">
        <v>76</v>
      </c>
      <c r="H84" s="313"/>
    </row>
    <row r="85" spans="2:10" x14ac:dyDescent="0.25">
      <c r="B85" s="314"/>
      <c r="C85" s="401"/>
      <c r="D85" s="400" t="s">
        <v>13496</v>
      </c>
      <c r="E85" s="400"/>
      <c r="F85" s="400"/>
      <c r="G85" s="367" t="s">
        <v>76</v>
      </c>
      <c r="H85" s="313"/>
    </row>
    <row r="86" spans="2:10" x14ac:dyDescent="0.25">
      <c r="B86" s="314"/>
      <c r="C86" s="401"/>
      <c r="D86" s="400" t="s">
        <v>13497</v>
      </c>
      <c r="E86" s="400"/>
      <c r="F86" s="400"/>
      <c r="G86" s="367" t="s">
        <v>76</v>
      </c>
      <c r="H86" s="313"/>
    </row>
    <row r="87" spans="2:10" x14ac:dyDescent="0.25">
      <c r="B87" s="314"/>
      <c r="C87" s="401"/>
      <c r="D87" s="400" t="s">
        <v>13498</v>
      </c>
      <c r="E87" s="400"/>
      <c r="F87" s="400"/>
      <c r="G87" s="367" t="s">
        <v>76</v>
      </c>
      <c r="H87" s="313"/>
    </row>
    <row r="88" spans="2:10" x14ac:dyDescent="0.25">
      <c r="B88" s="314"/>
      <c r="C88" s="401"/>
      <c r="D88" s="400" t="s">
        <v>13499</v>
      </c>
      <c r="E88" s="400"/>
      <c r="F88" s="400"/>
      <c r="G88" s="367" t="s">
        <v>76</v>
      </c>
      <c r="H88" s="313"/>
    </row>
    <row r="89" spans="2:10" x14ac:dyDescent="0.25">
      <c r="B89" s="314"/>
      <c r="C89" s="315"/>
      <c r="D89" s="413" t="s">
        <v>13500</v>
      </c>
      <c r="E89" s="414"/>
      <c r="F89" s="415"/>
      <c r="G89" s="367" t="s">
        <v>76</v>
      </c>
      <c r="H89" s="313"/>
    </row>
    <row r="90" spans="2:10" x14ac:dyDescent="0.25">
      <c r="B90" s="314"/>
      <c r="C90" s="315"/>
      <c r="D90" s="472" t="s">
        <v>13501</v>
      </c>
      <c r="E90" s="473"/>
      <c r="F90" s="474"/>
      <c r="G90" s="367" t="s">
        <v>76</v>
      </c>
      <c r="H90" s="313"/>
    </row>
    <row r="91" spans="2:10" x14ac:dyDescent="0.25">
      <c r="B91" s="314"/>
      <c r="C91" s="315" t="s">
        <v>171</v>
      </c>
      <c r="D91" s="400" t="s">
        <v>122</v>
      </c>
      <c r="E91" s="400"/>
      <c r="F91" s="400"/>
      <c r="G91" s="367" t="s">
        <v>76</v>
      </c>
      <c r="H91" s="313" t="s">
        <v>13508</v>
      </c>
      <c r="I91" s="155" t="s">
        <v>13508</v>
      </c>
    </row>
    <row r="92" spans="2:10" x14ac:dyDescent="0.25">
      <c r="B92" s="314"/>
      <c r="C92" s="401" t="s">
        <v>13450</v>
      </c>
      <c r="D92" s="400"/>
      <c r="E92" s="404"/>
      <c r="F92" s="405"/>
      <c r="G92" s="406"/>
      <c r="H92" s="313"/>
    </row>
    <row r="93" spans="2:10" x14ac:dyDescent="0.25">
      <c r="B93" s="314"/>
      <c r="C93" s="401"/>
      <c r="D93" s="400"/>
      <c r="E93" s="407"/>
      <c r="F93" s="408"/>
      <c r="G93" s="409"/>
      <c r="H93" s="313"/>
    </row>
    <row r="94" spans="2:10" x14ac:dyDescent="0.25">
      <c r="B94" s="314"/>
      <c r="C94" s="401"/>
      <c r="D94" s="400"/>
      <c r="E94" s="410"/>
      <c r="F94" s="411"/>
      <c r="G94" s="412"/>
      <c r="H94" s="313"/>
    </row>
    <row r="95" spans="2:10" x14ac:dyDescent="0.25">
      <c r="B95" s="314"/>
      <c r="C95" s="390" t="s">
        <v>13491</v>
      </c>
      <c r="D95" s="391"/>
      <c r="E95" s="392" t="s">
        <v>13513</v>
      </c>
      <c r="F95" s="393"/>
      <c r="G95" s="394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64" t="s">
        <v>13466</v>
      </c>
      <c r="E97" s="465"/>
      <c r="F97" s="465"/>
      <c r="G97" s="466"/>
      <c r="H97" s="313"/>
    </row>
    <row r="98" spans="2:8" x14ac:dyDescent="0.25">
      <c r="B98" s="314"/>
      <c r="C98" s="315" t="s">
        <v>179</v>
      </c>
      <c r="D98" s="400" t="s">
        <v>238</v>
      </c>
      <c r="E98" s="400"/>
      <c r="F98" s="400"/>
      <c r="G98" s="367" t="s">
        <v>227</v>
      </c>
      <c r="H98" s="313" t="s">
        <v>13508</v>
      </c>
    </row>
    <row r="99" spans="2:8" x14ac:dyDescent="0.25">
      <c r="B99" s="314"/>
      <c r="C99" s="315" t="s">
        <v>180</v>
      </c>
      <c r="D99" s="400" t="s">
        <v>15</v>
      </c>
      <c r="E99" s="400"/>
      <c r="F99" s="400"/>
      <c r="G99" s="367" t="s">
        <v>227</v>
      </c>
      <c r="H99" s="313"/>
    </row>
    <row r="100" spans="2:8" x14ac:dyDescent="0.25">
      <c r="B100" s="314"/>
      <c r="C100" s="315" t="s">
        <v>181</v>
      </c>
      <c r="D100" s="400" t="s">
        <v>94</v>
      </c>
      <c r="E100" s="400"/>
      <c r="F100" s="400"/>
      <c r="G100" s="367" t="s">
        <v>76</v>
      </c>
      <c r="H100" s="313"/>
    </row>
    <row r="101" spans="2:8" x14ac:dyDescent="0.25">
      <c r="B101" s="314"/>
      <c r="C101" s="315" t="s">
        <v>182</v>
      </c>
      <c r="D101" s="400" t="s">
        <v>123</v>
      </c>
      <c r="E101" s="400"/>
      <c r="F101" s="400"/>
      <c r="G101" s="367" t="s">
        <v>77</v>
      </c>
      <c r="H101" s="313"/>
    </row>
    <row r="102" spans="2:8" x14ac:dyDescent="0.25">
      <c r="B102" s="314"/>
      <c r="C102" s="315" t="s">
        <v>183</v>
      </c>
      <c r="D102" s="400" t="s">
        <v>16</v>
      </c>
      <c r="E102" s="400"/>
      <c r="F102" s="400"/>
      <c r="G102" s="367" t="s">
        <v>76</v>
      </c>
      <c r="H102" s="313"/>
    </row>
    <row r="103" spans="2:8" x14ac:dyDescent="0.25">
      <c r="B103" s="314"/>
      <c r="C103" s="401" t="s">
        <v>13450</v>
      </c>
      <c r="D103" s="400"/>
      <c r="E103" s="404" t="s">
        <v>13515</v>
      </c>
      <c r="F103" s="405"/>
      <c r="G103" s="406"/>
      <c r="H103" s="313"/>
    </row>
    <row r="104" spans="2:8" x14ac:dyDescent="0.25">
      <c r="B104" s="314"/>
      <c r="C104" s="401"/>
      <c r="D104" s="400"/>
      <c r="E104" s="407"/>
      <c r="F104" s="408"/>
      <c r="G104" s="409"/>
      <c r="H104" s="313"/>
    </row>
    <row r="105" spans="2:8" x14ac:dyDescent="0.25">
      <c r="B105" s="314"/>
      <c r="C105" s="402"/>
      <c r="D105" s="403"/>
      <c r="E105" s="407"/>
      <c r="F105" s="408"/>
      <c r="G105" s="409"/>
      <c r="H105" s="313"/>
    </row>
    <row r="106" spans="2:8" x14ac:dyDescent="0.25">
      <c r="B106" s="314"/>
      <c r="C106" s="398" t="s">
        <v>13491</v>
      </c>
      <c r="D106" s="399"/>
      <c r="E106" s="395" t="s">
        <v>13514</v>
      </c>
      <c r="F106" s="396"/>
      <c r="G106" s="39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69" t="s">
        <v>13465</v>
      </c>
      <c r="E108" s="470"/>
      <c r="F108" s="470"/>
      <c r="G108" s="471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01" t="s">
        <v>185</v>
      </c>
      <c r="D110" s="400" t="s">
        <v>116</v>
      </c>
      <c r="E110" s="400"/>
      <c r="F110" s="400"/>
      <c r="G110" s="367" t="s">
        <v>76</v>
      </c>
      <c r="H110" s="313"/>
    </row>
    <row r="111" spans="2:8" x14ac:dyDescent="0.25">
      <c r="B111" s="314"/>
      <c r="C111" s="401"/>
      <c r="D111" s="400" t="s">
        <v>13464</v>
      </c>
      <c r="E111" s="400"/>
      <c r="F111" s="400"/>
      <c r="G111" s="367" t="s">
        <v>77</v>
      </c>
      <c r="H111" s="313"/>
    </row>
    <row r="112" spans="2:8" x14ac:dyDescent="0.25">
      <c r="B112" s="314"/>
      <c r="C112" s="401"/>
      <c r="D112" s="400" t="s">
        <v>13463</v>
      </c>
      <c r="E112" s="400"/>
      <c r="F112" s="400"/>
      <c r="G112" s="367" t="s">
        <v>76</v>
      </c>
      <c r="H112" s="313"/>
    </row>
    <row r="113" spans="2:8" x14ac:dyDescent="0.25">
      <c r="B113" s="314"/>
      <c r="C113" s="401"/>
      <c r="D113" s="400" t="s">
        <v>13462</v>
      </c>
      <c r="E113" s="400"/>
      <c r="F113" s="400"/>
      <c r="G113" s="367" t="s">
        <v>76</v>
      </c>
      <c r="H113" s="313"/>
    </row>
    <row r="114" spans="2:8" x14ac:dyDescent="0.25">
      <c r="B114" s="314"/>
      <c r="C114" s="315" t="s">
        <v>186</v>
      </c>
      <c r="D114" s="400" t="s">
        <v>13493</v>
      </c>
      <c r="E114" s="400"/>
      <c r="F114" s="400"/>
      <c r="G114" s="367" t="s">
        <v>258</v>
      </c>
      <c r="H114" s="313" t="s">
        <v>13508</v>
      </c>
    </row>
    <row r="115" spans="2:8" x14ac:dyDescent="0.25">
      <c r="B115" s="314"/>
      <c r="C115" s="401" t="s">
        <v>13450</v>
      </c>
      <c r="D115" s="400"/>
      <c r="E115" s="404"/>
      <c r="F115" s="405"/>
      <c r="G115" s="406"/>
      <c r="H115" s="313"/>
    </row>
    <row r="116" spans="2:8" x14ac:dyDescent="0.25">
      <c r="B116" s="314"/>
      <c r="C116" s="401"/>
      <c r="D116" s="400"/>
      <c r="E116" s="407"/>
      <c r="F116" s="408"/>
      <c r="G116" s="409"/>
      <c r="H116" s="313"/>
    </row>
    <row r="117" spans="2:8" x14ac:dyDescent="0.25">
      <c r="B117" s="314"/>
      <c r="C117" s="402"/>
      <c r="D117" s="403"/>
      <c r="E117" s="410"/>
      <c r="F117" s="411"/>
      <c r="G117" s="412"/>
      <c r="H117" s="313"/>
    </row>
    <row r="118" spans="2:8" x14ac:dyDescent="0.25">
      <c r="B118" s="314"/>
      <c r="C118" s="398" t="s">
        <v>13491</v>
      </c>
      <c r="D118" s="399"/>
      <c r="E118" s="392" t="s">
        <v>13516</v>
      </c>
      <c r="F118" s="393"/>
      <c r="G118" s="394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64" t="s">
        <v>13461</v>
      </c>
      <c r="E120" s="465"/>
      <c r="F120" s="465"/>
      <c r="G120" s="466"/>
      <c r="H120" s="313"/>
    </row>
    <row r="121" spans="2:8" x14ac:dyDescent="0.25">
      <c r="B121" s="314"/>
      <c r="C121" s="401" t="s">
        <v>188</v>
      </c>
      <c r="D121" s="400" t="s">
        <v>169</v>
      </c>
      <c r="E121" s="400"/>
      <c r="F121" s="400"/>
      <c r="G121" s="367" t="s">
        <v>76</v>
      </c>
      <c r="H121" s="313"/>
    </row>
    <row r="122" spans="2:8" x14ac:dyDescent="0.25">
      <c r="B122" s="314"/>
      <c r="C122" s="401"/>
      <c r="D122" s="400" t="s">
        <v>13460</v>
      </c>
      <c r="E122" s="400"/>
      <c r="F122" s="400"/>
      <c r="G122" s="367" t="s">
        <v>77</v>
      </c>
      <c r="H122" s="313"/>
    </row>
    <row r="123" spans="2:8" x14ac:dyDescent="0.25">
      <c r="B123" s="314"/>
      <c r="C123" s="401"/>
      <c r="D123" s="400" t="s">
        <v>13459</v>
      </c>
      <c r="E123" s="400"/>
      <c r="F123" s="400"/>
      <c r="G123" s="367" t="s">
        <v>76</v>
      </c>
      <c r="H123" s="313"/>
    </row>
    <row r="124" spans="2:8" x14ac:dyDescent="0.25">
      <c r="B124" s="314"/>
      <c r="C124" s="401"/>
      <c r="D124" s="400" t="s">
        <v>13458</v>
      </c>
      <c r="E124" s="400"/>
      <c r="F124" s="400"/>
      <c r="G124" s="367" t="s">
        <v>76</v>
      </c>
      <c r="H124" s="313"/>
    </row>
    <row r="125" spans="2:8" x14ac:dyDescent="0.25">
      <c r="B125" s="314"/>
      <c r="C125" s="315" t="s">
        <v>189</v>
      </c>
      <c r="D125" s="400" t="s">
        <v>102</v>
      </c>
      <c r="E125" s="400"/>
      <c r="F125" s="400"/>
      <c r="G125" s="367" t="s">
        <v>76</v>
      </c>
      <c r="H125" s="313"/>
    </row>
    <row r="126" spans="2:8" x14ac:dyDescent="0.25">
      <c r="B126" s="314"/>
      <c r="C126" s="401" t="s">
        <v>13450</v>
      </c>
      <c r="D126" s="400"/>
      <c r="E126" s="404" t="s">
        <v>13517</v>
      </c>
      <c r="F126" s="405"/>
      <c r="G126" s="406"/>
      <c r="H126" s="313"/>
    </row>
    <row r="127" spans="2:8" x14ac:dyDescent="0.25">
      <c r="B127" s="314"/>
      <c r="C127" s="401"/>
      <c r="D127" s="400"/>
      <c r="E127" s="407"/>
      <c r="F127" s="408"/>
      <c r="G127" s="409"/>
      <c r="H127" s="313"/>
    </row>
    <row r="128" spans="2:8" x14ac:dyDescent="0.25">
      <c r="B128" s="314"/>
      <c r="C128" s="402"/>
      <c r="D128" s="403"/>
      <c r="E128" s="407"/>
      <c r="F128" s="408"/>
      <c r="G128" s="409"/>
      <c r="H128" s="313"/>
    </row>
    <row r="129" spans="2:8" x14ac:dyDescent="0.25">
      <c r="B129" s="314"/>
      <c r="C129" s="398" t="s">
        <v>13491</v>
      </c>
      <c r="D129" s="399"/>
      <c r="E129" s="395" t="s">
        <v>13518</v>
      </c>
      <c r="F129" s="396"/>
      <c r="G129" s="39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69" t="s">
        <v>13457</v>
      </c>
      <c r="E131" s="470"/>
      <c r="F131" s="470"/>
      <c r="G131" s="471"/>
      <c r="H131" s="313"/>
    </row>
    <row r="132" spans="2:8" x14ac:dyDescent="0.25">
      <c r="B132" s="314"/>
      <c r="C132" s="322" t="s">
        <v>190</v>
      </c>
      <c r="D132" s="467" t="s">
        <v>152</v>
      </c>
      <c r="E132" s="468"/>
      <c r="F132" s="448"/>
      <c r="G132" s="369" t="s">
        <v>13444</v>
      </c>
      <c r="H132" s="313" t="s">
        <v>13508</v>
      </c>
    </row>
    <row r="133" spans="2:8" x14ac:dyDescent="0.25">
      <c r="B133" s="314"/>
      <c r="C133" s="315" t="s">
        <v>191</v>
      </c>
      <c r="D133" s="413" t="s">
        <v>153</v>
      </c>
      <c r="E133" s="414"/>
      <c r="F133" s="415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13" t="s">
        <v>154</v>
      </c>
      <c r="E134" s="414"/>
      <c r="F134" s="415"/>
      <c r="G134" s="367" t="s">
        <v>13422</v>
      </c>
      <c r="H134" s="313" t="s">
        <v>13508</v>
      </c>
    </row>
    <row r="135" spans="2:8" x14ac:dyDescent="0.25">
      <c r="B135" s="314"/>
      <c r="C135" s="315" t="s">
        <v>230</v>
      </c>
      <c r="D135" s="413" t="s">
        <v>120</v>
      </c>
      <c r="E135" s="414"/>
      <c r="F135" s="415"/>
      <c r="G135" s="367" t="s">
        <v>115</v>
      </c>
      <c r="H135" s="313"/>
    </row>
    <row r="136" spans="2:8" x14ac:dyDescent="0.25">
      <c r="B136" s="314"/>
      <c r="C136" s="401" t="s">
        <v>13450</v>
      </c>
      <c r="D136" s="400"/>
      <c r="E136" s="404" t="s">
        <v>13523</v>
      </c>
      <c r="F136" s="405"/>
      <c r="G136" s="406"/>
      <c r="H136" s="313"/>
    </row>
    <row r="137" spans="2:8" x14ac:dyDescent="0.25">
      <c r="B137" s="314"/>
      <c r="C137" s="401"/>
      <c r="D137" s="400"/>
      <c r="E137" s="407"/>
      <c r="F137" s="408"/>
      <c r="G137" s="409"/>
      <c r="H137" s="313"/>
    </row>
    <row r="138" spans="2:8" x14ac:dyDescent="0.25">
      <c r="B138" s="314"/>
      <c r="C138" s="402"/>
      <c r="D138" s="403"/>
      <c r="E138" s="407"/>
      <c r="F138" s="408"/>
      <c r="G138" s="409"/>
      <c r="H138" s="313"/>
    </row>
    <row r="139" spans="2:8" x14ac:dyDescent="0.25">
      <c r="B139" s="314"/>
      <c r="C139" s="398" t="s">
        <v>13491</v>
      </c>
      <c r="D139" s="399"/>
      <c r="E139" s="395" t="s">
        <v>13522</v>
      </c>
      <c r="F139" s="396"/>
      <c r="G139" s="39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64" t="s">
        <v>13456</v>
      </c>
      <c r="E141" s="465"/>
      <c r="F141" s="465"/>
      <c r="G141" s="466"/>
      <c r="H141" s="313"/>
    </row>
    <row r="142" spans="2:8" x14ac:dyDescent="0.25">
      <c r="B142" s="314"/>
      <c r="C142" s="315" t="s">
        <v>192</v>
      </c>
      <c r="D142" s="413" t="s">
        <v>22</v>
      </c>
      <c r="E142" s="414"/>
      <c r="F142" s="415"/>
      <c r="G142" s="367" t="s">
        <v>112</v>
      </c>
      <c r="H142" s="313" t="s">
        <v>13508</v>
      </c>
    </row>
    <row r="143" spans="2:8" x14ac:dyDescent="0.25">
      <c r="B143" s="314"/>
      <c r="C143" s="315" t="s">
        <v>193</v>
      </c>
      <c r="D143" s="413" t="s">
        <v>233</v>
      </c>
      <c r="E143" s="414"/>
      <c r="F143" s="415"/>
      <c r="G143" s="367" t="s">
        <v>97</v>
      </c>
      <c r="H143" s="313" t="s">
        <v>13508</v>
      </c>
    </row>
    <row r="144" spans="2:8" x14ac:dyDescent="0.25">
      <c r="B144" s="314"/>
      <c r="C144" s="315" t="s">
        <v>194</v>
      </c>
      <c r="D144" s="413" t="s">
        <v>236</v>
      </c>
      <c r="E144" s="414"/>
      <c r="F144" s="415"/>
      <c r="G144" s="367" t="s">
        <v>77</v>
      </c>
      <c r="H144" s="313"/>
    </row>
    <row r="145" spans="2:8" x14ac:dyDescent="0.25">
      <c r="B145" s="314"/>
      <c r="C145" s="401" t="s">
        <v>13450</v>
      </c>
      <c r="D145" s="400"/>
      <c r="E145" s="404" t="s">
        <v>13520</v>
      </c>
      <c r="F145" s="405"/>
      <c r="G145" s="406"/>
      <c r="H145" s="313"/>
    </row>
    <row r="146" spans="2:8" x14ac:dyDescent="0.25">
      <c r="B146" s="314"/>
      <c r="C146" s="401"/>
      <c r="D146" s="400"/>
      <c r="E146" s="407"/>
      <c r="F146" s="408"/>
      <c r="G146" s="409"/>
      <c r="H146" s="313"/>
    </row>
    <row r="147" spans="2:8" x14ac:dyDescent="0.25">
      <c r="B147" s="314"/>
      <c r="C147" s="402"/>
      <c r="D147" s="403"/>
      <c r="E147" s="407"/>
      <c r="F147" s="408"/>
      <c r="G147" s="409"/>
      <c r="H147" s="313"/>
    </row>
    <row r="148" spans="2:8" x14ac:dyDescent="0.25">
      <c r="B148" s="314"/>
      <c r="C148" s="398" t="s">
        <v>13491</v>
      </c>
      <c r="D148" s="399"/>
      <c r="E148" s="395" t="s">
        <v>13519</v>
      </c>
      <c r="F148" s="396"/>
      <c r="G148" s="39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69" t="s">
        <v>13455</v>
      </c>
      <c r="E150" s="470"/>
      <c r="F150" s="470"/>
      <c r="G150" s="471"/>
      <c r="H150" s="313"/>
    </row>
    <row r="151" spans="2:8" x14ac:dyDescent="0.25">
      <c r="B151" s="314"/>
      <c r="C151" s="315" t="s">
        <v>195</v>
      </c>
      <c r="D151" s="467" t="s">
        <v>13454</v>
      </c>
      <c r="E151" s="468"/>
      <c r="F151" s="448"/>
      <c r="G151" s="368" t="s">
        <v>100</v>
      </c>
      <c r="H151" s="313"/>
    </row>
    <row r="152" spans="2:8" x14ac:dyDescent="0.25">
      <c r="B152" s="314"/>
      <c r="C152" s="315" t="s">
        <v>196</v>
      </c>
      <c r="D152" s="413" t="s">
        <v>13453</v>
      </c>
      <c r="E152" s="414"/>
      <c r="F152" s="415"/>
      <c r="G152" s="367" t="s">
        <v>100</v>
      </c>
      <c r="H152" s="313"/>
    </row>
    <row r="153" spans="2:8" x14ac:dyDescent="0.25">
      <c r="B153" s="314"/>
      <c r="C153" s="315" t="s">
        <v>197</v>
      </c>
      <c r="D153" s="413" t="s">
        <v>24</v>
      </c>
      <c r="E153" s="414"/>
      <c r="F153" s="415"/>
      <c r="G153" s="367" t="s">
        <v>100</v>
      </c>
      <c r="H153" s="313"/>
    </row>
    <row r="154" spans="2:8" x14ac:dyDescent="0.25">
      <c r="B154" s="314"/>
      <c r="C154" s="401" t="s">
        <v>13450</v>
      </c>
      <c r="D154" s="400"/>
      <c r="E154" s="404"/>
      <c r="F154" s="405"/>
      <c r="G154" s="406"/>
      <c r="H154" s="313"/>
    </row>
    <row r="155" spans="2:8" x14ac:dyDescent="0.25">
      <c r="B155" s="314"/>
      <c r="C155" s="401"/>
      <c r="D155" s="400"/>
      <c r="E155" s="407"/>
      <c r="F155" s="408"/>
      <c r="G155" s="409"/>
      <c r="H155" s="313"/>
    </row>
    <row r="156" spans="2:8" x14ac:dyDescent="0.25">
      <c r="B156" s="314"/>
      <c r="C156" s="402"/>
      <c r="D156" s="403"/>
      <c r="E156" s="410"/>
      <c r="F156" s="411"/>
      <c r="G156" s="412"/>
      <c r="H156" s="313"/>
    </row>
    <row r="157" spans="2:8" x14ac:dyDescent="0.25">
      <c r="B157" s="314"/>
      <c r="C157" s="398" t="s">
        <v>13491</v>
      </c>
      <c r="D157" s="399"/>
      <c r="E157" s="392"/>
      <c r="F157" s="393"/>
      <c r="G157" s="394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69" t="s">
        <v>13452</v>
      </c>
      <c r="E159" s="470"/>
      <c r="F159" s="470"/>
      <c r="G159" s="471"/>
      <c r="H159" s="313"/>
    </row>
    <row r="160" spans="2:8" x14ac:dyDescent="0.25">
      <c r="B160" s="314"/>
      <c r="C160" s="315" t="s">
        <v>198</v>
      </c>
      <c r="D160" s="413" t="s">
        <v>26</v>
      </c>
      <c r="E160" s="414"/>
      <c r="F160" s="415"/>
      <c r="G160" s="367" t="s">
        <v>103</v>
      </c>
      <c r="H160" s="313" t="s">
        <v>13508</v>
      </c>
    </row>
    <row r="161" spans="2:8" x14ac:dyDescent="0.25">
      <c r="B161" s="314"/>
      <c r="C161" s="401" t="s">
        <v>13450</v>
      </c>
      <c r="D161" s="400"/>
      <c r="E161" s="404"/>
      <c r="F161" s="405"/>
      <c r="G161" s="406"/>
      <c r="H161" s="313"/>
    </row>
    <row r="162" spans="2:8" x14ac:dyDescent="0.25">
      <c r="B162" s="314"/>
      <c r="C162" s="401"/>
      <c r="D162" s="400"/>
      <c r="E162" s="407"/>
      <c r="F162" s="408"/>
      <c r="G162" s="409"/>
      <c r="H162" s="313"/>
    </row>
    <row r="163" spans="2:8" x14ac:dyDescent="0.25">
      <c r="B163" s="314"/>
      <c r="C163" s="402"/>
      <c r="D163" s="403"/>
      <c r="E163" s="407"/>
      <c r="F163" s="408"/>
      <c r="G163" s="409"/>
      <c r="H163" s="313"/>
    </row>
    <row r="164" spans="2:8" x14ac:dyDescent="0.25">
      <c r="B164" s="314"/>
      <c r="C164" s="398" t="s">
        <v>13491</v>
      </c>
      <c r="D164" s="399"/>
      <c r="E164" s="395"/>
      <c r="F164" s="396"/>
      <c r="G164" s="39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69" t="s">
        <v>13451</v>
      </c>
      <c r="E166" s="470"/>
      <c r="F166" s="470"/>
      <c r="G166" s="471"/>
      <c r="H166" s="313"/>
    </row>
    <row r="167" spans="2:8" x14ac:dyDescent="0.25">
      <c r="B167" s="314"/>
      <c r="C167" s="315" t="s">
        <v>199</v>
      </c>
      <c r="D167" s="413" t="s">
        <v>28</v>
      </c>
      <c r="E167" s="414"/>
      <c r="F167" s="415"/>
      <c r="G167" s="368" t="s">
        <v>99</v>
      </c>
      <c r="H167" s="313"/>
    </row>
    <row r="168" spans="2:8" x14ac:dyDescent="0.25">
      <c r="B168" s="314"/>
      <c r="C168" s="315" t="s">
        <v>231</v>
      </c>
      <c r="D168" s="413" t="s">
        <v>29</v>
      </c>
      <c r="E168" s="414"/>
      <c r="F168" s="415"/>
      <c r="G168" s="367" t="s">
        <v>100</v>
      </c>
      <c r="H168" s="313"/>
    </row>
    <row r="169" spans="2:8" x14ac:dyDescent="0.25">
      <c r="B169" s="314"/>
      <c r="C169" s="401" t="s">
        <v>13450</v>
      </c>
      <c r="D169" s="400"/>
      <c r="E169" s="404"/>
      <c r="F169" s="405"/>
      <c r="G169" s="406"/>
      <c r="H169" s="313"/>
    </row>
    <row r="170" spans="2:8" x14ac:dyDescent="0.25">
      <c r="B170" s="314"/>
      <c r="C170" s="401"/>
      <c r="D170" s="400"/>
      <c r="E170" s="407"/>
      <c r="F170" s="408"/>
      <c r="G170" s="409"/>
      <c r="H170" s="313"/>
    </row>
    <row r="171" spans="2:8" x14ac:dyDescent="0.25">
      <c r="B171" s="314"/>
      <c r="C171" s="401"/>
      <c r="D171" s="400"/>
      <c r="E171" s="410"/>
      <c r="F171" s="411"/>
      <c r="G171" s="412"/>
      <c r="H171" s="313"/>
    </row>
    <row r="172" spans="2:8" x14ac:dyDescent="0.25">
      <c r="B172" s="314"/>
      <c r="C172" s="390" t="s">
        <v>13491</v>
      </c>
      <c r="D172" s="391"/>
      <c r="E172" s="392" t="s">
        <v>13521</v>
      </c>
      <c r="F172" s="393"/>
      <c r="G172" s="394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J12" sqref="J12:J85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0" t="s">
        <v>43</v>
      </c>
      <c r="E3" s="480"/>
      <c r="F3" s="480"/>
      <c r="G3" s="480"/>
      <c r="H3" s="480"/>
      <c r="I3" s="139"/>
      <c r="J3" s="139"/>
      <c r="K3" s="139"/>
      <c r="M3" s="480" t="s">
        <v>60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Všechlapy u Malšic</v>
      </c>
      <c r="F5" s="40"/>
      <c r="G5" s="40"/>
      <c r="H5" s="40"/>
      <c r="I5" s="40"/>
      <c r="J5" s="40"/>
      <c r="K5" s="40"/>
      <c r="M5" s="135"/>
      <c r="N5" s="484" t="s">
        <v>33</v>
      </c>
      <c r="O5" s="483"/>
      <c r="P5" s="484" t="s">
        <v>34</v>
      </c>
      <c r="Q5" s="483"/>
      <c r="R5" s="482" t="s">
        <v>35</v>
      </c>
      <c r="S5" s="483"/>
      <c r="T5" s="484" t="s">
        <v>42</v>
      </c>
      <c r="U5" s="483"/>
      <c r="V5" s="482" t="s">
        <v>36</v>
      </c>
      <c r="W5" s="483"/>
      <c r="X5" s="484" t="s">
        <v>37</v>
      </c>
      <c r="Y5" s="483"/>
      <c r="Z5" s="482" t="s">
        <v>38</v>
      </c>
      <c r="AA5" s="483"/>
      <c r="AB5" s="484" t="s">
        <v>39</v>
      </c>
      <c r="AC5" s="483"/>
      <c r="AD5" s="482" t="s">
        <v>40</v>
      </c>
      <c r="AE5" s="483"/>
      <c r="AF5" s="484" t="s">
        <v>41</v>
      </c>
      <c r="AG5" s="483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78"/>
      <c r="P6" s="481" t="s">
        <v>45</v>
      </c>
      <c r="Q6" s="478"/>
      <c r="R6" s="477" t="s">
        <v>46</v>
      </c>
      <c r="S6" s="478"/>
      <c r="T6" s="481" t="s">
        <v>47</v>
      </c>
      <c r="U6" s="478"/>
      <c r="V6" s="477" t="s">
        <v>51</v>
      </c>
      <c r="W6" s="478"/>
      <c r="X6" s="481" t="s">
        <v>52</v>
      </c>
      <c r="Y6" s="478"/>
      <c r="Z6" s="477" t="s">
        <v>53</v>
      </c>
      <c r="AA6" s="478"/>
      <c r="AB6" s="481" t="s">
        <v>48</v>
      </c>
      <c r="AC6" s="478"/>
      <c r="AD6" s="477" t="s">
        <v>49</v>
      </c>
      <c r="AE6" s="478"/>
      <c r="AF6" s="481" t="s">
        <v>50</v>
      </c>
      <c r="AG6" s="478"/>
      <c r="AH6" s="138"/>
    </row>
    <row r="7" spans="1:35" ht="19.5" thickBot="1" x14ac:dyDescent="0.35">
      <c r="A7" s="9"/>
      <c r="B7" s="128"/>
      <c r="C7" s="129"/>
      <c r="D7" s="485" t="s">
        <v>30</v>
      </c>
      <c r="E7" s="486"/>
      <c r="F7" s="486"/>
      <c r="G7" s="486"/>
      <c r="H7" s="486"/>
      <c r="I7" s="486"/>
      <c r="J7" s="130">
        <f>J12+J43</f>
        <v>27.28</v>
      </c>
      <c r="K7" s="131"/>
      <c r="L7" s="132"/>
      <c r="M7" s="133"/>
      <c r="N7" s="475">
        <f>SUM(O14:O85)</f>
        <v>5.52</v>
      </c>
      <c r="O7" s="476"/>
      <c r="P7" s="475">
        <f>SUM(Q14:Q85)</f>
        <v>2.3700000000000006</v>
      </c>
      <c r="Q7" s="476"/>
      <c r="R7" s="479">
        <f>SUM(S14:S85)</f>
        <v>3.3</v>
      </c>
      <c r="S7" s="476"/>
      <c r="T7" s="475">
        <f>SUM(U14:U85)</f>
        <v>0.44999999999999996</v>
      </c>
      <c r="U7" s="476"/>
      <c r="V7" s="479">
        <f>SUM(W14:W85)</f>
        <v>1.4560000000000004</v>
      </c>
      <c r="W7" s="476"/>
      <c r="X7" s="475">
        <f>SUM(Y14:Y85)</f>
        <v>4.1860000000000008</v>
      </c>
      <c r="Y7" s="476"/>
      <c r="Z7" s="475">
        <f>SUM(AA14:AA85)</f>
        <v>2.8560000000000008</v>
      </c>
      <c r="AA7" s="476"/>
      <c r="AB7" s="475">
        <f>SUM(AC14:AC85)</f>
        <v>4.8920000000000012</v>
      </c>
      <c r="AC7" s="476"/>
      <c r="AD7" s="475">
        <f>SUM(AE14:AE85)</f>
        <v>1.8149999999999997</v>
      </c>
      <c r="AE7" s="476"/>
      <c r="AF7" s="475">
        <f>SUM(AG10:AG85)</f>
        <v>0.435</v>
      </c>
      <c r="AG7" s="476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16.68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1600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50</v>
      </c>
      <c r="G16" s="8">
        <v>100</v>
      </c>
      <c r="H16" s="68">
        <f t="shared" si="2"/>
        <v>50</v>
      </c>
      <c r="I16" s="358">
        <v>0.05</v>
      </c>
      <c r="J16" s="28">
        <f t="shared" si="0"/>
        <v>1.5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0.89999999999999991</v>
      </c>
      <c r="AD16" s="116">
        <v>0.35</v>
      </c>
      <c r="AE16" s="110">
        <f t="shared" si="10"/>
        <v>0.52499999999999991</v>
      </c>
      <c r="AF16" s="118">
        <v>0.05</v>
      </c>
      <c r="AG16" s="123">
        <f t="shared" si="11"/>
        <v>7.5000000000000011E-2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2"/>
        <v>50</v>
      </c>
      <c r="I21" s="358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 t="shared" ref="O21" si="17"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0.26999999999999996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10.600000000000001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1</v>
      </c>
      <c r="G49" s="185">
        <v>3</v>
      </c>
      <c r="H49" s="186">
        <f t="shared" ref="H49:H53" si="42">(100/G49)*F49</f>
        <v>33.333333333333336</v>
      </c>
      <c r="I49" s="187">
        <v>0.05</v>
      </c>
      <c r="J49" s="188">
        <f t="shared" ref="J49:J53" si="43">H49*I49*$I$43</f>
        <v>0.66666666666666685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6.6666666666666693E-2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0.46666666666666679</v>
      </c>
      <c r="AB49" s="118">
        <v>0.2</v>
      </c>
      <c r="AC49" s="123">
        <f t="shared" si="9"/>
        <v>0.13333333333333339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dostatečný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1</v>
      </c>
      <c r="G50" s="8">
        <v>3</v>
      </c>
      <c r="H50" s="68">
        <f t="shared" si="42"/>
        <v>33.333333333333336</v>
      </c>
      <c r="I50" s="153">
        <v>0.04</v>
      </c>
      <c r="J50" s="28">
        <f t="shared" si="43"/>
        <v>0.53333333333333344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5.3333333333333344E-2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0.37333333333333341</v>
      </c>
      <c r="AB50" s="118">
        <v>0.2</v>
      </c>
      <c r="AC50" s="123">
        <f t="shared" si="9"/>
        <v>0.10666666666666669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drobné technické opatření (příkop, mez, průleh, apod.)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1</v>
      </c>
      <c r="G61" s="8">
        <v>4</v>
      </c>
      <c r="H61" s="68">
        <f t="shared" ref="H61:H62" si="56">(100/G61)*F61</f>
        <v>25</v>
      </c>
      <c r="I61" s="153">
        <v>0.1</v>
      </c>
      <c r="J61" s="28">
        <f>H61*I61*$I$43</f>
        <v>1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0.15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0.65</v>
      </c>
      <c r="Z61" s="118"/>
      <c r="AA61" s="123" t="str">
        <f t="shared" si="8"/>
        <v/>
      </c>
      <c r="AB61" s="118">
        <v>0.2</v>
      </c>
      <c r="AC61" s="123">
        <f t="shared" si="9"/>
        <v>0.2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5,1 - 10,0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2</v>
      </c>
      <c r="G67" s="8">
        <v>3</v>
      </c>
      <c r="H67" s="68">
        <f>(100/G67)*F67</f>
        <v>66.666666666666671</v>
      </c>
      <c r="I67" s="153">
        <v>0.02</v>
      </c>
      <c r="J67" s="28">
        <f t="shared" si="69"/>
        <v>0.53333333333333344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0.10666666666666669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0.32000000000000006</v>
      </c>
      <c r="Z67" s="118"/>
      <c r="AA67" s="123" t="str">
        <f t="shared" si="64"/>
        <v/>
      </c>
      <c r="AB67" s="118">
        <v>0.2</v>
      </c>
      <c r="AC67" s="123">
        <f t="shared" si="65"/>
        <v>0.10666666666666669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1</v>
      </c>
      <c r="G72" s="8">
        <v>1</v>
      </c>
      <c r="H72" s="68">
        <f t="shared" si="73"/>
        <v>100</v>
      </c>
      <c r="I72" s="153">
        <v>0.06</v>
      </c>
      <c r="J72" s="28">
        <f t="shared" si="74"/>
        <v>2.4000000000000004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0.48000000000000009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0.48000000000000009</v>
      </c>
      <c r="X72" s="118">
        <v>0.2</v>
      </c>
      <c r="Y72" s="123">
        <f t="shared" si="63"/>
        <v>0.48000000000000009</v>
      </c>
      <c r="Z72" s="118">
        <v>0.2</v>
      </c>
      <c r="AA72" s="123">
        <f t="shared" si="64"/>
        <v>0.48000000000000009</v>
      </c>
      <c r="AB72" s="118">
        <v>0.2</v>
      </c>
      <c r="AC72" s="123">
        <f t="shared" si="65"/>
        <v>0.48000000000000009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ano</v>
      </c>
      <c r="F73" s="63">
        <f>IF(E73='kritéria - společenské zájmy'!B104,'kritéria - společenské zájmy'!C104,IF(E73='kritéria - společenské zájmy'!B105,'kritéria - společenské zájmy'!C105,))</f>
        <v>1</v>
      </c>
      <c r="G73" s="32">
        <v>1</v>
      </c>
      <c r="H73" s="69">
        <f t="shared" ref="H73" si="77">(100/G73)*F73</f>
        <v>100</v>
      </c>
      <c r="I73" s="154">
        <v>0.02</v>
      </c>
      <c r="J73" s="30">
        <f t="shared" ref="J73" si="78">H73*I73*$I$43</f>
        <v>0.8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0.16000000000000003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0.16000000000000003</v>
      </c>
      <c r="X73" s="118">
        <v>0.2</v>
      </c>
      <c r="Y73" s="123">
        <f t="shared" ref="Y73" si="83">IF(X73&gt;0,$J73*X73,"")</f>
        <v>0.16000000000000003</v>
      </c>
      <c r="Z73" s="118">
        <v>0.2</v>
      </c>
      <c r="AA73" s="123">
        <f t="shared" ref="AA73" si="84">IF(Z73&gt;0,$J73*Z73,"")</f>
        <v>0.16000000000000003</v>
      </c>
      <c r="AB73" s="118">
        <v>0.2</v>
      </c>
      <c r="AC73" s="123">
        <f t="shared" ref="AC73" si="85">IF(AB73&gt;0,$J73*AB73,"")</f>
        <v>0.16000000000000003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topLeftCell="A79"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ANO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ANO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ANO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ANO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topLeftCell="D1" zoomScaleNormal="100" workbookViewId="0">
      <pane ySplit="2" topLeftCell="A10902" activePane="bottomLeft" state="frozen"/>
      <selection activeCell="D48" sqref="D48"/>
      <selection pane="bottomLeft" activeCell="L10914" sqref="L10914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xmlns:xlrd2="http://schemas.microsoft.com/office/spreadsheetml/2017/richdata2"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AD86F-B93A-4C42-A595-C6454611181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c41dff50-6f42-4cd5-b28b-79fbb482a36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Nousková Hana Ing.</cp:lastModifiedBy>
  <dcterms:created xsi:type="dcterms:W3CDTF">2016-03-16T10:01:33Z</dcterms:created>
  <dcterms:modified xsi:type="dcterms:W3CDTF">2020-05-05T10:48:58Z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